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.E.FORMOSA-IMED" sheetId="1" state="visible" r:id="rId3"/>
  </sheets>
  <definedNames>
    <definedName function="false" hidden="true" localSheetId="0" name="_xlnm._FilterDatabase" vbProcedure="false">'H.E.FORMOSA-IMED'!$A$47:$K$52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Custeio: 7.269.556,87
PNE: 22.651,05</t>
        </r>
      </text>
    </comment>
    <comment ref="B23" authorId="0">
      <text>
        <r>
          <rPr>
            <sz val="10"/>
            <rFont val="Arial"/>
            <family val="2"/>
          </rPr>
          <t xml:space="preserve">Custeio: 7.269.556,87
PNE: 52.782,83</t>
        </r>
      </text>
    </comment>
    <comment ref="B27" authorId="0">
      <text>
        <r>
          <rPr>
            <sz val="10"/>
            <rFont val="Arial"/>
            <family val="2"/>
          </rPr>
          <t xml:space="preserve">Custeio: 7.269.556,87
PNE: 1.828,00</t>
        </r>
      </text>
    </comment>
    <comment ref="B30" authorId="0">
      <text>
        <r>
          <rPr>
            <sz val="10"/>
            <rFont val="Arial"/>
            <family val="2"/>
          </rPr>
          <t xml:space="preserve">Custeio: 7.269.556,87
PNE: 61,50</t>
        </r>
      </text>
    </comment>
    <comment ref="C22" authorId="0">
      <text>
        <r>
          <rPr>
            <sz val="10"/>
            <rFont val="Arial"/>
            <family val="2"/>
          </rPr>
          <t xml:space="preserve">Custeio: 7.269.556,87
PNE: 22.651,05</t>
        </r>
      </text>
    </comment>
    <comment ref="C23" authorId="0">
      <text>
        <r>
          <rPr>
            <sz val="10"/>
            <rFont val="Arial"/>
            <family val="2"/>
          </rPr>
          <t xml:space="preserve">Custeio: 7.269.556,87
PNE: 52.782,83</t>
        </r>
      </text>
    </comment>
    <comment ref="C27" authorId="0">
      <text>
        <r>
          <rPr>
            <sz val="10"/>
            <rFont val="Arial"/>
            <family val="2"/>
          </rPr>
          <t xml:space="preserve">Custeio: 7.269.556,87
PNE: 1.828,00</t>
        </r>
      </text>
    </comment>
    <comment ref="C30" authorId="0">
      <text>
        <r>
          <rPr>
            <sz val="10"/>
            <rFont val="Arial"/>
            <family val="2"/>
          </rPr>
          <t xml:space="preserve">Custeio: 7.269.556,87
PNE: 61,50</t>
        </r>
      </text>
    </comment>
    <comment ref="D22" authorId="0">
      <text>
        <r>
          <rPr>
            <sz val="10"/>
            <rFont val="Arial"/>
            <family val="2"/>
          </rPr>
          <t xml:space="preserve">Custeio: 5.173.294,88 (Custeio)
673.001,16 (1°TA)
1.423.260,83 
(2º TA)
20.492.130,81
(Custeio)
3.365.005,80
(1° TA)
7.116.304,15
(2°TA)
895.723,94
(Custeio)
9.852.963,29
(1° TA)</t>
        </r>
      </text>
    </comment>
    <comment ref="D23" authorId="0">
      <text>
        <r>
          <rPr>
            <sz val="10"/>
            <rFont val="Arial"/>
            <family val="2"/>
          </rPr>
          <t xml:space="preserve">PNE</t>
        </r>
      </text>
    </comment>
    <comment ref="D27" authorId="0">
      <text>
        <r>
          <rPr>
            <sz val="10"/>
            <rFont val="Arial"/>
            <family val="2"/>
          </rPr>
          <t xml:space="preserve">
PNE</t>
        </r>
      </text>
    </comment>
    <comment ref="D30" authorId="0">
      <text>
        <r>
          <rPr>
            <sz val="10"/>
            <rFont val="Arial"/>
            <family val="2"/>
          </rPr>
          <t xml:space="preserve">Custeio: 17.110.283,76 (Custeio)
2.692.004,64 (1°TA)
5.693.043,32
(2º TA)
1.828,00
(PNE)
</t>
        </r>
      </text>
    </comment>
    <comment ref="E23" authorId="0">
      <text>
        <r>
          <rPr>
            <sz val="10"/>
            <rFont val="Arial"/>
            <family val="2"/>
          </rPr>
          <t xml:space="preserve">Investimento
Processo 202400010042651</t>
        </r>
      </text>
    </comment>
    <comment ref="E27" authorId="0">
      <text>
        <r>
          <rPr>
            <sz val="10"/>
            <rFont val="Arial"/>
            <family val="2"/>
          </rPr>
          <t xml:space="preserve">Investimentos
4.139,80
(Processo 202400010070523)
1.900,00
(Processo 202400010076378)
29.950,00
(Processo 202400010064901)
</t>
        </r>
      </text>
    </comment>
    <comment ref="G22" authorId="0">
      <text>
        <r>
          <rPr>
            <sz val="10"/>
            <rFont val="Arial"/>
            <family val="2"/>
          </rPr>
          <t xml:space="preserve">Dados extraídos do Processo SEI
202500010016855 
Custeio:
</t>
        </r>
        <r>
          <rPr>
            <sz val="10"/>
            <color rgb="FF333333"/>
            <rFont val="Calibri"/>
            <family val="2"/>
            <charset val="1"/>
          </rPr>
          <t xml:space="preserve">4.948.294,88
673.001,16 (1°TA)
1.423.260,83 (2°TA)
3.156.847,00
673.001,16
1.423.260,83
895.723,94
895.723,94</t>
        </r>
      </text>
    </comment>
    <comment ref="G23" authorId="0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9"/>
            <color rgb="FF333333"/>
            <rFont val="Arial"/>
            <family val="0"/>
            <charset val="1"/>
          </rPr>
          <t xml:space="preserve">4.127.570,95
673.001,16(1°TA)
1.423.260,83(2°TA)
895.723,93
22.651,05(PNE)
</t>
        </r>
      </text>
    </comment>
    <comment ref="G27" authorId="0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10"/>
            <color rgb="FF333333"/>
            <rFont val="Calibri"/>
            <family val="2"/>
            <charset val="1"/>
          </rPr>
          <t xml:space="preserve">50.665,45
116.197,76
1.765,43
56.371,36
3.953.782,51
673.001,16 (1°TA)
1.423.260,83 (2°TA)
895.723,93
52.782,83 (PNE)
</t>
        </r>
      </text>
    </comment>
    <comment ref="G30" authorId="0">
      <text>
        <r>
          <rPr>
            <sz val="10"/>
            <rFont val="Arial"/>
            <family val="2"/>
          </rPr>
          <t xml:space="preserve">Dados extraídos do Processo SEI
202500010016855 
Custeio:
7.467.050,32
</t>
        </r>
        <r>
          <rPr>
            <sz val="10"/>
            <color rgb="FF333333"/>
            <rFont val="Arial"/>
            <family val="0"/>
            <charset val="1"/>
          </rPr>
          <t xml:space="preserve">673.001,16
165.575,06
50.665,45
1.423.260,83
59.424,94
895.723,93
1.828,00 (PNE)</t>
        </r>
      </text>
    </comment>
    <comment ref="H23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H27" authorId="0">
      <text>
        <r>
          <rPr>
            <sz val="10"/>
            <rFont val="Arial"/>
            <family val="2"/>
          </rPr>
          <t xml:space="preserve">Dados extraídos do Processo SEI
202500010016855 
29.950,00
4.319,80
1.900,00</t>
        </r>
      </text>
    </comment>
    <comment ref="L22" authorId="0">
      <text>
        <r>
          <rPr>
            <sz val="10"/>
            <rFont val="Arial"/>
            <family val="2"/>
          </rPr>
          <t xml:space="preserve">CUSTEIO</t>
        </r>
      </text>
    </comment>
    <comment ref="L23" authorId="0">
      <text>
        <r>
          <rPr>
            <sz val="10"/>
            <rFont val="Arial"/>
            <family val="2"/>
          </rPr>
          <t xml:space="preserve">CUSTEIO</t>
        </r>
      </text>
    </comment>
    <comment ref="L30" authorId="0">
      <text>
        <r>
          <rPr>
            <sz val="10"/>
            <rFont val="Arial"/>
            <family val="2"/>
          </rPr>
          <t xml:space="preserve">CUSTEIO</t>
        </r>
      </text>
    </comment>
    <comment ref="L31" authorId="0">
      <text>
        <r>
          <rPr>
            <sz val="10"/>
            <rFont val="Arial"/>
            <family val="2"/>
          </rPr>
          <t xml:space="preserve">59.424,94 Fundo Rescisório
165.575,06 Custeio</t>
        </r>
      </text>
    </comment>
    <comment ref="L32" authorId="0">
      <text>
        <r>
          <rPr>
            <sz val="10"/>
            <rFont val="Arial"/>
            <family val="2"/>
          </rPr>
          <t xml:space="preserve">PNE/ março</t>
        </r>
      </text>
    </comment>
    <comment ref="L33" authorId="0">
      <text>
        <r>
          <rPr>
            <sz val="10"/>
            <rFont val="Arial"/>
            <family val="2"/>
          </rPr>
          <t xml:space="preserve">CUSTEIO</t>
        </r>
      </text>
    </comment>
    <comment ref="L34" authorId="0">
      <text>
        <r>
          <rPr>
            <sz val="10"/>
            <rFont val="Arial"/>
            <family val="2"/>
          </rPr>
          <t xml:space="preserve">CUSTEIO</t>
        </r>
      </text>
    </comment>
  </commentList>
</comments>
</file>

<file path=xl/sharedStrings.xml><?xml version="1.0" encoding="utf-8"?>
<sst xmlns="http://schemas.openxmlformats.org/spreadsheetml/2006/main" count="93" uniqueCount="73">
  <si>
    <t xml:space="preserve">Relatório Resumido da Execução Orçamentária e Financeira por Contrato de Gestão</t>
  </si>
  <si>
    <t xml:space="preserve">Mês/Ano: Janeiro a Abril/2025</t>
  </si>
  <si>
    <t xml:space="preserve">Órgão Contratante: SECRETARIA DE ESTADO DA SAÚDE – SES/GO.</t>
  </si>
  <si>
    <t xml:space="preserve">CNPJ: 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</si>
  <si>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</si>
  <si>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</si>
  <si>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Hospital Estadual de Formosa Dr. César Saad Fayad.</t>
  </si>
  <si>
    <t xml:space="preserve">Contrato de Gestão nº  50/2022-SES/GO </t>
  </si>
  <si>
    <t xml:space="preserve">Vigência do Contrato de Gestão - Início 01/07/2022 Término 31/05/2026 / 1º Termo Aditivo: Início 02/01/2023 Término 31/05/2026 e 2º Termo Aditivo: Início 02/05/2024 Término 30/06/2026 </t>
  </si>
  <si>
    <t xml:space="preserve"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</si>
  <si>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</si>
  <si>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</si>
  <si>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</si>
  <si>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</si>
  <si>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</si>
  <si>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</si>
  <si>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</si>
  <si>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</si>
  <si>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</si>
  <si>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</si>
  <si>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</si>
  <si>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</si>
  <si>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</si>
  <si>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</si>
  <si>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</si>
  <si>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</si>
  <si>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</si>
  <si>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</si>
  <si>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</si>
  <si>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</si>
  <si>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</si>
  <si>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</si>
  <si>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</si>
  <si>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</si>
  <si>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</si>
  <si>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</si>
  <si>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</si>
  <si>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</si>
  <si>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</si>
  <si>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</si>
  <si>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</si>
  <si>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</si>
  <si>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</si>
  <si>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</si>
  <si>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Provisão de Fundo Resissório</t>
  </si>
  <si>
    <t xml:space="preserve">Valor provisionado para ajuste posterior.</t>
  </si>
  <si>
    <t xml:space="preserve">3.3.50.85.02</t>
  </si>
  <si>
    <t xml:space="preserve">SES/CGC/SUPECC-19837.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</si>
  <si>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</si>
  <si>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</si>
  <si>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</si>
  <si>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Contrato de Gestão = Custeio + Apostilamento.
1. Valor Mensal Estimado no Contrato de Gestão - Custeio = Custeio + Apostilamento.
3. Valor informado pela área técnica - GFIN.
4. Valor Provisionado conforme Solicitação de Liquidação e Pagamento SEI N° 70877173 (março)/SEI N° 72185273 (abril)
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</si>
  <si>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– DEA:
16º Apostilamento: Piso Nacional de Enfermagem - Referência dezembro/24 Ordem de Pagamento 2025.2850.070.00013.001- R$ 22.297,74 (janeiro)
Repasse de Custeio ao Contrato de Gestão referente dezembro/24 Ordem de Pagamento 2025.2850.066.00061.001- R$122.698,33 (fevereiro)
Repasse do Fundo Rescisório referente a dezembro/24 Ordem de Pagamento 2025.2850.066.00061.002- R$46.283,78 (fevereiro)
Diferença do Repasse do Fundo Rescisório referente a dezembro/24 Ordem de Pagamento 2025.2850.066.00025.004- R$1.765,43 (março)
</t>
  </si>
  <si>
    <t xml:space="preserve">  Demonstrativo de investimento repassados no período de janeiro a abril/2025</t>
  </si>
  <si>
    <t xml:space="preserve">  Demonstrativo de investimento repassados no período de janeiro e fevereiro/2026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</si>
  <si>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</si>
  <si>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</si>
  <si>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</si>
  <si>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</si>
  <si>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</si>
  <si>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</si>
  <si>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</si>
  <si>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2025.2850.161.00031.001</t>
  </si>
  <si>
    <t xml:space="preserve">4.4.50.42.05</t>
  </si>
  <si>
    <t xml:space="preserve">Aquisição de  01 (um) Ressonância Magnética Nuclear, 08 (oito) Aparelhos de Raios X Móvel, 01 (um) Ultrassom com Aplicação Transesofágica, 03 (três) aparelhos de Ultrassom Portátil e 01 (uma) Central de Operações.</t>
  </si>
  <si>
    <t xml:space="preserve">2025.2850.161.00092.001</t>
  </si>
  <si>
    <t xml:space="preserve">Aquisição de 10 (dez) Scanners.</t>
  </si>
  <si>
    <t xml:space="preserve">2025.2850.161.00044.001</t>
  </si>
  <si>
    <t xml:space="preserve">Aquisição de 01 (um) Armário em Aço Inox 02 Portas.</t>
  </si>
  <si>
    <t xml:space="preserve">2025.2850.161.00048.001</t>
  </si>
  <si>
    <t xml:space="preserve">Aquisição de 02 (dois) "Bebedouros/ Purificadores Refrigerado - pressão parede".</t>
  </si>
  <si>
    <t xml:space="preserve">Total Geral </t>
  </si>
  <si>
    <t xml:space="preserve"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</si>
</sst>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0"/>
    <numFmt numFmtId="169" formatCode="[$-416]mmm\-yy;@"/>
    <numFmt numFmtId="170" formatCode="dd/mm/yy"/>
    <numFmt numFmtId="171" formatCode="[$R$-416]\ #,##0.00;[RED]\-[$R$-416]\ #,##0.00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C9211E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</font>
    <font>
      <b val="true"/>
      <sz val="10"/>
      <name val="Calibri"/>
      <family val="2"/>
      <charset val="1"/>
    </font>
    <font>
      <b val="true"/>
      <sz val="10"/>
      <color rgb="FFC9211E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4"/>
      <color rgb="FFC9211E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Arial"/>
      <family val="2"/>
    </font>
    <font>
      <sz val="10"/>
      <color rgb="FF333333"/>
      <name val="Calibri"/>
      <family val="2"/>
      <charset val="1"/>
    </font>
    <font>
      <sz val="9"/>
      <color rgb="FF333333"/>
      <name val="Arial"/>
      <family val="0"/>
      <charset val="1"/>
    </font>
    <font>
      <sz val="10"/>
      <color rgb="FF333333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5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9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5" borderId="1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5" borderId="12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6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6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6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11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 6" xfId="20"/>
    <cellStyle name="Normal 65" xfId="21"/>
    <cellStyle name="Vírgula 44" xfId="22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BP1048576"/>
  <sheetViews>
    <sheetView showFormulas="false" showGridLines="true" showRowColHeaders="true" showZeros="true" rightToLeft="false" tabSelected="true" showOutlineSymbols="true" defaultGridColor="true" view="normal" topLeftCell="A23" colorId="64" zoomScale="100" zoomScaleNormal="100" zoomScalePageLayoutView="100" workbookViewId="0">
      <selection pane="topLeft" activeCell="G37" activeCellId="0" sqref="G3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13"/>
    <col collapsed="false" customWidth="true" hidden="false" outlineLevel="0" max="4" min="2" style="1" width="13.29"/>
    <col collapsed="false" customWidth="true" hidden="false" outlineLevel="0" max="5" min="5" style="1" width="12.42"/>
    <col collapsed="false" customWidth="true" hidden="false" outlineLevel="0" max="6" min="6" style="1" width="12"/>
    <col collapsed="false" customWidth="true" hidden="false" outlineLevel="0" max="7" min="7" style="1" width="15.71"/>
    <col collapsed="false" customWidth="true" hidden="false" outlineLevel="0" max="9" min="8" style="1" width="16.71"/>
    <col collapsed="false" customWidth="true" hidden="false" outlineLevel="0" max="10" min="10" style="1" width="12.15"/>
    <col collapsed="false" customWidth="true" hidden="false" outlineLevel="0" max="11" min="11" style="1" width="18.29"/>
    <col collapsed="false" customWidth="true" hidden="false" outlineLevel="0" max="12" min="12" style="1" width="13.29"/>
    <col collapsed="false" customWidth="true" hidden="false" outlineLevel="0" max="13" min="13" style="1" width="13.4"/>
    <col collapsed="false" customWidth="true" hidden="false" outlineLevel="0" max="14" min="14" style="1" width="12"/>
    <col collapsed="false" customWidth="true" hidden="false" outlineLevel="0" max="16" min="15" style="1" width="18.29"/>
    <col collapsed="false" customWidth="true" hidden="false" outlineLevel="0" max="17" min="17" style="1" width="23.29"/>
    <col collapsed="false" customWidth="true" hidden="false" outlineLevel="0" max="18" min="18" style="1" width="9.71"/>
    <col collapsed="false" customWidth="true" hidden="false" outlineLevel="0" max="19" min="19" style="1" width="13"/>
    <col collapsed="false" customWidth="true" hidden="false" outlineLevel="0" max="20" min="20" style="1" width="13.29"/>
    <col collapsed="false" customWidth="true" hidden="false" outlineLevel="0" max="21" min="21" style="1" width="12.71"/>
    <col collapsed="false" customWidth="true" hidden="false" outlineLevel="0" max="22" min="22" style="1" width="13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4"/>
      <c r="V6" s="5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4"/>
      <c r="P7" s="4"/>
      <c r="Q7" s="4"/>
      <c r="R7" s="4"/>
      <c r="S7" s="4"/>
      <c r="T7" s="4"/>
      <c r="U7" s="4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"/>
      <c r="P9" s="4"/>
      <c r="Q9" s="4"/>
      <c r="R9" s="4"/>
      <c r="S9" s="4"/>
      <c r="T9" s="4"/>
      <c r="U9" s="4"/>
      <c r="V9" s="5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4"/>
      <c r="Q10" s="4"/>
      <c r="R10" s="4"/>
      <c r="S10" s="4"/>
      <c r="T10" s="4"/>
      <c r="U10" s="4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.7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"/>
      <c r="P12" s="4"/>
      <c r="Q12" s="4"/>
      <c r="R12" s="4"/>
      <c r="S12" s="4"/>
      <c r="T12" s="4"/>
      <c r="U12" s="4"/>
      <c r="V12" s="5"/>
    </row>
    <row r="13" customFormat="false" ht="15.75" hidden="false" customHeight="tru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30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15.7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2"/>
      <c r="R15" s="12"/>
      <c r="S15" s="12"/>
      <c r="T15" s="12"/>
      <c r="U15" s="12"/>
      <c r="V15" s="11"/>
    </row>
    <row r="16" customFormat="false" ht="15.75" hidden="false" customHeight="true" outlineLevel="0" collapsed="false">
      <c r="A16" s="10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3.2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5.75" hidden="false" customHeight="true" outlineLevel="0" collapsed="false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customFormat="false" ht="125.25" hidden="false" customHeight="true" outlineLevel="0" collapsed="false">
      <c r="A20" s="14"/>
      <c r="B20" s="17" t="s">
        <v>14</v>
      </c>
      <c r="C20" s="18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8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8" t="s">
        <v>21</v>
      </c>
      <c r="R20" s="18" t="s">
        <v>22</v>
      </c>
      <c r="S20" s="18"/>
      <c r="T20" s="18" t="s">
        <v>23</v>
      </c>
      <c r="U20" s="18"/>
      <c r="V20" s="18" t="s">
        <v>24</v>
      </c>
    </row>
    <row r="21" customFormat="false" ht="30.55" hidden="false" customHeight="false" outlineLevel="0" collapsed="false">
      <c r="A21" s="14"/>
      <c r="B21" s="17"/>
      <c r="C21" s="18"/>
      <c r="D21" s="18" t="s">
        <v>25</v>
      </c>
      <c r="E21" s="18" t="s">
        <v>26</v>
      </c>
      <c r="F21" s="18" t="s">
        <v>27</v>
      </c>
      <c r="G21" s="18" t="s">
        <v>25</v>
      </c>
      <c r="H21" s="18" t="s">
        <v>26</v>
      </c>
      <c r="I21" s="18" t="s">
        <v>27</v>
      </c>
      <c r="J21" s="18" t="s">
        <v>25</v>
      </c>
      <c r="K21" s="18" t="s">
        <v>28</v>
      </c>
      <c r="L21" s="18" t="s">
        <v>25</v>
      </c>
      <c r="M21" s="18" t="s">
        <v>26</v>
      </c>
      <c r="N21" s="18" t="s">
        <v>27</v>
      </c>
      <c r="O21" s="18" t="s">
        <v>25</v>
      </c>
      <c r="P21" s="18" t="s">
        <v>26</v>
      </c>
      <c r="Q21" s="18"/>
      <c r="R21" s="18" t="s">
        <v>25</v>
      </c>
      <c r="S21" s="18" t="s">
        <v>26</v>
      </c>
      <c r="T21" s="18" t="s">
        <v>25</v>
      </c>
      <c r="U21" s="18" t="s">
        <v>29</v>
      </c>
      <c r="V21" s="18"/>
    </row>
    <row r="22" customFormat="false" ht="13.8" hidden="false" customHeight="false" outlineLevel="0" collapsed="false">
      <c r="A22" s="19" t="n">
        <v>45658</v>
      </c>
      <c r="B22" s="20" t="n">
        <v>7292207.92</v>
      </c>
      <c r="C22" s="20" t="n">
        <v>7292207.92</v>
      </c>
      <c r="D22" s="20" t="n">
        <v>48991684.86</v>
      </c>
      <c r="E22" s="20"/>
      <c r="F22" s="20"/>
      <c r="G22" s="20" t="n">
        <v>14089113.74</v>
      </c>
      <c r="H22" s="20"/>
      <c r="I22" s="20"/>
      <c r="J22" s="21"/>
      <c r="K22" s="22" t="n">
        <v>45658</v>
      </c>
      <c r="L22" s="23" t="n">
        <v>7044556.87</v>
      </c>
      <c r="M22" s="23"/>
      <c r="N22" s="24"/>
      <c r="O22" s="24"/>
      <c r="P22" s="24"/>
      <c r="Q22" s="24"/>
      <c r="R22" s="24"/>
      <c r="S22" s="24"/>
      <c r="T22" s="23" t="n">
        <v>22297.74</v>
      </c>
      <c r="U22" s="23"/>
      <c r="V22" s="23" t="n">
        <f aca="false">L22+M22+N22+R22+S22+T22+U22</f>
        <v>7066854.61</v>
      </c>
      <c r="W22" s="25"/>
      <c r="X22" s="25"/>
    </row>
    <row r="23" customFormat="false" ht="13.8" hidden="false" customHeight="false" outlineLevel="0" collapsed="false">
      <c r="A23" s="19" t="n">
        <v>45689</v>
      </c>
      <c r="B23" s="20" t="n">
        <v>7322339.7</v>
      </c>
      <c r="C23" s="20" t="n">
        <v>7322339.7</v>
      </c>
      <c r="D23" s="20" t="n">
        <v>22651.05</v>
      </c>
      <c r="E23" s="20" t="n">
        <v>11368161</v>
      </c>
      <c r="F23" s="20"/>
      <c r="G23" s="20" t="n">
        <v>7142207.92</v>
      </c>
      <c r="H23" s="20" t="n">
        <v>11368161</v>
      </c>
      <c r="I23" s="20"/>
      <c r="J23" s="21"/>
      <c r="K23" s="22" t="n">
        <v>45689</v>
      </c>
      <c r="L23" s="23" t="n">
        <v>7044556.87</v>
      </c>
      <c r="M23" s="23"/>
      <c r="N23" s="24"/>
      <c r="O23" s="24"/>
      <c r="P23" s="24"/>
      <c r="Q23" s="24"/>
      <c r="R23" s="24"/>
      <c r="S23" s="24"/>
      <c r="T23" s="23" t="n">
        <v>122698.33</v>
      </c>
      <c r="U23" s="23"/>
      <c r="V23" s="23" t="n">
        <f aca="false">T23+L23</f>
        <v>7167255.2</v>
      </c>
      <c r="W23" s="25"/>
      <c r="X23" s="25"/>
    </row>
    <row r="24" customFormat="false" ht="13.8" hidden="false" customHeight="false" outlineLevel="0" collapsed="false">
      <c r="A24" s="19"/>
      <c r="B24" s="20"/>
      <c r="C24" s="20"/>
      <c r="D24" s="20"/>
      <c r="E24" s="20"/>
      <c r="F24" s="20"/>
      <c r="G24" s="20"/>
      <c r="H24" s="20"/>
      <c r="I24" s="20"/>
      <c r="J24" s="21"/>
      <c r="K24" s="22"/>
      <c r="L24" s="23"/>
      <c r="M24" s="23"/>
      <c r="N24" s="24"/>
      <c r="O24" s="24"/>
      <c r="P24" s="24"/>
      <c r="Q24" s="24"/>
      <c r="R24" s="24"/>
      <c r="S24" s="24"/>
      <c r="T24" s="23" t="n">
        <v>46283.78</v>
      </c>
      <c r="U24" s="23"/>
      <c r="V24" s="23" t="n">
        <v>46283.78</v>
      </c>
      <c r="W24" s="25"/>
      <c r="X24" s="25"/>
    </row>
    <row r="25" customFormat="false" ht="13.8" hidden="false" customHeight="false" outlineLevel="0" collapsed="false">
      <c r="A25" s="19"/>
      <c r="B25" s="20"/>
      <c r="C25" s="20"/>
      <c r="D25" s="20"/>
      <c r="E25" s="20"/>
      <c r="F25" s="20"/>
      <c r="G25" s="20"/>
      <c r="H25" s="20"/>
      <c r="I25" s="20"/>
      <c r="J25" s="21"/>
      <c r="K25" s="22" t="n">
        <v>45658</v>
      </c>
      <c r="L25" s="23" t="n">
        <v>918374.98</v>
      </c>
      <c r="M25" s="23"/>
      <c r="N25" s="24"/>
      <c r="O25" s="24"/>
      <c r="P25" s="24"/>
      <c r="Q25" s="24"/>
      <c r="R25" s="24"/>
      <c r="S25" s="24"/>
      <c r="T25" s="23"/>
      <c r="U25" s="23"/>
      <c r="V25" s="23" t="n">
        <f aca="false">L25</f>
        <v>918374.98</v>
      </c>
      <c r="W25" s="25"/>
      <c r="X25" s="25"/>
    </row>
    <row r="26" customFormat="false" ht="13.8" hidden="false" customHeight="false" outlineLevel="0" collapsed="false">
      <c r="A26" s="19"/>
      <c r="B26" s="20"/>
      <c r="C26" s="20"/>
      <c r="D26" s="20"/>
      <c r="E26" s="20"/>
      <c r="F26" s="20"/>
      <c r="G26" s="20"/>
      <c r="H26" s="20"/>
      <c r="I26" s="20"/>
      <c r="J26" s="21"/>
      <c r="K26" s="22" t="n">
        <v>45717</v>
      </c>
      <c r="L26" s="23" t="n">
        <v>6223832.94</v>
      </c>
      <c r="M26" s="23"/>
      <c r="N26" s="24"/>
      <c r="O26" s="24"/>
      <c r="P26" s="24"/>
      <c r="Q26" s="24"/>
      <c r="R26" s="24"/>
      <c r="S26" s="24"/>
      <c r="T26" s="23"/>
      <c r="U26" s="23"/>
      <c r="V26" s="23" t="n">
        <v>6223832.94</v>
      </c>
      <c r="W26" s="25"/>
      <c r="X26" s="25"/>
    </row>
    <row r="27" customFormat="false" ht="13.8" hidden="false" customHeight="false" outlineLevel="0" collapsed="false">
      <c r="A27" s="19" t="n">
        <v>45717</v>
      </c>
      <c r="B27" s="20" t="n">
        <v>7271384.87</v>
      </c>
      <c r="C27" s="20" t="n">
        <v>7271384.87</v>
      </c>
      <c r="D27" s="26" t="n">
        <v>52782.83</v>
      </c>
      <c r="E27" s="20" t="n">
        <v>36169.8</v>
      </c>
      <c r="F27" s="20"/>
      <c r="G27" s="26" t="n">
        <v>7223551.26</v>
      </c>
      <c r="H27" s="27" t="n">
        <v>36169.8</v>
      </c>
      <c r="I27" s="20"/>
      <c r="J27" s="21" t="n">
        <v>150000</v>
      </c>
      <c r="K27" s="22" t="n">
        <v>45658</v>
      </c>
      <c r="L27" s="23" t="n">
        <v>172569.12</v>
      </c>
      <c r="M27" s="23"/>
      <c r="N27" s="24"/>
      <c r="O27" s="24"/>
      <c r="P27" s="24"/>
      <c r="Q27" s="24"/>
      <c r="R27" s="24"/>
      <c r="S27" s="24"/>
      <c r="T27" s="28"/>
      <c r="U27" s="23"/>
      <c r="V27" s="29" t="n">
        <f aca="false">L27</f>
        <v>172569.12</v>
      </c>
      <c r="W27" s="25"/>
      <c r="X27" s="25"/>
    </row>
    <row r="28" customFormat="false" ht="13.8" hidden="false" customHeight="false" outlineLevel="0" collapsed="false">
      <c r="A28" s="19"/>
      <c r="B28" s="20"/>
      <c r="C28" s="20"/>
      <c r="D28" s="26"/>
      <c r="E28" s="20"/>
      <c r="F28" s="20"/>
      <c r="G28" s="26"/>
      <c r="H28" s="27"/>
      <c r="I28" s="20"/>
      <c r="J28" s="21"/>
      <c r="K28" s="22" t="n">
        <v>45689</v>
      </c>
      <c r="L28" s="30" t="n">
        <v>52782.83</v>
      </c>
      <c r="M28" s="30" t="n">
        <v>11368161</v>
      </c>
      <c r="N28" s="24"/>
      <c r="O28" s="24"/>
      <c r="P28" s="24"/>
      <c r="Q28" s="24"/>
      <c r="R28" s="24"/>
      <c r="S28" s="24"/>
      <c r="T28" s="30" t="n">
        <v>1765.43</v>
      </c>
      <c r="U28" s="23"/>
      <c r="V28" s="29" t="n">
        <f aca="false">L28+M28+T28</f>
        <v>11422709.26</v>
      </c>
      <c r="W28" s="25"/>
      <c r="X28" s="25"/>
    </row>
    <row r="29" s="31" customFormat="true" ht="13.8" hidden="false" customHeight="false" outlineLevel="0" collapsed="false">
      <c r="A29" s="19"/>
      <c r="B29" s="20"/>
      <c r="C29" s="20"/>
      <c r="D29" s="26"/>
      <c r="E29" s="20"/>
      <c r="F29" s="20"/>
      <c r="G29" s="26"/>
      <c r="H29" s="27"/>
      <c r="I29" s="20"/>
      <c r="J29" s="21"/>
      <c r="K29" s="22" t="n">
        <v>45717</v>
      </c>
      <c r="L29" s="23"/>
      <c r="M29" s="23" t="n">
        <v>36169.8</v>
      </c>
      <c r="N29" s="24"/>
      <c r="O29" s="24"/>
      <c r="P29" s="24"/>
      <c r="Q29" s="24"/>
      <c r="R29" s="24"/>
      <c r="S29" s="24"/>
      <c r="T29" s="28"/>
      <c r="U29" s="23"/>
      <c r="V29" s="29" t="n">
        <f aca="false">M29</f>
        <v>36169.8</v>
      </c>
      <c r="W29" s="25"/>
      <c r="X29" s="25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="31" customFormat="true" ht="13.8" hidden="false" customHeight="false" outlineLevel="0" collapsed="false">
      <c r="A30" s="19" t="n">
        <v>45748</v>
      </c>
      <c r="B30" s="32" t="n">
        <v>7269618.37</v>
      </c>
      <c r="C30" s="32" t="n">
        <v>7269618.37</v>
      </c>
      <c r="D30" s="26" t="n">
        <v>25497159.72</v>
      </c>
      <c r="E30" s="20"/>
      <c r="F30" s="20"/>
      <c r="G30" s="26" t="n">
        <v>7467050.32</v>
      </c>
      <c r="H30" s="27"/>
      <c r="I30" s="20"/>
      <c r="J30" s="21" t="n">
        <v>150000</v>
      </c>
      <c r="K30" s="22" t="n">
        <v>45658</v>
      </c>
      <c r="L30" s="23" t="n">
        <v>50665.45</v>
      </c>
      <c r="M30" s="23"/>
      <c r="N30" s="23"/>
      <c r="O30" s="24"/>
      <c r="P30" s="24"/>
      <c r="Q30" s="24"/>
      <c r="R30" s="24"/>
      <c r="S30" s="24"/>
      <c r="T30" s="28"/>
      <c r="U30" s="23"/>
      <c r="V30" s="29" t="n">
        <f aca="false">L30</f>
        <v>50665.45</v>
      </c>
      <c r="W30" s="25"/>
      <c r="X30" s="2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="31" customFormat="true" ht="13.8" hidden="false" customHeight="false" outlineLevel="0" collapsed="false">
      <c r="A31" s="19"/>
      <c r="B31" s="20"/>
      <c r="C31" s="20"/>
      <c r="D31" s="26"/>
      <c r="E31" s="20"/>
      <c r="F31" s="20"/>
      <c r="G31" s="26"/>
      <c r="H31" s="27"/>
      <c r="I31" s="20"/>
      <c r="J31" s="21"/>
      <c r="K31" s="22" t="n">
        <v>45689</v>
      </c>
      <c r="L31" s="23" t="n">
        <v>225000</v>
      </c>
      <c r="M31" s="23"/>
      <c r="N31" s="23"/>
      <c r="O31" s="24"/>
      <c r="P31" s="24"/>
      <c r="Q31" s="24"/>
      <c r="R31" s="24"/>
      <c r="S31" s="24"/>
      <c r="T31" s="28"/>
      <c r="U31" s="23"/>
      <c r="V31" s="29" t="n">
        <f aca="false">L31</f>
        <v>225000</v>
      </c>
      <c r="W31" s="25"/>
      <c r="X31" s="25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="31" customFormat="true" ht="13.8" hidden="false" customHeight="false" outlineLevel="0" collapsed="false">
      <c r="A32" s="19"/>
      <c r="B32" s="20"/>
      <c r="C32" s="20"/>
      <c r="D32" s="26"/>
      <c r="E32" s="20"/>
      <c r="F32" s="20"/>
      <c r="G32" s="26"/>
      <c r="H32" s="27"/>
      <c r="I32" s="20"/>
      <c r="J32" s="21"/>
      <c r="K32" s="22" t="n">
        <v>45717</v>
      </c>
      <c r="L32" s="23" t="n">
        <v>1828</v>
      </c>
      <c r="M32" s="23"/>
      <c r="N32" s="23"/>
      <c r="O32" s="24"/>
      <c r="P32" s="24"/>
      <c r="Q32" s="24"/>
      <c r="R32" s="24"/>
      <c r="S32" s="24"/>
      <c r="T32" s="28"/>
      <c r="U32" s="23"/>
      <c r="V32" s="29" t="n">
        <f aca="false">L32</f>
        <v>1828</v>
      </c>
      <c r="W32" s="25"/>
      <c r="X32" s="25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="31" customFormat="true" ht="13.8" hidden="false" customHeight="false" outlineLevel="0" collapsed="false">
      <c r="A33" s="19"/>
      <c r="B33" s="20"/>
      <c r="C33" s="20"/>
      <c r="D33" s="26"/>
      <c r="E33" s="20"/>
      <c r="F33" s="20"/>
      <c r="G33" s="26"/>
      <c r="H33" s="27"/>
      <c r="I33" s="20"/>
      <c r="J33" s="21"/>
      <c r="K33" s="22" t="n">
        <v>45748</v>
      </c>
      <c r="L33" s="23" t="n">
        <v>6996433.88</v>
      </c>
      <c r="M33" s="23"/>
      <c r="N33" s="23"/>
      <c r="O33" s="24"/>
      <c r="P33" s="24"/>
      <c r="Q33" s="24"/>
      <c r="R33" s="24"/>
      <c r="S33" s="24"/>
      <c r="T33" s="28"/>
      <c r="U33" s="23"/>
      <c r="V33" s="29" t="n">
        <f aca="false">L33</f>
        <v>6996433.88</v>
      </c>
      <c r="W33" s="25"/>
      <c r="X33" s="25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="31" customFormat="true" ht="13.8" hidden="false" customHeight="false" outlineLevel="0" collapsed="false">
      <c r="A34" s="19"/>
      <c r="B34" s="20"/>
      <c r="C34" s="20"/>
      <c r="D34" s="26"/>
      <c r="E34" s="20"/>
      <c r="F34" s="20"/>
      <c r="G34" s="26"/>
      <c r="H34" s="27"/>
      <c r="I34" s="20"/>
      <c r="J34" s="21"/>
      <c r="K34" s="22" t="n">
        <v>45778</v>
      </c>
      <c r="L34" s="23" t="n">
        <v>7189556.87</v>
      </c>
      <c r="M34" s="23"/>
      <c r="N34" s="23"/>
      <c r="O34" s="24"/>
      <c r="P34" s="24"/>
      <c r="Q34" s="24"/>
      <c r="R34" s="24"/>
      <c r="S34" s="24"/>
      <c r="T34" s="28"/>
      <c r="U34" s="23"/>
      <c r="V34" s="29" t="n">
        <f aca="false">L34</f>
        <v>7189556.87</v>
      </c>
      <c r="W34" s="25"/>
      <c r="X34" s="25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customFormat="false" ht="13.8" hidden="false" customHeight="false" outlineLevel="0" collapsed="false">
      <c r="A35" s="33"/>
      <c r="B35" s="34" t="n">
        <f aca="false">SUM(B22:B34)</f>
        <v>29155550.86</v>
      </c>
      <c r="C35" s="34" t="n">
        <f aca="false">SUM(C22:C34)</f>
        <v>29155550.86</v>
      </c>
      <c r="D35" s="34" t="n">
        <f aca="false">SUM(D22:D34)</f>
        <v>74564278.46</v>
      </c>
      <c r="E35" s="34" t="n">
        <f aca="false">SUM(E22:E34)</f>
        <v>11404330.8</v>
      </c>
      <c r="F35" s="34" t="n">
        <f aca="false">SUM(F22:F22)</f>
        <v>0</v>
      </c>
      <c r="G35" s="34" t="n">
        <f aca="false">SUM(G22:G34)</f>
        <v>35921923.24</v>
      </c>
      <c r="H35" s="34" t="n">
        <f aca="false">SUM(H22:H34)</f>
        <v>11404330.8</v>
      </c>
      <c r="I35" s="34" t="n">
        <f aca="false">SUM(I22:I22)</f>
        <v>0</v>
      </c>
      <c r="J35" s="34" t="n">
        <f aca="false">SUM(J22:J34)</f>
        <v>300000</v>
      </c>
      <c r="K35" s="35"/>
      <c r="L35" s="35" t="n">
        <f aca="false">SUM(L22:L34)</f>
        <v>35920157.81</v>
      </c>
      <c r="M35" s="35" t="n">
        <f aca="false">SUM(M22:M34)</f>
        <v>11404330.8</v>
      </c>
      <c r="N35" s="36" t="n">
        <f aca="false">SUM(N22:N22)</f>
        <v>0</v>
      </c>
      <c r="O35" s="36" t="n">
        <f aca="false">SUM(O22:O22)</f>
        <v>0</v>
      </c>
      <c r="P35" s="36" t="n">
        <f aca="false">SUM(P22:P22)</f>
        <v>0</v>
      </c>
      <c r="Q35" s="36" t="n">
        <f aca="false">SUM(Q22:Q22)</f>
        <v>0</v>
      </c>
      <c r="R35" s="36" t="n">
        <f aca="false">SUM(R22:R22)</f>
        <v>0</v>
      </c>
      <c r="S35" s="36" t="n">
        <f aca="false">SUM(S22:S22)</f>
        <v>0</v>
      </c>
      <c r="T35" s="35" t="n">
        <f aca="false">SUM(T22:T34)</f>
        <v>193045.28</v>
      </c>
      <c r="U35" s="35" t="n">
        <f aca="false">SUM(U22:U22)</f>
        <v>0</v>
      </c>
      <c r="V35" s="35" t="n">
        <f aca="false">SUM(V22:V34)</f>
        <v>47517533.89</v>
      </c>
      <c r="W35" s="37"/>
      <c r="X35" s="37"/>
      <c r="Y35" s="38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40"/>
    </row>
    <row r="36" customFormat="false" ht="15" hidden="false" customHeight="false" outlineLevel="0" collapsed="false">
      <c r="A36" s="41"/>
      <c r="B36" s="41"/>
      <c r="C36" s="42"/>
      <c r="D36" s="41"/>
      <c r="E36" s="41"/>
      <c r="F36" s="41"/>
      <c r="G36" s="41"/>
      <c r="H36" s="41"/>
      <c r="I36" s="41"/>
      <c r="J36" s="41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1"/>
    </row>
    <row r="37" customFormat="false" ht="42.75" hidden="false" customHeight="true" outlineLevel="0" collapsed="false">
      <c r="A37" s="43" t="s">
        <v>30</v>
      </c>
      <c r="B37" s="43"/>
      <c r="C37" s="43"/>
      <c r="D37" s="43"/>
      <c r="E37" s="43"/>
      <c r="F37" s="41"/>
      <c r="G37" s="41"/>
      <c r="H37" s="41"/>
      <c r="I37" s="41"/>
      <c r="J37" s="41"/>
      <c r="K37" s="44"/>
      <c r="M37" s="42"/>
      <c r="N37" s="42"/>
      <c r="O37" s="42"/>
      <c r="P37" s="42"/>
      <c r="Q37" s="42"/>
      <c r="R37" s="42"/>
      <c r="S37" s="42"/>
      <c r="T37" s="42"/>
      <c r="U37" s="42"/>
      <c r="V37" s="41"/>
    </row>
    <row r="38" customFormat="false" ht="15" hidden="false" customHeight="true" outlineLevel="0" collapsed="false">
      <c r="A38" s="45" t="s">
        <v>31</v>
      </c>
      <c r="B38" s="45"/>
      <c r="C38" s="45"/>
      <c r="D38" s="45"/>
      <c r="E38" s="45"/>
      <c r="F38" s="41"/>
      <c r="G38" s="41"/>
      <c r="H38" s="41"/>
      <c r="I38" s="41"/>
      <c r="J38" s="41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1"/>
    </row>
    <row r="39" customFormat="false" ht="15" hidden="false" customHeight="false" outlineLevel="0" collapsed="false">
      <c r="A39" s="45"/>
      <c r="B39" s="45"/>
      <c r="C39" s="45"/>
      <c r="D39" s="45"/>
      <c r="E39" s="45"/>
      <c r="F39" s="41"/>
      <c r="G39" s="41"/>
      <c r="H39" s="41"/>
      <c r="I39" s="41"/>
      <c r="J39" s="41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1"/>
    </row>
    <row r="40" customFormat="false" ht="23.25" hidden="false" customHeight="true" outlineLevel="0" collapsed="false">
      <c r="A40" s="46" t="s">
        <v>32</v>
      </c>
      <c r="B40" s="46"/>
      <c r="C40" s="46"/>
      <c r="D40" s="46"/>
      <c r="E40" s="46"/>
      <c r="F40" s="41"/>
      <c r="G40" s="41"/>
      <c r="H40" s="41"/>
      <c r="I40" s="41"/>
      <c r="J40" s="41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1"/>
    </row>
    <row r="41" customFormat="false" ht="15" hidden="false" customHeight="true" outlineLevel="0" collapsed="false">
      <c r="A41" s="46" t="s">
        <v>33</v>
      </c>
      <c r="B41" s="46"/>
      <c r="C41" s="46"/>
      <c r="D41" s="46"/>
      <c r="E41" s="46"/>
      <c r="F41" s="41"/>
      <c r="G41" s="41"/>
      <c r="H41" s="41"/>
      <c r="I41" s="41"/>
      <c r="J41" s="41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1"/>
    </row>
    <row r="42" customFormat="false" ht="15" hidden="false" customHeight="true" outlineLevel="0" collapsed="false">
      <c r="A42" s="46" t="s">
        <v>34</v>
      </c>
      <c r="B42" s="46"/>
      <c r="C42" s="46"/>
      <c r="D42" s="46"/>
      <c r="E42" s="46"/>
      <c r="F42" s="41"/>
      <c r="G42" s="41"/>
      <c r="H42" s="41"/>
      <c r="I42" s="41"/>
      <c r="J42" s="41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1"/>
    </row>
    <row r="43" customFormat="false" ht="15" hidden="false" customHeight="true" outlineLevel="0" collapsed="false">
      <c r="A43" s="46" t="s">
        <v>35</v>
      </c>
      <c r="B43" s="46"/>
      <c r="C43" s="46"/>
      <c r="D43" s="46"/>
      <c r="E43" s="46"/>
      <c r="F43" s="41"/>
      <c r="G43" s="41"/>
      <c r="H43" s="41"/>
      <c r="I43" s="41"/>
      <c r="J43" s="41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1"/>
    </row>
    <row r="44" customFormat="false" ht="15" hidden="false" customHeight="true" outlineLevel="0" collapsed="false">
      <c r="A44" s="46" t="s">
        <v>36</v>
      </c>
      <c r="B44" s="46"/>
      <c r="C44" s="46"/>
      <c r="D44" s="46"/>
      <c r="E44" s="46"/>
      <c r="F44" s="41"/>
      <c r="G44" s="41"/>
      <c r="H44" s="41"/>
      <c r="I44" s="41"/>
      <c r="J44" s="41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1"/>
    </row>
    <row r="45" customFormat="false" ht="15" hidden="false" customHeight="false" outlineLevel="0" collapsed="false">
      <c r="A45" s="41"/>
      <c r="B45" s="41"/>
      <c r="C45" s="42"/>
      <c r="D45" s="41"/>
      <c r="E45" s="41"/>
      <c r="F45" s="41"/>
      <c r="G45" s="41"/>
      <c r="H45" s="41"/>
      <c r="I45" s="41"/>
      <c r="J45" s="41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1"/>
    </row>
    <row r="46" customFormat="false" ht="15" hidden="false" customHeight="true" outlineLevel="0" collapsed="false">
      <c r="A46" s="43" t="s">
        <v>37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1"/>
    </row>
    <row r="47" customFormat="false" ht="51" hidden="false" customHeight="true" outlineLevel="0" collapsed="false">
      <c r="A47" s="45" t="s">
        <v>31</v>
      </c>
      <c r="B47" s="45"/>
      <c r="C47" s="45"/>
      <c r="D47" s="45"/>
      <c r="E47" s="45"/>
      <c r="F47" s="45" t="s">
        <v>38</v>
      </c>
      <c r="G47" s="45" t="s">
        <v>39</v>
      </c>
      <c r="H47" s="45" t="s">
        <v>40</v>
      </c>
      <c r="I47" s="45" t="s">
        <v>41</v>
      </c>
      <c r="J47" s="45" t="s">
        <v>42</v>
      </c>
      <c r="K47" s="45" t="s">
        <v>43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1"/>
    </row>
    <row r="48" customFormat="false" ht="15" hidden="true" customHeight="true" outlineLevel="0" collapsed="false">
      <c r="A48" s="46" t="s">
        <v>44</v>
      </c>
      <c r="B48" s="46"/>
      <c r="C48" s="46"/>
      <c r="D48" s="46"/>
      <c r="E48" s="46"/>
      <c r="F48" s="47"/>
      <c r="G48" s="48"/>
      <c r="H48" s="49"/>
      <c r="I48" s="50"/>
      <c r="J48" s="50"/>
      <c r="K48" s="48"/>
      <c r="L48" s="51"/>
      <c r="M48" s="51"/>
      <c r="N48" s="51"/>
      <c r="O48" s="51"/>
      <c r="P48" s="52"/>
      <c r="Q48" s="42"/>
      <c r="R48" s="42"/>
      <c r="S48" s="42"/>
      <c r="T48" s="42"/>
      <c r="U48" s="42"/>
      <c r="V48" s="42"/>
    </row>
    <row r="49" customFormat="false" ht="20.85" hidden="false" customHeight="true" outlineLevel="0" collapsed="false">
      <c r="A49" s="53" t="s">
        <v>45</v>
      </c>
      <c r="B49" s="53"/>
      <c r="C49" s="53"/>
      <c r="D49" s="53"/>
      <c r="E49" s="53"/>
      <c r="F49" s="54" t="n">
        <v>150000</v>
      </c>
      <c r="G49" s="48" t="s">
        <v>46</v>
      </c>
      <c r="H49" s="49" t="n">
        <v>201000010037537</v>
      </c>
      <c r="I49" s="50" t="n">
        <v>45717</v>
      </c>
      <c r="J49" s="50" t="n">
        <v>45717</v>
      </c>
      <c r="K49" s="46" t="s">
        <v>47</v>
      </c>
      <c r="L49" s="51"/>
      <c r="M49" s="51"/>
      <c r="N49" s="51"/>
      <c r="O49" s="51"/>
      <c r="P49" s="52"/>
      <c r="Q49" s="42"/>
      <c r="R49" s="42"/>
      <c r="S49" s="42"/>
      <c r="T49" s="42"/>
      <c r="U49" s="42"/>
      <c r="V49" s="42"/>
    </row>
    <row r="50" customFormat="false" ht="20.85" hidden="false" customHeight="true" outlineLevel="0" collapsed="false">
      <c r="A50" s="53" t="s">
        <v>45</v>
      </c>
      <c r="B50" s="53"/>
      <c r="C50" s="53"/>
      <c r="D50" s="53"/>
      <c r="E50" s="53"/>
      <c r="F50" s="54" t="n">
        <v>150000</v>
      </c>
      <c r="G50" s="48" t="s">
        <v>46</v>
      </c>
      <c r="H50" s="49" t="n">
        <v>201000010037537</v>
      </c>
      <c r="I50" s="50" t="n">
        <v>45748</v>
      </c>
      <c r="J50" s="50" t="n">
        <v>45748</v>
      </c>
      <c r="K50" s="46" t="s">
        <v>47</v>
      </c>
      <c r="L50" s="51"/>
      <c r="M50" s="51"/>
      <c r="N50" s="51"/>
      <c r="O50" s="51"/>
      <c r="P50" s="52"/>
      <c r="Q50" s="42"/>
      <c r="R50" s="42"/>
      <c r="S50" s="42"/>
      <c r="T50" s="42"/>
      <c r="U50" s="42"/>
      <c r="V50" s="42"/>
    </row>
    <row r="51" customFormat="false" ht="15" hidden="false" customHeight="true" outlineLevel="0" collapsed="false">
      <c r="A51" s="55" t="s">
        <v>48</v>
      </c>
      <c r="B51" s="55"/>
      <c r="C51" s="55"/>
      <c r="D51" s="55"/>
      <c r="E51" s="55"/>
      <c r="F51" s="56" t="n">
        <f aca="false">F49+F50</f>
        <v>300000</v>
      </c>
      <c r="G51" s="57"/>
      <c r="H51" s="57"/>
      <c r="I51" s="57"/>
      <c r="J51" s="57"/>
      <c r="K51" s="58"/>
      <c r="L51" s="42"/>
      <c r="M51" s="42"/>
      <c r="N51" s="42"/>
      <c r="O51" s="42"/>
      <c r="P51" s="52"/>
      <c r="Q51" s="42"/>
      <c r="R51" s="42"/>
      <c r="S51" s="42"/>
      <c r="T51" s="42"/>
      <c r="U51" s="42"/>
      <c r="V51" s="41"/>
    </row>
    <row r="52" customFormat="false" ht="15" hidden="true" customHeight="true" outlineLevel="0" collapsed="false">
      <c r="A52" s="59" t="s">
        <v>49</v>
      </c>
      <c r="B52" s="59"/>
      <c r="C52" s="59"/>
      <c r="D52" s="59"/>
      <c r="E52" s="59"/>
      <c r="F52" s="59"/>
      <c r="G52" s="59"/>
      <c r="H52" s="59"/>
      <c r="I52" s="60"/>
      <c r="J52" s="61"/>
      <c r="K52" s="52"/>
      <c r="L52" s="42"/>
      <c r="M52" s="42"/>
      <c r="N52" s="42"/>
      <c r="O52" s="42"/>
      <c r="P52" s="52"/>
      <c r="Q52" s="52"/>
      <c r="R52" s="52"/>
      <c r="S52" s="52"/>
      <c r="T52" s="52"/>
      <c r="U52" s="52"/>
      <c r="V52" s="61"/>
    </row>
    <row r="53" customFormat="false" ht="15" hidden="false" customHeight="false" outlineLevel="0" collapsed="false">
      <c r="A53" s="61"/>
      <c r="B53" s="61"/>
      <c r="C53" s="61"/>
      <c r="D53" s="61"/>
      <c r="E53" s="61"/>
      <c r="F53" s="61"/>
      <c r="G53" s="61"/>
      <c r="H53" s="61"/>
      <c r="I53" s="60"/>
      <c r="J53" s="61"/>
      <c r="K53" s="52"/>
      <c r="L53" s="42"/>
      <c r="M53" s="42"/>
      <c r="N53" s="42"/>
      <c r="O53" s="42"/>
      <c r="P53" s="52"/>
      <c r="Q53" s="52"/>
      <c r="R53" s="52"/>
      <c r="S53" s="52"/>
      <c r="T53" s="52"/>
      <c r="U53" s="52"/>
      <c r="V53" s="61"/>
    </row>
    <row r="54" customFormat="false" ht="15.75" hidden="false" customHeight="true" outlineLevel="0" collapsed="false">
      <c r="A54" s="62" t="s">
        <v>50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42"/>
      <c r="Q54" s="42"/>
      <c r="R54" s="42"/>
      <c r="S54" s="42"/>
      <c r="T54" s="42"/>
      <c r="U54" s="42"/>
      <c r="V54" s="41"/>
    </row>
    <row r="55" customFormat="false" ht="88.8" hidden="false" customHeight="true" outlineLevel="0" collapsed="false">
      <c r="A55" s="63" t="s">
        <v>51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52"/>
      <c r="M55" s="52"/>
      <c r="N55" s="52"/>
      <c r="O55" s="52"/>
      <c r="P55" s="42"/>
      <c r="Q55" s="42"/>
      <c r="R55" s="42"/>
      <c r="S55" s="42"/>
      <c r="T55" s="42"/>
      <c r="U55" s="42"/>
      <c r="V55" s="41"/>
    </row>
    <row r="56" customFormat="false" ht="88.3" hidden="false" customHeight="true" outlineLevel="0" collapsed="false">
      <c r="A56" s="63" t="s">
        <v>52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52"/>
      <c r="M56" s="52"/>
      <c r="N56" s="52"/>
      <c r="O56" s="52"/>
      <c r="P56" s="42"/>
      <c r="Q56" s="42"/>
      <c r="R56" s="42"/>
      <c r="S56" s="42"/>
      <c r="T56" s="42"/>
      <c r="U56" s="42"/>
      <c r="V56" s="41"/>
    </row>
    <row r="57" customFormat="false" ht="11.25" hidden="false" customHeight="true" outlineLevel="0" collapsed="false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1"/>
    </row>
    <row r="58" customFormat="false" ht="30" hidden="false" customHeight="true" outlineLevel="0" collapsed="false"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1"/>
    </row>
    <row r="59" customFormat="false" ht="18.65" hidden="false" customHeight="true" outlineLevel="0" collapsed="false">
      <c r="A59" s="41"/>
      <c r="B59" s="66"/>
      <c r="C59" s="42"/>
      <c r="D59" s="41"/>
      <c r="E59" s="41"/>
      <c r="F59" s="41"/>
      <c r="G59" s="41"/>
      <c r="H59" s="41"/>
      <c r="I59" s="41"/>
      <c r="J59" s="41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1"/>
    </row>
    <row r="60" customFormat="false" ht="13.8" hidden="false" customHeight="true" outlineLevel="0" collapsed="false">
      <c r="A60" s="67" t="s">
        <v>53</v>
      </c>
      <c r="B60" s="67"/>
      <c r="C60" s="67"/>
      <c r="D60" s="67"/>
      <c r="E60" s="67"/>
      <c r="F60" s="67"/>
      <c r="G60" s="67" t="s">
        <v>54</v>
      </c>
      <c r="H60" s="67"/>
      <c r="I60" s="67"/>
      <c r="J60" s="41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1"/>
    </row>
    <row r="61" customFormat="false" ht="13.8" hidden="false" customHeight="true" outlineLevel="0" collapsed="false">
      <c r="A61" s="68" t="s">
        <v>40</v>
      </c>
      <c r="B61" s="68" t="s">
        <v>55</v>
      </c>
      <c r="C61" s="68" t="s">
        <v>56</v>
      </c>
      <c r="D61" s="68" t="s">
        <v>57</v>
      </c>
      <c r="E61" s="68" t="s">
        <v>58</v>
      </c>
      <c r="F61" s="68" t="s">
        <v>59</v>
      </c>
      <c r="G61" s="68" t="s">
        <v>60</v>
      </c>
      <c r="H61" s="68"/>
      <c r="I61" s="68" t="s">
        <v>61</v>
      </c>
      <c r="J61" s="41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1"/>
    </row>
    <row r="62" customFormat="false" ht="83.95" hidden="false" customHeight="true" outlineLevel="0" collapsed="false">
      <c r="A62" s="69" t="n">
        <v>202400010042651</v>
      </c>
      <c r="B62" s="70" t="n">
        <v>45726</v>
      </c>
      <c r="C62" s="71" t="s">
        <v>62</v>
      </c>
      <c r="D62" s="71" t="n">
        <v>4</v>
      </c>
      <c r="E62" s="71" t="n">
        <v>15000100</v>
      </c>
      <c r="F62" s="71" t="s">
        <v>63</v>
      </c>
      <c r="G62" s="72" t="s">
        <v>64</v>
      </c>
      <c r="H62" s="72"/>
      <c r="I62" s="73" t="n">
        <v>11368161</v>
      </c>
      <c r="J62" s="74"/>
      <c r="K62" s="74"/>
      <c r="L62" s="74"/>
      <c r="M62" s="42"/>
      <c r="N62" s="42"/>
      <c r="O62" s="42"/>
      <c r="P62" s="42"/>
      <c r="Q62" s="42"/>
      <c r="R62" s="42"/>
      <c r="S62" s="42"/>
      <c r="T62" s="42"/>
      <c r="U62" s="42"/>
      <c r="V62" s="41"/>
    </row>
    <row r="63" customFormat="false" ht="36.65" hidden="false" customHeight="true" outlineLevel="0" collapsed="false">
      <c r="A63" s="69" t="n">
        <v>202400010064901</v>
      </c>
      <c r="B63" s="70" t="n">
        <v>45734</v>
      </c>
      <c r="C63" s="71" t="s">
        <v>65</v>
      </c>
      <c r="D63" s="71" t="n">
        <v>4</v>
      </c>
      <c r="E63" s="71" t="n">
        <v>15000100</v>
      </c>
      <c r="F63" s="71" t="s">
        <v>63</v>
      </c>
      <c r="G63" s="72" t="s">
        <v>66</v>
      </c>
      <c r="H63" s="72"/>
      <c r="I63" s="73" t="n">
        <v>29950</v>
      </c>
      <c r="J63" s="74"/>
      <c r="K63" s="74"/>
      <c r="L63" s="74"/>
      <c r="M63" s="42"/>
      <c r="N63" s="42"/>
      <c r="O63" s="42"/>
      <c r="P63" s="42"/>
      <c r="Q63" s="42"/>
      <c r="R63" s="42"/>
      <c r="S63" s="42"/>
      <c r="T63" s="42"/>
      <c r="U63" s="42"/>
      <c r="V63" s="41"/>
    </row>
    <row r="64" customFormat="false" ht="24.85" hidden="false" customHeight="true" outlineLevel="0" collapsed="false">
      <c r="A64" s="69" t="n">
        <v>202400010070523</v>
      </c>
      <c r="B64" s="70" t="n">
        <v>45726</v>
      </c>
      <c r="C64" s="71" t="s">
        <v>67</v>
      </c>
      <c r="D64" s="71" t="n">
        <v>4</v>
      </c>
      <c r="E64" s="71" t="n">
        <v>15000100</v>
      </c>
      <c r="F64" s="71" t="s">
        <v>63</v>
      </c>
      <c r="G64" s="72" t="s">
        <v>68</v>
      </c>
      <c r="H64" s="72"/>
      <c r="I64" s="73" t="n">
        <v>4319.8</v>
      </c>
      <c r="J64" s="41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1"/>
    </row>
    <row r="65" customFormat="false" ht="36.65" hidden="false" customHeight="true" outlineLevel="0" collapsed="false">
      <c r="A65" s="69" t="n">
        <v>202400010076378</v>
      </c>
      <c r="B65" s="70" t="n">
        <v>45726</v>
      </c>
      <c r="C65" s="71" t="s">
        <v>69</v>
      </c>
      <c r="D65" s="71" t="n">
        <v>4</v>
      </c>
      <c r="E65" s="71" t="n">
        <v>15000100</v>
      </c>
      <c r="F65" s="71" t="s">
        <v>63</v>
      </c>
      <c r="G65" s="72" t="s">
        <v>70</v>
      </c>
      <c r="H65" s="72"/>
      <c r="I65" s="73" t="n">
        <v>1900</v>
      </c>
      <c r="J65" s="41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1"/>
    </row>
    <row r="66" customFormat="false" ht="13.8" hidden="false" customHeight="false" outlineLevel="0" collapsed="false">
      <c r="A66" s="75" t="s">
        <v>71</v>
      </c>
      <c r="B66" s="75"/>
      <c r="C66" s="75"/>
      <c r="D66" s="75"/>
      <c r="E66" s="75"/>
      <c r="F66" s="75"/>
      <c r="G66" s="75"/>
      <c r="H66" s="75"/>
      <c r="I66" s="76" t="n">
        <f aca="false">SUM(I62:I65)</f>
        <v>11404330.8</v>
      </c>
    </row>
    <row r="68" customFormat="false" ht="36.55" hidden="false" customHeight="true" outlineLevel="0" collapsed="false">
      <c r="A68" s="59" t="s">
        <v>72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70" customFormat="false" ht="15" hidden="false" customHeight="false" outlineLevel="0" collapsed="false">
      <c r="J70" s="77"/>
    </row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7:K52"/>
  <mergeCells count="5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7:E37"/>
    <mergeCell ref="A38:E39"/>
    <mergeCell ref="A40:E40"/>
    <mergeCell ref="A41:E41"/>
    <mergeCell ref="A42:E42"/>
    <mergeCell ref="A43:E43"/>
    <mergeCell ref="A44:E44"/>
    <mergeCell ref="A46:K46"/>
    <mergeCell ref="A47:E47"/>
    <mergeCell ref="A48:E48"/>
    <mergeCell ref="A49:E49"/>
    <mergeCell ref="A50:E50"/>
    <mergeCell ref="A51:E51"/>
    <mergeCell ref="A52:H52"/>
    <mergeCell ref="A54:O54"/>
    <mergeCell ref="A55:K55"/>
    <mergeCell ref="A56:K56"/>
    <mergeCell ref="A60:I60"/>
    <mergeCell ref="G61:H61"/>
    <mergeCell ref="G62:H62"/>
    <mergeCell ref="G63:H63"/>
    <mergeCell ref="G64:H64"/>
    <mergeCell ref="G65:H65"/>
    <mergeCell ref="A66:H66"/>
    <mergeCell ref="A68:K6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838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2025-01-22T12:23:57Z</dcterms:created>
  <dc:creator>Carlos Henrique Nogueira de Souza</dc:creator>
  <dc:description/>
  <dc:language>pt-BR</dc:language>
  <cp:lastModifiedBy/>
  <dcterms:modified xsi:type="dcterms:W3CDTF">2025-08-01T11:00:28Z</dcterms:modified>
  <cp:revision>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