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9-2025\"/>
    </mc:Choice>
  </mc:AlternateContent>
  <xr:revisionPtr revIDLastSave="0" documentId="8_{0DC341D8-3AEA-4444-A81B-B6350E51424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H.E.FORMOSA-IMED" sheetId="1" r:id="rId1"/>
  </sheets>
  <definedNames>
    <definedName name="_xlnm._FilterDatabase" localSheetId="0" hidden="1">'H.E.FORMOSA-IMED'!$A$42:$K$48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62" i="1" l="1"/>
  <c r="F47" i="1"/>
  <c r="U30" i="1"/>
  <c r="T30" i="1"/>
  <c r="S30" i="1"/>
  <c r="R30" i="1"/>
  <c r="Q30" i="1"/>
  <c r="P30" i="1"/>
  <c r="O30" i="1"/>
  <c r="N30" i="1"/>
  <c r="M30" i="1"/>
  <c r="L30" i="1"/>
  <c r="J30" i="1"/>
  <c r="I30" i="1"/>
  <c r="H30" i="1"/>
  <c r="G30" i="1"/>
  <c r="F30" i="1"/>
  <c r="E30" i="1"/>
  <c r="D30" i="1"/>
  <c r="C30" i="1"/>
  <c r="B30" i="1"/>
  <c r="V29" i="1"/>
  <c r="V28" i="1"/>
  <c r="V27" i="1"/>
  <c r="V25" i="1"/>
  <c r="V23" i="1"/>
  <c r="V22" i="1"/>
  <c r="V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 desconhecido</author>
  </authors>
  <commentList>
    <comment ref="B22" authorId="0" shapeId="0" xr:uid="{00000000-0006-0000-0000-000001000000}">
      <text>
        <r>
          <rPr>
            <sz val="10"/>
            <rFont val="Arial"/>
            <family val="2"/>
          </rPr>
          <t>Custeio: 7.269.556,87
PNE: 22.651,05</t>
        </r>
      </text>
    </comment>
    <comment ref="C22" authorId="0" shapeId="0" xr:uid="{00000000-0006-0000-0000-000002000000}">
      <text>
        <r>
          <rPr>
            <sz val="10"/>
            <rFont val="Arial"/>
            <family val="2"/>
          </rPr>
          <t>Custeio: 7.269.556,87
PNE: 22.651,05</t>
        </r>
      </text>
    </comment>
  </commentList>
</comments>
</file>

<file path=xl/sharedStrings.xml><?xml version="1.0" encoding="utf-8"?>
<sst xmlns="http://schemas.openxmlformats.org/spreadsheetml/2006/main" count="97" uniqueCount="77">
  <si>
    <t>Relatório Resumido da Execução Orçamentária e Financeira por Contrato de Gestão</t>
  </si>
  <si>
    <t>Mês/Ano: Janeiro a Março/2025</t>
  </si>
  <si>
    <t>Órgão Contratante: SECRETARIA DE ESTADO DA SAÚDE – SES/GO.</t>
  </si>
  <si>
    <t>CNPJ: 02.529.964/0001-57</t>
  </si>
  <si>
    <t>Organização Social Contratada : IMED - INSTITUTO DE MEDICINA, ESTUDOS E DESENVOLVIMENTO</t>
  </si>
  <si>
    <t>CNPJ: 19.324.171/0001-02</t>
  </si>
  <si>
    <t>Unidade Gerida: Hospital Estadual de Formosa Dr. César Saad Fayad.</t>
  </si>
  <si>
    <t xml:space="preserve">Contrato de Gestão nº  50/2022-SES/GO </t>
  </si>
  <si>
    <t xml:space="preserve">Vigência do Contrato de Gestão - Início 01/07/2022 Término 31/05/2026 / 1º Termo Aditivo: Início 02/01/2023 Término 31/05/2026 e 2º Termo Aditivo: Início 02/05/2024 Término 30/06/2026 </t>
  </si>
  <si>
    <t>Previsão de Repasse Mensal do Contrato de Gestão R$ 5.173.294,88 /ADITIVO - Custeio (Acréscimo) : R$ 673.001,16 (1° Termo Aditivo) R$ 1.423.260,83 (2°Termo Aditivo) Processo nº: 202000010037537</t>
  </si>
  <si>
    <t xml:space="preserve">Previsão de Repasse Mensal do Contrato de Gestão/ADITIVO - Investimentos : R$ Processo nº:
</t>
  </si>
  <si>
    <t>Em reais</t>
  </si>
  <si>
    <t>Mês</t>
  </si>
  <si>
    <t>Comparativo do Estimado com a Execução Orçamentária e Financeira</t>
  </si>
  <si>
    <t>Valor Mensal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</si>
  <si>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</si>
  <si>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</si>
  <si>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</si>
  <si>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</si>
  <si>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</si>
  <si>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refere), os valores devolvidos estão lançados no mês em que houve a quitação da guia , não impactam nas ordens de pagamento repassadas no mês.</t>
  </si>
  <si>
    <t>7. Guias de Receita (Devolução de Recursos de Exercícios Anteriores) os valores devolvidos estão lançados no mês em que houve a quitação da guia, não impactam nas ordens de pagamento repassadas no mês.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</si>
  <si>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</si>
  <si>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</si>
  <si>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10=5 + 8 + 9</t>
  </si>
  <si>
    <t>Custeio</t>
  </si>
  <si>
    <t>Investimentos</t>
  </si>
  <si>
    <t>Repasses Adicionais (Ver Legenda)</t>
  </si>
  <si>
    <t>Referência/Parcela</t>
  </si>
  <si>
    <t>Investimento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</si>
  <si>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</si>
  <si>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</si>
  <si>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</si>
  <si>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</si>
  <si>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</si>
  <si>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>Encontro de Contas Final do Contrato.</t>
  </si>
  <si>
    <t>Outros.</t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</si>
  <si>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</si>
  <si>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</si>
  <si>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</si>
  <si>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</si>
  <si>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</si>
  <si>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</si>
  <si>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</si>
  <si>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Fatura de Energia Elétrica + Imposto de Renda</t>
  </si>
  <si>
    <t>50.665,45</t>
  </si>
  <si>
    <t>3.3.90.39.04</t>
  </si>
  <si>
    <t>SES/GAAL-11410</t>
  </si>
  <si>
    <t>Valor provisionado para ajuste posterior.</t>
  </si>
  <si>
    <t>3.3.50.85.02</t>
  </si>
  <si>
    <t>SES/CGC/SUPECC-19837.</t>
  </si>
  <si>
    <t>Provisão de Fundo Resissório</t>
  </si>
  <si>
    <t>Total Geral</t>
  </si>
  <si>
    <t xml:space="preserve">* Glosa aplicada com valor estimado - ajuste será realizado posteriormente, quando informado pela SES/GMAE - CG-14421. </t>
  </si>
  <si>
    <t xml:space="preserve">Nota Explicativa: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</si>
  <si>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Valor Estimado no Contrato de Gestão = Custeio + Apostilamento.
1. Valor Mensal Estimado no Contrato de Gestão - Custeio = Custeio + Apostilamento.
3. Valor informado pela área técnica - GFIN.
4. Valor Provisionado conforme Solicitação de Liquidação e Pagamento SEI Nº 69032807 (janeiro)/ SEI N° 70193586 (fevereiro)/SEI N° 70877173 (março).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</si>
  <si>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9. Pagamentos de Despesas de Exercícios Anteriores – DEA:
16º Apostilamento: Piso Nacional de Enfermagem - Referência dezembro/24 Ordem de Pagamento 2025.2850.070.00013.001- R$ 22.297,74 (janeiro)
Repasse de Custeio ao Contrato de Gestão referente dezembro/24 Ordem de Pagamento 2025.2850.066.00061.001- R$122.698,33 (fevereiro)
Repasse do Fundo Rescisório referente a dezembro/24 Ordem de Pagamento 2025.2850.066.00061.002- R$46.283,78 (fevereiro)
Diferença do Repasse do Fundo Rescisório referente a dezembro/24 Ordem de Pagamento 2025.2850.066.00025.004- R$1.765,43 (março)
</t>
  </si>
  <si>
    <t>Fonte:Contratos de Gestão e Aditivos contidos no processo e Portal Transparência: saude.go.gov.br  e Sistema SIOFINET - Portal.go.gov.br.</t>
  </si>
  <si>
    <t>  Demonstrativo de investimento repassados no período de janeiro a março/2025</t>
  </si>
  <si>
    <t>  Demonstrativo de investimento repassados no período de janeiro e fevereiro/2026</t>
  </si>
  <si>
    <t>Data de Pagto</t>
  </si>
  <si>
    <t>Dot.Emp.Op</t>
  </si>
  <si>
    <t>Grupo</t>
  </si>
  <si>
    <t>Fonte</t>
  </si>
  <si>
    <t>Natureza</t>
  </si>
  <si>
    <t>Observação</t>
  </si>
  <si>
    <t xml:space="preserve">Valor Pago </t>
  </si>
  <si>
    <t>2025.2850.161.00031.001</t>
  </si>
  <si>
    <t>4.4.50.42.05</t>
  </si>
  <si>
    <t>Aquisição de  01 (um) Ressonância Magnética Nuclear, 08 (oito) Aparelhos de Raios X Móvel, 01 (um) Ultrassom com Aplicação Transesofágica, 03 (três) aparelhos de Ultrassom Portátil e 01 (uma) Central de Operações.</t>
  </si>
  <si>
    <t>2025.2850.161.00092.001</t>
  </si>
  <si>
    <t>Aquisição de 10 (dez) Scanners.</t>
  </si>
  <si>
    <t>2025.2850.161.00044.001</t>
  </si>
  <si>
    <t>Aquisição de 01 (um) Armário em Aço Inox 02 Portas.</t>
  </si>
  <si>
    <t>2025.2850.161.00048.001</t>
  </si>
  <si>
    <t>Aquisição de 02 (dois) "Bebedouros/ Purificadores Refrigerado - pressão parede".</t>
  </si>
  <si>
    <t xml:space="preserve">Total Geral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</si>
</sst>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\-??_-;_-@_-"/>
    <numFmt numFmtId="165" formatCode="[$-416]mmm\-yy;@"/>
    <numFmt numFmtId="166" formatCode="dd/mm/yy"/>
    <numFmt numFmtId="167" formatCode="[$R$-416]\ #,##0.00;[Red]\-[$R$-416]\ #,##0.00"/>
  </numFmts>
  <fonts count="15" x14ac:knownFonts="1">
    <font>
      <sz val="11"/>
      <color rgb="FF000000"/>
      <name val="Calibri"/>
      <family val="2"/>
      <charset val="1"/>
    </font>
    <font>
      <b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"/>
      <color rgb="FFC9211E"/>
      <name val="Calibri"/>
      <family val="2"/>
      <charset val="1"/>
    </font>
    <font>
      <sz val="11"/>
      <color rgb="FFC9211E"/>
      <name val="Calibri"/>
      <family val="2"/>
      <charset val="1"/>
    </font>
    <font>
      <b/>
      <sz val="10"/>
      <name val="Calibri"/>
      <family val="2"/>
      <charset val="1"/>
    </font>
    <font>
      <sz val="11"/>
      <name val="Calibri"/>
      <family val="2"/>
      <charset val="1"/>
    </font>
    <font>
      <sz val="10"/>
      <color theme="0"/>
      <name val="Calibri"/>
      <family val="2"/>
      <charset val="1"/>
    </font>
    <font>
      <b/>
      <sz val="14"/>
      <color rgb="FFC9211E"/>
      <name val="Calibri"/>
      <family val="2"/>
      <charset val="1"/>
    </font>
    <font>
      <b/>
      <sz val="11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0" fontId="14" fillId="0" borderId="0"/>
    <xf numFmtId="164" fontId="14" fillId="0" borderId="0" applyBorder="0" applyProtection="0"/>
  </cellStyleXfs>
  <cellXfs count="85">
    <xf numFmtId="0" fontId="0" fillId="0" borderId="0" xfId="0"/>
    <xf numFmtId="0" fontId="4" fillId="3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3" xfId="0" applyFont="1" applyBorder="1" applyAlignment="1">
      <alignment wrapText="1"/>
    </xf>
    <xf numFmtId="0" fontId="3" fillId="2" borderId="2" xfId="0" applyFont="1" applyFill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5" xfId="3" applyNumberFormat="1" applyFont="1" applyBorder="1" applyAlignment="1" applyProtection="1">
      <alignment horizontal="right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6" fillId="0" borderId="5" xfId="0" applyNumberFormat="1" applyFont="1" applyBorder="1" applyAlignment="1">
      <alignment horizontal="right" vertical="center" wrapText="1"/>
    </xf>
    <xf numFmtId="0" fontId="7" fillId="0" borderId="0" xfId="0" applyFont="1"/>
    <xf numFmtId="4" fontId="2" fillId="0" borderId="5" xfId="0" applyNumberFormat="1" applyFont="1" applyBorder="1" applyAlignment="1">
      <alignment wrapText="1"/>
    </xf>
    <xf numFmtId="4" fontId="2" fillId="0" borderId="5" xfId="0" applyNumberFormat="1" applyFont="1" applyBorder="1"/>
    <xf numFmtId="0" fontId="0" fillId="0" borderId="6" xfId="0" applyBorder="1"/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/>
    <xf numFmtId="4" fontId="5" fillId="0" borderId="11" xfId="0" applyNumberFormat="1" applyFont="1" applyBorder="1" applyAlignment="1">
      <alignment wrapText="1"/>
    </xf>
    <xf numFmtId="4" fontId="5" fillId="0" borderId="12" xfId="0" applyNumberFormat="1" applyFont="1" applyBorder="1" applyAlignment="1">
      <alignment wrapText="1"/>
    </xf>
    <xf numFmtId="4" fontId="2" fillId="0" borderId="9" xfId="0" applyNumberFormat="1" applyFont="1" applyBorder="1" applyAlignment="1">
      <alignment wrapText="1"/>
    </xf>
    <xf numFmtId="0" fontId="0" fillId="0" borderId="13" xfId="0" applyBorder="1"/>
    <xf numFmtId="0" fontId="0" fillId="0" borderId="5" xfId="0" applyBorder="1"/>
    <xf numFmtId="0" fontId="2" fillId="4" borderId="5" xfId="0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8" fillId="4" borderId="5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14" xfId="0" applyFont="1" applyBorder="1"/>
    <xf numFmtId="0" fontId="0" fillId="0" borderId="15" xfId="0" applyBorder="1"/>
    <xf numFmtId="0" fontId="0" fillId="0" borderId="16" xfId="0" applyBorder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0" fontId="4" fillId="3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vertical="center" wrapText="1"/>
    </xf>
    <xf numFmtId="49" fontId="2" fillId="0" borderId="17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1" fontId="2" fillId="0" borderId="17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4" fontId="2" fillId="5" borderId="17" xfId="3" applyFont="1" applyFill="1" applyBorder="1" applyAlignment="1" applyProtection="1">
      <alignment horizontal="right" vertical="center"/>
    </xf>
    <xf numFmtId="164" fontId="14" fillId="5" borderId="17" xfId="3" applyFill="1" applyBorder="1" applyAlignment="1" applyProtection="1">
      <alignment horizontal="center" vertical="center"/>
    </xf>
    <xf numFmtId="0" fontId="10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164" fontId="4" fillId="6" borderId="17" xfId="0" applyNumberFormat="1" applyFont="1" applyFill="1" applyBorder="1" applyAlignment="1">
      <alignment horizontal="right" vertical="center" wrapText="1"/>
    </xf>
    <xf numFmtId="0" fontId="2" fillId="6" borderId="17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wrapText="1"/>
    </xf>
    <xf numFmtId="0" fontId="12" fillId="3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/>
    </xf>
    <xf numFmtId="166" fontId="9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right" vertical="center" wrapText="1"/>
    </xf>
    <xf numFmtId="0" fontId="0" fillId="0" borderId="0" xfId="0" applyAlignment="1">
      <alignment horizontal="center" vertical="center" wrapText="1"/>
    </xf>
    <xf numFmtId="167" fontId="12" fillId="0" borderId="17" xfId="0" applyNumberFormat="1" applyFont="1" applyBorder="1"/>
    <xf numFmtId="167" fontId="0" fillId="0" borderId="0" xfId="0" applyNumberFormat="1"/>
    <xf numFmtId="0" fontId="2" fillId="0" borderId="17" xfId="0" applyFont="1" applyBorder="1" applyAlignment="1">
      <alignment vertical="center" wrapText="1"/>
    </xf>
    <xf numFmtId="0" fontId="2" fillId="0" borderId="17" xfId="0" applyFont="1" applyBorder="1" applyAlignment="1">
      <alignment horizontal="left" vertical="center" wrapText="1"/>
    </xf>
    <xf numFmtId="0" fontId="4" fillId="6" borderId="17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right"/>
    </xf>
  </cellXfs>
  <cellStyles count="4">
    <cellStyle name="Moeda 3 6" xfId="1" xr:uid="{00000000-0005-0000-0000-000006000000}"/>
    <cellStyle name="Normal" xfId="0" builtinId="0"/>
    <cellStyle name="Normal 65" xfId="2" xr:uid="{00000000-0005-0000-0000-000007000000}"/>
    <cellStyle name="Vírgula 44" xfId="3" xr:uid="{00000000-0005-0000-0000-000008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BP66"/>
  <sheetViews>
    <sheetView tabSelected="1" topLeftCell="A13" zoomScaleNormal="100" workbookViewId="0">
      <selection activeCell="D22" sqref="D22"/>
    </sheetView>
  </sheetViews>
  <sheetFormatPr defaultColWidth="8.7109375" defaultRowHeight="15" x14ac:dyDescent="0.25"/>
  <cols>
    <col min="1" max="1" width="17.140625" customWidth="1"/>
    <col min="2" max="4" width="13.28515625" customWidth="1"/>
    <col min="5" max="5" width="12.42578125" customWidth="1"/>
    <col min="6" max="6" width="12" customWidth="1"/>
    <col min="7" max="7" width="15.7109375" customWidth="1"/>
    <col min="8" max="9" width="16.7109375" customWidth="1"/>
    <col min="10" max="10" width="12.140625" customWidth="1"/>
    <col min="11" max="11" width="18.28515625" customWidth="1"/>
    <col min="12" max="12" width="13.28515625" customWidth="1"/>
    <col min="13" max="13" width="13.42578125" customWidth="1"/>
    <col min="14" max="14" width="12" customWidth="1"/>
    <col min="15" max="16" width="18.28515625" customWidth="1"/>
    <col min="17" max="17" width="23.28515625" customWidth="1"/>
    <col min="18" max="18" width="9.7109375" customWidth="1"/>
    <col min="19" max="19" width="13" customWidth="1"/>
    <col min="20" max="20" width="13.28515625" customWidth="1"/>
    <col min="21" max="21" width="12.7109375" customWidth="1"/>
    <col min="22" max="22" width="13.28515625" customWidth="1"/>
  </cols>
  <sheetData>
    <row r="1" spans="1:22" ht="26.25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x14ac:dyDescent="0.25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6"/>
      <c r="P2" s="16"/>
      <c r="Q2" s="16"/>
      <c r="R2" s="16"/>
      <c r="S2" s="16"/>
      <c r="T2" s="16"/>
      <c r="U2" s="16"/>
      <c r="V2" s="17"/>
    </row>
    <row r="3" spans="1:22" x14ac:dyDescent="0.25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</row>
    <row r="4" spans="1:22" x14ac:dyDescent="0.25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6"/>
      <c r="P4" s="16"/>
      <c r="Q4" s="16"/>
      <c r="R4" s="16"/>
      <c r="S4" s="16"/>
      <c r="T4" s="16"/>
      <c r="U4" s="16"/>
      <c r="V4" s="17"/>
    </row>
    <row r="5" spans="1:22" x14ac:dyDescent="0.25">
      <c r="A5" s="12" t="s">
        <v>2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x14ac:dyDescent="0.25">
      <c r="A6" s="11" t="s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6"/>
      <c r="P6" s="16"/>
      <c r="Q6" s="16"/>
      <c r="R6" s="16"/>
      <c r="S6" s="16"/>
      <c r="T6" s="16"/>
      <c r="U6" s="16"/>
      <c r="V6" s="17"/>
    </row>
    <row r="7" spans="1:22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6"/>
      <c r="P7" s="16"/>
      <c r="Q7" s="16"/>
      <c r="R7" s="16"/>
      <c r="S7" s="16"/>
      <c r="T7" s="16"/>
      <c r="U7" s="16"/>
      <c r="V7" s="17"/>
    </row>
    <row r="8" spans="1:22" x14ac:dyDescent="0.25">
      <c r="A8" s="12" t="s">
        <v>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5">
      <c r="A9" s="11" t="s">
        <v>5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6"/>
      <c r="P9" s="16"/>
      <c r="Q9" s="16"/>
      <c r="R9" s="16"/>
      <c r="S9" s="16"/>
      <c r="T9" s="16"/>
      <c r="U9" s="16"/>
      <c r="V9" s="17"/>
    </row>
    <row r="10" spans="1:22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6"/>
      <c r="P10" s="16"/>
      <c r="Q10" s="16"/>
      <c r="R10" s="16"/>
      <c r="S10" s="16"/>
      <c r="T10" s="16"/>
      <c r="U10" s="16"/>
      <c r="V10" s="17"/>
    </row>
    <row r="11" spans="1:22" x14ac:dyDescent="0.25">
      <c r="A11" s="12" t="s">
        <v>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6"/>
      <c r="P12" s="16"/>
      <c r="Q12" s="16"/>
      <c r="R12" s="16"/>
      <c r="S12" s="16"/>
      <c r="T12" s="16"/>
      <c r="U12" s="16"/>
      <c r="V12" s="17"/>
    </row>
    <row r="13" spans="1:22" ht="15.75" customHeight="1" x14ac:dyDescent="0.25">
      <c r="A13" s="9" t="s">
        <v>7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0.75" customHeight="1" x14ac:dyDescent="0.25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9"/>
      <c r="Q15" s="19"/>
      <c r="R15" s="19"/>
      <c r="S15" s="19"/>
      <c r="T15" s="19"/>
      <c r="U15" s="19"/>
      <c r="V15" s="18"/>
    </row>
    <row r="16" spans="1:22" ht="15.75" customHeight="1" x14ac:dyDescent="0.25">
      <c r="A16" s="9" t="s">
        <v>9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68" ht="23.25" customHeight="1" x14ac:dyDescent="0.25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68" ht="15.75" customHeight="1" x14ac:dyDescent="0.25">
      <c r="A18" s="7" t="s">
        <v>11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1:68" ht="15.75" customHeight="1" x14ac:dyDescent="0.25">
      <c r="A19" s="6" t="s">
        <v>12</v>
      </c>
      <c r="B19" s="20"/>
      <c r="C19" s="5" t="s">
        <v>13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</row>
    <row r="20" spans="1:68" ht="125.25" customHeight="1" x14ac:dyDescent="0.25">
      <c r="A20" s="6"/>
      <c r="B20" s="4" t="s">
        <v>14</v>
      </c>
      <c r="C20" s="3" t="s">
        <v>15</v>
      </c>
      <c r="D20" s="3" t="s">
        <v>16</v>
      </c>
      <c r="E20" s="3"/>
      <c r="F20" s="3"/>
      <c r="G20" s="3" t="s">
        <v>17</v>
      </c>
      <c r="H20" s="3"/>
      <c r="I20" s="3"/>
      <c r="J20" s="21" t="s">
        <v>18</v>
      </c>
      <c r="K20" s="3" t="s">
        <v>19</v>
      </c>
      <c r="L20" s="3"/>
      <c r="M20" s="3"/>
      <c r="N20" s="3"/>
      <c r="O20" s="3" t="s">
        <v>20</v>
      </c>
      <c r="P20" s="3"/>
      <c r="Q20" s="21" t="s">
        <v>21</v>
      </c>
      <c r="R20" s="3" t="s">
        <v>22</v>
      </c>
      <c r="S20" s="3"/>
      <c r="T20" s="3" t="s">
        <v>23</v>
      </c>
      <c r="U20" s="3"/>
      <c r="V20" s="3" t="s">
        <v>24</v>
      </c>
    </row>
    <row r="21" spans="1:68" ht="38.25" x14ac:dyDescent="0.25">
      <c r="A21" s="6"/>
      <c r="B21" s="4"/>
      <c r="C21" s="3"/>
      <c r="D21" s="21" t="s">
        <v>25</v>
      </c>
      <c r="E21" s="21" t="s">
        <v>26</v>
      </c>
      <c r="F21" s="21" t="s">
        <v>27</v>
      </c>
      <c r="G21" s="21" t="s">
        <v>25</v>
      </c>
      <c r="H21" s="21" t="s">
        <v>26</v>
      </c>
      <c r="I21" s="21" t="s">
        <v>27</v>
      </c>
      <c r="J21" s="21" t="s">
        <v>25</v>
      </c>
      <c r="K21" s="21" t="s">
        <v>28</v>
      </c>
      <c r="L21" s="21" t="s">
        <v>25</v>
      </c>
      <c r="M21" s="21" t="s">
        <v>26</v>
      </c>
      <c r="N21" s="21" t="s">
        <v>27</v>
      </c>
      <c r="O21" s="21" t="s">
        <v>25</v>
      </c>
      <c r="P21" s="21" t="s">
        <v>26</v>
      </c>
      <c r="Q21" s="21"/>
      <c r="R21" s="21" t="s">
        <v>25</v>
      </c>
      <c r="S21" s="21" t="s">
        <v>26</v>
      </c>
      <c r="T21" s="21" t="s">
        <v>25</v>
      </c>
      <c r="U21" s="21" t="s">
        <v>29</v>
      </c>
      <c r="V21" s="3"/>
    </row>
    <row r="22" spans="1:68" x14ac:dyDescent="0.25">
      <c r="A22" s="22">
        <v>45658</v>
      </c>
      <c r="B22" s="23">
        <v>7292207.9199999999</v>
      </c>
      <c r="C22" s="23">
        <v>7292207.9199999999</v>
      </c>
      <c r="D22" s="23">
        <v>48991684.859999999</v>
      </c>
      <c r="E22" s="23"/>
      <c r="F22" s="23"/>
      <c r="G22" s="23">
        <v>14089113.74</v>
      </c>
      <c r="H22" s="23"/>
      <c r="I22" s="23"/>
      <c r="J22" s="24">
        <v>50665.45</v>
      </c>
      <c r="K22" s="25">
        <v>45658</v>
      </c>
      <c r="L22" s="26">
        <v>7044556.8700000001</v>
      </c>
      <c r="M22" s="26"/>
      <c r="N22" s="26"/>
      <c r="O22" s="27"/>
      <c r="P22" s="27"/>
      <c r="Q22" s="27"/>
      <c r="R22" s="27"/>
      <c r="S22" s="27"/>
      <c r="T22" s="26">
        <v>22297.74</v>
      </c>
      <c r="U22" s="26"/>
      <c r="V22" s="26">
        <f>L22+M22+N22+R22+S22+T22+U22</f>
        <v>7066854.6100000003</v>
      </c>
      <c r="W22" s="28"/>
      <c r="X22" s="28"/>
    </row>
    <row r="23" spans="1:68" x14ac:dyDescent="0.25">
      <c r="A23" s="22">
        <v>45689</v>
      </c>
      <c r="B23" s="23">
        <v>7322339.7000000002</v>
      </c>
      <c r="C23" s="23">
        <v>7322339.7000000002</v>
      </c>
      <c r="D23" s="23">
        <v>22651.05</v>
      </c>
      <c r="E23" s="23">
        <v>11368161</v>
      </c>
      <c r="F23" s="23"/>
      <c r="G23" s="23">
        <v>7142207.9199999999</v>
      </c>
      <c r="H23" s="23">
        <v>11368161</v>
      </c>
      <c r="I23" s="23"/>
      <c r="J23" s="24">
        <v>225000</v>
      </c>
      <c r="K23" s="25">
        <v>45689</v>
      </c>
      <c r="L23" s="26">
        <v>7044556.8700000001</v>
      </c>
      <c r="M23" s="26"/>
      <c r="N23" s="26"/>
      <c r="O23" s="27"/>
      <c r="P23" s="27"/>
      <c r="Q23" s="27"/>
      <c r="R23" s="27"/>
      <c r="S23" s="27"/>
      <c r="T23" s="26">
        <v>122698.33</v>
      </c>
      <c r="U23" s="26"/>
      <c r="V23" s="26">
        <f>T23+L23</f>
        <v>7167255.2000000002</v>
      </c>
      <c r="W23" s="28"/>
      <c r="X23" s="28"/>
    </row>
    <row r="24" spans="1:68" x14ac:dyDescent="0.25">
      <c r="A24" s="22"/>
      <c r="B24" s="23"/>
      <c r="C24" s="23"/>
      <c r="D24" s="23"/>
      <c r="E24" s="23"/>
      <c r="F24" s="23"/>
      <c r="G24" s="23"/>
      <c r="H24" s="23"/>
      <c r="I24" s="23"/>
      <c r="J24" s="24"/>
      <c r="K24" s="25"/>
      <c r="L24" s="26"/>
      <c r="M24" s="26"/>
      <c r="N24" s="26"/>
      <c r="O24" s="27"/>
      <c r="P24" s="27"/>
      <c r="Q24" s="27"/>
      <c r="R24" s="27"/>
      <c r="S24" s="27"/>
      <c r="T24" s="26">
        <v>46283.78</v>
      </c>
      <c r="U24" s="26"/>
      <c r="V24" s="26">
        <v>46283.78</v>
      </c>
      <c r="W24" s="28"/>
      <c r="X24" s="28"/>
    </row>
    <row r="25" spans="1:68" x14ac:dyDescent="0.25">
      <c r="A25" s="22"/>
      <c r="B25" s="23"/>
      <c r="C25" s="23"/>
      <c r="D25" s="23"/>
      <c r="E25" s="23"/>
      <c r="F25" s="23"/>
      <c r="G25" s="23"/>
      <c r="H25" s="23"/>
      <c r="I25" s="23"/>
      <c r="J25" s="24"/>
      <c r="K25" s="25">
        <v>45658</v>
      </c>
      <c r="L25" s="26">
        <v>918374.98</v>
      </c>
      <c r="M25" s="26"/>
      <c r="N25" s="26"/>
      <c r="O25" s="27"/>
      <c r="P25" s="27"/>
      <c r="Q25" s="27"/>
      <c r="R25" s="27"/>
      <c r="S25" s="27"/>
      <c r="T25" s="26"/>
      <c r="U25" s="26"/>
      <c r="V25" s="26">
        <f>L25</f>
        <v>918374.98</v>
      </c>
      <c r="W25" s="28"/>
      <c r="X25" s="28"/>
    </row>
    <row r="26" spans="1:68" x14ac:dyDescent="0.25">
      <c r="A26" s="22"/>
      <c r="B26" s="23"/>
      <c r="C26" s="23"/>
      <c r="D26" s="23"/>
      <c r="E26" s="23"/>
      <c r="F26" s="23"/>
      <c r="G26" s="23"/>
      <c r="H26" s="23"/>
      <c r="I26" s="23"/>
      <c r="J26" s="24"/>
      <c r="K26" s="25">
        <v>45717</v>
      </c>
      <c r="L26" s="26">
        <v>6223832.9400000004</v>
      </c>
      <c r="M26" s="26"/>
      <c r="N26" s="26"/>
      <c r="O26" s="27"/>
      <c r="P26" s="27"/>
      <c r="Q26" s="27"/>
      <c r="R26" s="27"/>
      <c r="S26" s="27"/>
      <c r="T26" s="26"/>
      <c r="U26" s="26"/>
      <c r="V26" s="26">
        <v>6223832.9400000004</v>
      </c>
      <c r="W26" s="28"/>
      <c r="X26" s="28"/>
    </row>
    <row r="27" spans="1:68" x14ac:dyDescent="0.25">
      <c r="A27" s="22">
        <v>45717</v>
      </c>
      <c r="B27" s="23">
        <v>7269556.8700000001</v>
      </c>
      <c r="C27" s="23">
        <v>7269556.8700000001</v>
      </c>
      <c r="D27" s="29">
        <v>52782.83</v>
      </c>
      <c r="E27" s="23">
        <v>36169.800000000003</v>
      </c>
      <c r="F27" s="23"/>
      <c r="G27" s="29">
        <v>7223551.2599999998</v>
      </c>
      <c r="H27" s="30">
        <v>36169.800000000003</v>
      </c>
      <c r="I27" s="23"/>
      <c r="J27" s="24">
        <v>150000</v>
      </c>
      <c r="K27" s="25">
        <v>45658</v>
      </c>
      <c r="L27" s="26">
        <v>172569.12</v>
      </c>
      <c r="M27" s="26"/>
      <c r="N27" s="26"/>
      <c r="O27" s="27"/>
      <c r="P27" s="27"/>
      <c r="Q27" s="27"/>
      <c r="R27" s="27"/>
      <c r="S27" s="27"/>
      <c r="T27" s="31"/>
      <c r="U27" s="32"/>
      <c r="V27" s="33">
        <f>L27</f>
        <v>172569.12</v>
      </c>
      <c r="W27" s="28"/>
      <c r="X27" s="28"/>
    </row>
    <row r="28" spans="1:68" x14ac:dyDescent="0.25">
      <c r="A28" s="22"/>
      <c r="B28" s="23"/>
      <c r="C28" s="23"/>
      <c r="D28" s="29"/>
      <c r="E28" s="23"/>
      <c r="F28" s="23"/>
      <c r="G28" s="29"/>
      <c r="H28" s="30"/>
      <c r="I28" s="23"/>
      <c r="J28" s="24"/>
      <c r="K28" s="25">
        <v>45689</v>
      </c>
      <c r="L28" s="34">
        <v>52782.83</v>
      </c>
      <c r="M28" s="35">
        <v>11368161</v>
      </c>
      <c r="N28" s="26"/>
      <c r="O28" s="27"/>
      <c r="P28" s="27"/>
      <c r="Q28" s="27"/>
      <c r="R28" s="27"/>
      <c r="S28" s="27"/>
      <c r="T28" s="36">
        <v>1765.43</v>
      </c>
      <c r="U28" s="32"/>
      <c r="V28" s="33">
        <f>L28+M28+T28</f>
        <v>11422709.26</v>
      </c>
      <c r="W28" s="28"/>
      <c r="X28" s="28"/>
    </row>
    <row r="29" spans="1:68" s="38" customFormat="1" x14ac:dyDescent="0.25">
      <c r="A29" s="22"/>
      <c r="B29" s="23"/>
      <c r="C29" s="23"/>
      <c r="D29" s="29"/>
      <c r="E29" s="23"/>
      <c r="F29" s="23"/>
      <c r="G29" s="29"/>
      <c r="H29" s="30"/>
      <c r="I29" s="23"/>
      <c r="J29" s="24"/>
      <c r="K29" s="25">
        <v>45717</v>
      </c>
      <c r="L29" s="26"/>
      <c r="M29" s="26">
        <v>36169.800000000003</v>
      </c>
      <c r="N29" s="26"/>
      <c r="O29" s="27"/>
      <c r="P29" s="27"/>
      <c r="Q29" s="27"/>
      <c r="R29" s="27"/>
      <c r="S29" s="27"/>
      <c r="T29" s="37"/>
      <c r="U29" s="32"/>
      <c r="V29" s="33">
        <f>M29</f>
        <v>36169.800000000003</v>
      </c>
      <c r="W29" s="28"/>
      <c r="X29" s="28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</row>
    <row r="30" spans="1:68" x14ac:dyDescent="0.25">
      <c r="A30" s="39"/>
      <c r="B30" s="40">
        <f>SUM(B22:B29)</f>
        <v>21884104.490000002</v>
      </c>
      <c r="C30" s="40">
        <f>SUM(C22:C29)</f>
        <v>21884104.490000002</v>
      </c>
      <c r="D30" s="40">
        <f>SUM(D22:D29)</f>
        <v>49067118.739999995</v>
      </c>
      <c r="E30" s="40">
        <f>SUM(E22:E29)</f>
        <v>11404330.800000001</v>
      </c>
      <c r="F30" s="40">
        <f>SUM(F22:F22)</f>
        <v>0</v>
      </c>
      <c r="G30" s="40">
        <f>SUM(G22:G29)</f>
        <v>28454872.920000002</v>
      </c>
      <c r="H30" s="40">
        <f>SUM(H22:H29)</f>
        <v>11404330.800000001</v>
      </c>
      <c r="I30" s="40">
        <f>SUM(I22:I22)</f>
        <v>0</v>
      </c>
      <c r="J30" s="40">
        <f>SUM(J22:J29)</f>
        <v>425665.45</v>
      </c>
      <c r="K30" s="41"/>
      <c r="L30" s="41">
        <f>SUM(L22:L29)</f>
        <v>21456673.609999999</v>
      </c>
      <c r="M30" s="41">
        <f>SUM(M22:M29)</f>
        <v>11404330.800000001</v>
      </c>
      <c r="N30" s="41">
        <f t="shared" ref="N30:S30" si="0">SUM(N22:N22)</f>
        <v>0</v>
      </c>
      <c r="O30" s="41">
        <f t="shared" si="0"/>
        <v>0</v>
      </c>
      <c r="P30" s="41">
        <f t="shared" si="0"/>
        <v>0</v>
      </c>
      <c r="Q30" s="41">
        <f t="shared" si="0"/>
        <v>0</v>
      </c>
      <c r="R30" s="41">
        <f t="shared" si="0"/>
        <v>0</v>
      </c>
      <c r="S30" s="41">
        <f t="shared" si="0"/>
        <v>0</v>
      </c>
      <c r="T30" s="41">
        <f>SUM(T22:T29)</f>
        <v>193045.28</v>
      </c>
      <c r="U30" s="41">
        <f>SUM(U22:U22)</f>
        <v>0</v>
      </c>
      <c r="V30" s="41">
        <f>SUM(V22:V29)</f>
        <v>33054049.690000001</v>
      </c>
      <c r="W30" s="42"/>
      <c r="X30" s="42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5"/>
    </row>
    <row r="31" spans="1:68" x14ac:dyDescent="0.25">
      <c r="A31" s="46"/>
      <c r="B31" s="46"/>
      <c r="C31" s="47"/>
      <c r="D31" s="46"/>
      <c r="E31" s="46"/>
      <c r="F31" s="46"/>
      <c r="G31" s="46"/>
      <c r="H31" s="46"/>
      <c r="I31" s="46"/>
      <c r="J31" s="46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6"/>
    </row>
    <row r="32" spans="1:68" ht="42.75" customHeight="1" x14ac:dyDescent="0.25">
      <c r="A32" s="2" t="s">
        <v>30</v>
      </c>
      <c r="B32" s="2"/>
      <c r="C32" s="2"/>
      <c r="D32" s="2"/>
      <c r="E32" s="2"/>
      <c r="F32" s="46"/>
      <c r="G32" s="46"/>
      <c r="H32" s="46"/>
      <c r="I32" s="46"/>
      <c r="J32" s="46"/>
      <c r="K32" s="48"/>
      <c r="M32" s="47"/>
      <c r="N32" s="47"/>
      <c r="O32" s="47"/>
      <c r="P32" s="47"/>
      <c r="Q32" s="47"/>
      <c r="R32" s="47"/>
      <c r="S32" s="47"/>
      <c r="T32" s="47"/>
      <c r="U32" s="47"/>
      <c r="V32" s="46"/>
    </row>
    <row r="33" spans="1:22" ht="15" customHeight="1" x14ac:dyDescent="0.25">
      <c r="A33" s="1" t="s">
        <v>31</v>
      </c>
      <c r="B33" s="1"/>
      <c r="C33" s="1"/>
      <c r="D33" s="1"/>
      <c r="E33" s="1"/>
      <c r="F33" s="46"/>
      <c r="G33" s="46"/>
      <c r="H33" s="46"/>
      <c r="I33" s="46"/>
      <c r="J33" s="46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6"/>
    </row>
    <row r="34" spans="1:22" x14ac:dyDescent="0.25">
      <c r="A34" s="1"/>
      <c r="B34" s="1"/>
      <c r="C34" s="1"/>
      <c r="D34" s="1"/>
      <c r="E34" s="1"/>
      <c r="F34" s="46"/>
      <c r="G34" s="46"/>
      <c r="H34" s="46"/>
      <c r="I34" s="46"/>
      <c r="J34" s="46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6"/>
    </row>
    <row r="35" spans="1:22" ht="23.25" customHeight="1" x14ac:dyDescent="0.25">
      <c r="A35" s="75" t="s">
        <v>32</v>
      </c>
      <c r="B35" s="75"/>
      <c r="C35" s="75"/>
      <c r="D35" s="75"/>
      <c r="E35" s="75"/>
      <c r="F35" s="46"/>
      <c r="G35" s="46"/>
      <c r="H35" s="46"/>
      <c r="I35" s="46"/>
      <c r="J35" s="46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6"/>
    </row>
    <row r="36" spans="1:22" ht="15" customHeight="1" x14ac:dyDescent="0.25">
      <c r="A36" s="75" t="s">
        <v>33</v>
      </c>
      <c r="B36" s="75"/>
      <c r="C36" s="75"/>
      <c r="D36" s="75"/>
      <c r="E36" s="75"/>
      <c r="F36" s="46"/>
      <c r="G36" s="46"/>
      <c r="H36" s="46"/>
      <c r="I36" s="46"/>
      <c r="J36" s="46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6"/>
    </row>
    <row r="37" spans="1:22" ht="15" customHeight="1" x14ac:dyDescent="0.25">
      <c r="A37" s="75" t="s">
        <v>34</v>
      </c>
      <c r="B37" s="75"/>
      <c r="C37" s="75"/>
      <c r="D37" s="75"/>
      <c r="E37" s="75"/>
      <c r="F37" s="46"/>
      <c r="G37" s="46"/>
      <c r="H37" s="46"/>
      <c r="I37" s="46"/>
      <c r="J37" s="46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6"/>
    </row>
    <row r="38" spans="1:22" ht="15" customHeight="1" x14ac:dyDescent="0.25">
      <c r="A38" s="75" t="s">
        <v>35</v>
      </c>
      <c r="B38" s="75"/>
      <c r="C38" s="75"/>
      <c r="D38" s="75"/>
      <c r="E38" s="75"/>
      <c r="F38" s="46"/>
      <c r="G38" s="46"/>
      <c r="H38" s="46"/>
      <c r="I38" s="46"/>
      <c r="J38" s="46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6"/>
    </row>
    <row r="39" spans="1:22" ht="15" customHeight="1" x14ac:dyDescent="0.25">
      <c r="A39" s="75" t="s">
        <v>36</v>
      </c>
      <c r="B39" s="75"/>
      <c r="C39" s="75"/>
      <c r="D39" s="75"/>
      <c r="E39" s="75"/>
      <c r="F39" s="46"/>
      <c r="G39" s="46"/>
      <c r="H39" s="46"/>
      <c r="I39" s="46"/>
      <c r="J39" s="46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6"/>
    </row>
    <row r="40" spans="1:22" x14ac:dyDescent="0.25">
      <c r="A40" s="46"/>
      <c r="B40" s="46"/>
      <c r="C40" s="47"/>
      <c r="D40" s="46"/>
      <c r="E40" s="46"/>
      <c r="F40" s="46"/>
      <c r="G40" s="46"/>
      <c r="H40" s="46"/>
      <c r="I40" s="46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6"/>
    </row>
    <row r="41" spans="1:22" ht="15" customHeight="1" x14ac:dyDescent="0.25">
      <c r="A41" s="2" t="s">
        <v>37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6"/>
    </row>
    <row r="42" spans="1:22" ht="51" customHeight="1" x14ac:dyDescent="0.25">
      <c r="A42" s="1" t="s">
        <v>31</v>
      </c>
      <c r="B42" s="1"/>
      <c r="C42" s="1"/>
      <c r="D42" s="1"/>
      <c r="E42" s="1"/>
      <c r="F42" s="49" t="s">
        <v>38</v>
      </c>
      <c r="G42" s="49" t="s">
        <v>39</v>
      </c>
      <c r="H42" s="49" t="s">
        <v>40</v>
      </c>
      <c r="I42" s="49" t="s">
        <v>41</v>
      </c>
      <c r="J42" s="49" t="s">
        <v>42</v>
      </c>
      <c r="K42" s="49" t="s">
        <v>43</v>
      </c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6"/>
    </row>
    <row r="43" spans="1:22" ht="51" customHeight="1" x14ac:dyDescent="0.25">
      <c r="A43" s="75" t="s">
        <v>44</v>
      </c>
      <c r="B43" s="75"/>
      <c r="C43" s="75"/>
      <c r="D43" s="75"/>
      <c r="E43" s="75"/>
      <c r="F43" s="51" t="s">
        <v>45</v>
      </c>
      <c r="G43" s="52" t="s">
        <v>46</v>
      </c>
      <c r="H43" s="53">
        <v>201700010019675</v>
      </c>
      <c r="I43" s="54">
        <v>45658</v>
      </c>
      <c r="J43" s="54">
        <v>45658</v>
      </c>
      <c r="K43" s="50" t="s">
        <v>47</v>
      </c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6"/>
    </row>
    <row r="44" spans="1:22" ht="25.5" customHeight="1" x14ac:dyDescent="0.25">
      <c r="A44" s="75" t="s">
        <v>48</v>
      </c>
      <c r="B44" s="75"/>
      <c r="C44" s="75"/>
      <c r="D44" s="75"/>
      <c r="E44" s="75"/>
      <c r="F44" s="55">
        <v>225000</v>
      </c>
      <c r="G44" s="52" t="s">
        <v>49</v>
      </c>
      <c r="H44" s="53">
        <v>201000010037537</v>
      </c>
      <c r="I44" s="54">
        <v>45689</v>
      </c>
      <c r="J44" s="54">
        <v>45689</v>
      </c>
      <c r="K44" s="50" t="s">
        <v>50</v>
      </c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6"/>
    </row>
    <row r="45" spans="1:22" ht="15" hidden="1" customHeight="1" x14ac:dyDescent="0.25">
      <c r="A45" s="75" t="s">
        <v>51</v>
      </c>
      <c r="B45" s="75"/>
      <c r="C45" s="75"/>
      <c r="D45" s="75"/>
      <c r="E45" s="75"/>
      <c r="F45" s="56"/>
      <c r="G45" s="52"/>
      <c r="H45" s="53"/>
      <c r="I45" s="54"/>
      <c r="J45" s="54"/>
      <c r="K45" s="52"/>
      <c r="L45" s="57"/>
      <c r="M45" s="57"/>
      <c r="N45" s="57"/>
      <c r="O45" s="57"/>
      <c r="P45" s="58"/>
      <c r="Q45" s="47"/>
      <c r="R45" s="47"/>
      <c r="S45" s="47"/>
      <c r="T45" s="47"/>
      <c r="U45" s="47"/>
      <c r="V45" s="47"/>
    </row>
    <row r="46" spans="1:22" ht="20.85" customHeight="1" x14ac:dyDescent="0.25">
      <c r="A46" s="76" t="s">
        <v>48</v>
      </c>
      <c r="B46" s="76"/>
      <c r="C46" s="76"/>
      <c r="D46" s="76"/>
      <c r="E46" s="76"/>
      <c r="F46" s="55">
        <v>150000</v>
      </c>
      <c r="G46" s="52" t="s">
        <v>49</v>
      </c>
      <c r="H46" s="53">
        <v>201000010037537</v>
      </c>
      <c r="I46" s="54">
        <v>45717</v>
      </c>
      <c r="J46" s="54">
        <v>45717</v>
      </c>
      <c r="K46" s="50" t="s">
        <v>50</v>
      </c>
      <c r="L46" s="57"/>
      <c r="M46" s="57"/>
      <c r="N46" s="57"/>
      <c r="O46" s="57"/>
      <c r="P46" s="58"/>
      <c r="Q46" s="47"/>
      <c r="R46" s="47"/>
      <c r="S46" s="47"/>
      <c r="T46" s="47"/>
      <c r="U46" s="47"/>
      <c r="V46" s="47"/>
    </row>
    <row r="47" spans="1:22" ht="15" customHeight="1" x14ac:dyDescent="0.25">
      <c r="A47" s="77" t="s">
        <v>52</v>
      </c>
      <c r="B47" s="77"/>
      <c r="C47" s="77"/>
      <c r="D47" s="77"/>
      <c r="E47" s="77"/>
      <c r="F47" s="59">
        <f>F43+F44+F46</f>
        <v>425665.45</v>
      </c>
      <c r="G47" s="60"/>
      <c r="H47" s="60"/>
      <c r="I47" s="60"/>
      <c r="J47" s="60"/>
      <c r="K47" s="61"/>
      <c r="L47" s="47"/>
      <c r="M47" s="47"/>
      <c r="N47" s="47"/>
      <c r="O47" s="47"/>
      <c r="P47" s="58"/>
      <c r="Q47" s="47"/>
      <c r="R47" s="47"/>
      <c r="S47" s="47"/>
      <c r="T47" s="47"/>
      <c r="U47" s="47"/>
      <c r="V47" s="46"/>
    </row>
    <row r="48" spans="1:22" ht="15" hidden="1" customHeight="1" x14ac:dyDescent="0.25">
      <c r="A48" s="78" t="s">
        <v>53</v>
      </c>
      <c r="B48" s="78"/>
      <c r="C48" s="78"/>
      <c r="D48" s="78"/>
      <c r="E48" s="78"/>
      <c r="F48" s="78"/>
      <c r="G48" s="78"/>
      <c r="H48" s="78"/>
      <c r="I48" s="63"/>
      <c r="J48" s="62"/>
      <c r="K48" s="58"/>
      <c r="L48" s="47"/>
      <c r="M48" s="47"/>
      <c r="N48" s="47"/>
      <c r="O48" s="47"/>
      <c r="P48" s="58"/>
      <c r="Q48" s="58"/>
      <c r="R48" s="58"/>
      <c r="S48" s="58"/>
      <c r="T48" s="58"/>
      <c r="U48" s="58"/>
      <c r="V48" s="62"/>
    </row>
    <row r="49" spans="1:22" x14ac:dyDescent="0.25">
      <c r="A49" s="62"/>
      <c r="B49" s="62"/>
      <c r="C49" s="62"/>
      <c r="D49" s="62"/>
      <c r="E49" s="62"/>
      <c r="F49" s="62"/>
      <c r="G49" s="62"/>
      <c r="H49" s="62"/>
      <c r="I49" s="63"/>
      <c r="J49" s="62"/>
      <c r="K49" s="58"/>
      <c r="L49" s="47"/>
      <c r="M49" s="47"/>
      <c r="N49" s="47"/>
      <c r="O49" s="47"/>
      <c r="P49" s="58"/>
      <c r="Q49" s="58"/>
      <c r="R49" s="58"/>
      <c r="S49" s="58"/>
      <c r="T49" s="58"/>
      <c r="U49" s="58"/>
      <c r="V49" s="62"/>
    </row>
    <row r="50" spans="1:22" ht="15.75" customHeight="1" x14ac:dyDescent="0.25">
      <c r="A50" s="79" t="s">
        <v>54</v>
      </c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47"/>
      <c r="Q50" s="47"/>
      <c r="R50" s="47"/>
      <c r="S50" s="47"/>
      <c r="T50" s="47"/>
      <c r="U50" s="47"/>
      <c r="V50" s="46"/>
    </row>
    <row r="51" spans="1:22" ht="88.9" customHeight="1" x14ac:dyDescent="0.25">
      <c r="A51" s="80" t="s">
        <v>55</v>
      </c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58"/>
      <c r="M51" s="58"/>
      <c r="N51" s="58"/>
      <c r="O51" s="58"/>
      <c r="P51" s="47"/>
      <c r="Q51" s="47"/>
      <c r="R51" s="47"/>
      <c r="S51" s="47"/>
      <c r="T51" s="47"/>
      <c r="U51" s="47"/>
      <c r="V51" s="46"/>
    </row>
    <row r="52" spans="1:22" ht="88.35" customHeight="1" x14ac:dyDescent="0.25">
      <c r="A52" s="80" t="s">
        <v>56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58"/>
      <c r="M52" s="58"/>
      <c r="N52" s="58"/>
      <c r="O52" s="58"/>
      <c r="P52" s="47"/>
      <c r="Q52" s="47"/>
      <c r="R52" s="47"/>
      <c r="S52" s="47"/>
      <c r="T52" s="47"/>
      <c r="U52" s="47"/>
      <c r="V52" s="46"/>
    </row>
    <row r="53" spans="1:22" ht="11.25" customHeight="1" x14ac:dyDescent="0.25">
      <c r="A53" s="64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6"/>
    </row>
    <row r="54" spans="1:22" ht="30" customHeight="1" x14ac:dyDescent="0.25">
      <c r="A54" s="78" t="s">
        <v>57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6"/>
    </row>
    <row r="55" spans="1:22" ht="18.600000000000001" customHeight="1" x14ac:dyDescent="0.3">
      <c r="A55" s="46"/>
      <c r="B55" s="66"/>
      <c r="C55" s="47"/>
      <c r="D55" s="46"/>
      <c r="E55" s="46"/>
      <c r="F55" s="46"/>
      <c r="G55" s="46"/>
      <c r="H55" s="46"/>
      <c r="I55" s="46"/>
      <c r="J55" s="46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6"/>
    </row>
    <row r="56" spans="1:22" ht="13.9" customHeight="1" x14ac:dyDescent="0.25">
      <c r="A56" s="81" t="s">
        <v>58</v>
      </c>
      <c r="B56" s="81"/>
      <c r="C56" s="81"/>
      <c r="D56" s="81"/>
      <c r="E56" s="81"/>
      <c r="F56" s="81"/>
      <c r="G56" s="81" t="s">
        <v>59</v>
      </c>
      <c r="H56" s="81"/>
      <c r="I56" s="81"/>
      <c r="J56" s="46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6"/>
    </row>
    <row r="57" spans="1:22" ht="13.9" customHeight="1" x14ac:dyDescent="0.25">
      <c r="A57" s="67" t="s">
        <v>40</v>
      </c>
      <c r="B57" s="67" t="s">
        <v>60</v>
      </c>
      <c r="C57" s="67" t="s">
        <v>61</v>
      </c>
      <c r="D57" s="67" t="s">
        <v>62</v>
      </c>
      <c r="E57" s="67" t="s">
        <v>63</v>
      </c>
      <c r="F57" s="67" t="s">
        <v>64</v>
      </c>
      <c r="G57" s="82" t="s">
        <v>65</v>
      </c>
      <c r="H57" s="82"/>
      <c r="I57" s="67" t="s">
        <v>66</v>
      </c>
      <c r="J57" s="46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6"/>
    </row>
    <row r="58" spans="1:22" ht="84" customHeight="1" x14ac:dyDescent="0.25">
      <c r="A58" s="68">
        <v>202400010042651</v>
      </c>
      <c r="B58" s="69">
        <v>45726</v>
      </c>
      <c r="C58" s="70" t="s">
        <v>67</v>
      </c>
      <c r="D58" s="70">
        <v>4</v>
      </c>
      <c r="E58" s="70">
        <v>15000100</v>
      </c>
      <c r="F58" s="70" t="s">
        <v>68</v>
      </c>
      <c r="G58" s="83" t="s">
        <v>69</v>
      </c>
      <c r="H58" s="83"/>
      <c r="I58" s="71">
        <v>11368161</v>
      </c>
      <c r="J58" s="72"/>
      <c r="K58" s="72"/>
      <c r="L58" s="72"/>
      <c r="M58" s="47"/>
      <c r="N58" s="47"/>
      <c r="O58" s="47"/>
      <c r="P58" s="47"/>
      <c r="Q58" s="47"/>
      <c r="R58" s="47"/>
      <c r="S58" s="47"/>
      <c r="T58" s="47"/>
      <c r="U58" s="47"/>
      <c r="V58" s="46"/>
    </row>
    <row r="59" spans="1:22" ht="36.6" customHeight="1" x14ac:dyDescent="0.25">
      <c r="A59" s="68">
        <v>202400010064901</v>
      </c>
      <c r="B59" s="69">
        <v>45734</v>
      </c>
      <c r="C59" s="70" t="s">
        <v>70</v>
      </c>
      <c r="D59" s="70">
        <v>4</v>
      </c>
      <c r="E59" s="70">
        <v>15000100</v>
      </c>
      <c r="F59" s="70" t="s">
        <v>68</v>
      </c>
      <c r="G59" s="83" t="s">
        <v>71</v>
      </c>
      <c r="H59" s="83"/>
      <c r="I59" s="71">
        <v>29950</v>
      </c>
      <c r="J59" s="72"/>
      <c r="K59" s="72"/>
      <c r="L59" s="72"/>
      <c r="M59" s="47"/>
      <c r="N59" s="47"/>
      <c r="O59" s="47"/>
      <c r="P59" s="47"/>
      <c r="Q59" s="47"/>
      <c r="R59" s="47"/>
      <c r="S59" s="47"/>
      <c r="T59" s="47"/>
      <c r="U59" s="47"/>
      <c r="V59" s="46"/>
    </row>
    <row r="60" spans="1:22" ht="24.95" customHeight="1" x14ac:dyDescent="0.25">
      <c r="A60" s="68">
        <v>202400010070523</v>
      </c>
      <c r="B60" s="69">
        <v>45726</v>
      </c>
      <c r="C60" s="70" t="s">
        <v>72</v>
      </c>
      <c r="D60" s="70">
        <v>4</v>
      </c>
      <c r="E60" s="70">
        <v>15000100</v>
      </c>
      <c r="F60" s="70" t="s">
        <v>68</v>
      </c>
      <c r="G60" s="83" t="s">
        <v>73</v>
      </c>
      <c r="H60" s="83"/>
      <c r="I60" s="71">
        <v>4319.8</v>
      </c>
      <c r="J60" s="46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6"/>
    </row>
    <row r="61" spans="1:22" ht="36.6" customHeight="1" x14ac:dyDescent="0.25">
      <c r="A61" s="68">
        <v>202400010076378</v>
      </c>
      <c r="B61" s="69">
        <v>45726</v>
      </c>
      <c r="C61" s="70" t="s">
        <v>74</v>
      </c>
      <c r="D61" s="70">
        <v>4</v>
      </c>
      <c r="E61" s="70">
        <v>15000100</v>
      </c>
      <c r="F61" s="70" t="s">
        <v>68</v>
      </c>
      <c r="G61" s="83" t="s">
        <v>75</v>
      </c>
      <c r="H61" s="83"/>
      <c r="I61" s="71">
        <v>1900</v>
      </c>
      <c r="J61" s="46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6"/>
    </row>
    <row r="62" spans="1:22" x14ac:dyDescent="0.25">
      <c r="A62" s="84" t="s">
        <v>76</v>
      </c>
      <c r="B62" s="84"/>
      <c r="C62" s="84"/>
      <c r="D62" s="84"/>
      <c r="E62" s="84"/>
      <c r="F62" s="84"/>
      <c r="G62" s="84"/>
      <c r="H62" s="84"/>
      <c r="I62" s="73">
        <f>SUM(I58:I61)</f>
        <v>11404330.800000001</v>
      </c>
    </row>
    <row r="66" spans="10:10" x14ac:dyDescent="0.25">
      <c r="J66" s="74"/>
    </row>
  </sheetData>
  <autoFilter ref="A42:K48" xr:uid="{00000000-0009-0000-0000-000000000000}"/>
  <mergeCells count="53">
    <mergeCell ref="A62:H62"/>
    <mergeCell ref="G57:H57"/>
    <mergeCell ref="G58:H58"/>
    <mergeCell ref="G59:H59"/>
    <mergeCell ref="G60:H60"/>
    <mergeCell ref="G61:H61"/>
    <mergeCell ref="A50:O50"/>
    <mergeCell ref="A51:K51"/>
    <mergeCell ref="A52:K52"/>
    <mergeCell ref="A54:K54"/>
    <mergeCell ref="A56:I56"/>
    <mergeCell ref="A44:E44"/>
    <mergeCell ref="A45:E45"/>
    <mergeCell ref="A46:E46"/>
    <mergeCell ref="A47:E47"/>
    <mergeCell ref="A48:H48"/>
    <mergeCell ref="A38:E38"/>
    <mergeCell ref="A39:E39"/>
    <mergeCell ref="A41:K41"/>
    <mergeCell ref="A42:E42"/>
    <mergeCell ref="A43:E43"/>
    <mergeCell ref="A32:E32"/>
    <mergeCell ref="A33:E34"/>
    <mergeCell ref="A35:E35"/>
    <mergeCell ref="A36:E36"/>
    <mergeCell ref="A37:E37"/>
    <mergeCell ref="A18:V18"/>
    <mergeCell ref="A19:A21"/>
    <mergeCell ref="C19:V19"/>
    <mergeCell ref="B20:B21"/>
    <mergeCell ref="C20:C21"/>
    <mergeCell ref="D20:F20"/>
    <mergeCell ref="G20:I20"/>
    <mergeCell ref="K20:N20"/>
    <mergeCell ref="O20:P20"/>
    <mergeCell ref="R20:S20"/>
    <mergeCell ref="T20:U20"/>
    <mergeCell ref="V20:V21"/>
    <mergeCell ref="A13:V13"/>
    <mergeCell ref="A14:V14"/>
    <mergeCell ref="A15:O15"/>
    <mergeCell ref="A16:V16"/>
    <mergeCell ref="A17:V17"/>
    <mergeCell ref="A8:V8"/>
    <mergeCell ref="A9:N9"/>
    <mergeCell ref="A10:N10"/>
    <mergeCell ref="A11:V11"/>
    <mergeCell ref="A12:N12"/>
    <mergeCell ref="A1:V1"/>
    <mergeCell ref="A3:V3"/>
    <mergeCell ref="A5:V5"/>
    <mergeCell ref="A6:N6"/>
    <mergeCell ref="A7:N7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H.E.FORMOSA-IMED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Henrique Nogueira de Souza</dc:creator>
  <dc:description/>
  <cp:lastModifiedBy>Dell</cp:lastModifiedBy>
  <cp:revision>54</cp:revision>
  <dcterms:created xsi:type="dcterms:W3CDTF">2025-01-22T12:23:57Z</dcterms:created>
  <dcterms:modified xsi:type="dcterms:W3CDTF">2025-10-15T00:22:53Z</dcterms:modified>
  <dc:language>pt-BR</dc:language>
</cp:coreProperties>
</file>