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Dell\Desktop\RAQUEL\TRANSPARENCIA\0UNIDADES\1.2FORMOSA\2025\"/>
    </mc:Choice>
  </mc:AlternateContent>
  <xr:revisionPtr revIDLastSave="0" documentId="8_{20FE903F-39DF-4644-8335-C7693204EE2B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H.E.FORMOSA-IMED" sheetId="1" r:id="rId1"/>
  </sheets>
  <definedNames>
    <definedName name="_xlnm._FilterDatabase" localSheetId="0" hidden="1">'H.E.FORMOSA-IMED'!$A$57:$K$61</definedName>
  </definedNames>
  <calcPr calcId="191029" iterateDelta="1E-4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93" i="1" l="1"/>
  <c r="F60" i="1"/>
  <c r="U45" i="1"/>
  <c r="T45" i="1"/>
  <c r="S45" i="1"/>
  <c r="R45" i="1"/>
  <c r="Q45" i="1"/>
  <c r="P45" i="1"/>
  <c r="O45" i="1"/>
  <c r="N45" i="1"/>
  <c r="M45" i="1"/>
  <c r="L45" i="1"/>
  <c r="J45" i="1"/>
  <c r="I45" i="1"/>
  <c r="H45" i="1"/>
  <c r="G45" i="1"/>
  <c r="F45" i="1"/>
  <c r="E45" i="1"/>
  <c r="D45" i="1"/>
  <c r="C45" i="1"/>
  <c r="B45" i="1"/>
  <c r="V44" i="1"/>
  <c r="V43" i="1"/>
  <c r="V42" i="1"/>
  <c r="V41" i="1"/>
  <c r="V40" i="1"/>
  <c r="V39" i="1"/>
  <c r="V38" i="1"/>
  <c r="V37" i="1"/>
  <c r="V36" i="1"/>
  <c r="V35" i="1"/>
  <c r="V34" i="1"/>
  <c r="V33" i="1"/>
  <c r="V32" i="1"/>
  <c r="V31" i="1"/>
  <c r="V30" i="1"/>
  <c r="V29" i="1"/>
  <c r="V28" i="1"/>
  <c r="V27" i="1"/>
  <c r="V25" i="1"/>
  <c r="V23" i="1"/>
  <c r="V22" i="1"/>
  <c r="V45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 desconhecido</author>
  </authors>
  <commentList>
    <comment ref="B22" authorId="0" shapeId="0" xr:uid="{00000000-0006-0000-0000-000001000000}">
      <text>
        <r>
          <rPr>
            <sz val="10"/>
            <rFont val="Arial"/>
            <family val="2"/>
          </rPr>
          <t>Custeio: 7.269.556,87
PNE: 22.651,05</t>
        </r>
      </text>
    </comment>
    <comment ref="C22" authorId="0" shapeId="0" xr:uid="{00000000-0006-0000-0000-000009000000}">
      <text>
        <r>
          <rPr>
            <sz val="10"/>
            <rFont val="Arial"/>
            <family val="2"/>
          </rPr>
          <t>Custeio: 7.269.556,87
PNE: 22.651,05</t>
        </r>
      </text>
    </comment>
    <comment ref="D22" authorId="0" shapeId="0" xr:uid="{00000000-0006-0000-0000-000011000000}">
      <text>
        <r>
          <rPr>
            <sz val="10"/>
            <rFont val="Arial"/>
            <family val="2"/>
          </rPr>
          <t>Custeio: 5.173.294,88 (Custeio)
673.001,16 (1°TA)
1.423.260,83 
(2º TA)
20.369.007,82
(Custeio)
3.365.005,80
(1° TA)
7.116.304,15
(2°TA)
895.723,94
(Custeio)
9.852.963,29
(1° TA)</t>
        </r>
      </text>
    </comment>
    <comment ref="G22" authorId="0" shapeId="0" xr:uid="{00000000-0006-0000-0000-00001E000000}">
      <text>
        <r>
          <rPr>
            <sz val="10"/>
            <rFont val="Arial"/>
            <family val="2"/>
          </rPr>
          <t xml:space="preserve">Dados extraídos do Processo SEI
202500010016855 
Custeio:
</t>
        </r>
        <r>
          <rPr>
            <sz val="10"/>
            <color rgb="FF333333"/>
            <rFont val="Calibri"/>
            <family val="2"/>
            <charset val="1"/>
          </rPr>
          <t>4.948.294,88
673.001,16 (1°TA)
1.423.260,83 (2°TA)
3.156.847,00
673.001,16
1.423.260,83
895.723,94
895.723,94</t>
        </r>
      </text>
    </comment>
    <comment ref="L22" authorId="0" shapeId="0" xr:uid="{00000000-0006-0000-0000-00002B000000}">
      <text>
        <r>
          <rPr>
            <sz val="10"/>
            <rFont val="Arial"/>
            <family val="2"/>
          </rPr>
          <t xml:space="preserve">CUSTEIO
4.948.294,88
1.423.260,83
673.001,16
</t>
        </r>
      </text>
    </comment>
    <comment ref="B23" authorId="0" shapeId="0" xr:uid="{00000000-0006-0000-0000-000002000000}">
      <text>
        <r>
          <rPr>
            <sz val="10"/>
            <rFont val="Arial"/>
            <family val="2"/>
          </rPr>
          <t>Custeio: 7.269.556,87
PNE: 52.782,83</t>
        </r>
      </text>
    </comment>
    <comment ref="C23" authorId="0" shapeId="0" xr:uid="{00000000-0006-0000-0000-00000A000000}">
      <text>
        <r>
          <rPr>
            <sz val="10"/>
            <rFont val="Arial"/>
            <family val="2"/>
          </rPr>
          <t>Custeio: 7.269.556,87
PNE: 52.782,83</t>
        </r>
      </text>
    </comment>
    <comment ref="D23" authorId="0" shapeId="0" xr:uid="{00000000-0006-0000-0000-000012000000}">
      <text>
        <r>
          <rPr>
            <sz val="10"/>
            <rFont val="Arial"/>
            <family val="2"/>
          </rPr>
          <t>PNE</t>
        </r>
      </text>
    </comment>
    <comment ref="E23" authorId="0" shapeId="0" xr:uid="{00000000-0006-0000-0000-000019000000}">
      <text>
        <r>
          <rPr>
            <sz val="10"/>
            <rFont val="Arial"/>
            <family val="2"/>
          </rPr>
          <t>Investimento
Processo 202400010042651</t>
        </r>
      </text>
    </comment>
    <comment ref="G23" authorId="0" shapeId="0" xr:uid="{00000000-0006-0000-0000-00001F000000}">
      <text>
        <r>
          <rPr>
            <sz val="10"/>
            <rFont val="Arial"/>
            <family val="2"/>
          </rPr>
          <t xml:space="preserve">Dados extraídos do Processo SEI
202500010016855 
Custeio
</t>
        </r>
        <r>
          <rPr>
            <sz val="9"/>
            <color rgb="FF333333"/>
            <rFont val="Arial"/>
            <charset val="1"/>
          </rPr>
          <t xml:space="preserve">4.127.570,95
673.001,16(1°TA)
1.423.260,83(2°TA)
895.723,93
22.651,05(PNE)
</t>
        </r>
      </text>
    </comment>
    <comment ref="H23" authorId="0" shapeId="0" xr:uid="{00000000-0006-0000-0000-000026000000}">
      <text>
        <r>
          <rPr>
            <sz val="10"/>
            <rFont val="Arial"/>
            <family val="2"/>
          </rPr>
          <t xml:space="preserve">Dados extraídos do Processo SEI
202500010016855 </t>
        </r>
      </text>
    </comment>
    <comment ref="L23" authorId="0" shapeId="0" xr:uid="{00000000-0006-0000-0000-00002C000000}">
      <text>
        <r>
          <rPr>
            <sz val="10"/>
            <rFont val="Arial"/>
            <family val="2"/>
          </rPr>
          <t xml:space="preserve">CUSTEIO
3.156.847,00
673.001,16
1.423.260,83
895.723,94
895.723,94
</t>
        </r>
      </text>
    </comment>
    <comment ref="L25" authorId="0" shapeId="0" xr:uid="{00000000-0006-0000-0000-00002D000000}">
      <text>
        <r>
          <rPr>
            <sz val="10"/>
            <rFont val="Arial"/>
            <family val="2"/>
          </rPr>
          <t xml:space="preserve">PNE 
22.651,05
CUSTEIO
895.723,93
</t>
        </r>
      </text>
    </comment>
    <comment ref="L26" authorId="0" shapeId="0" xr:uid="{00000000-0006-0000-0000-00002E000000}">
      <text>
        <r>
          <rPr>
            <sz val="10"/>
            <rFont val="Arial"/>
            <family val="2"/>
          </rPr>
          <t xml:space="preserve">CUSTEIO
4.127.570,95
1.423.260,83
673.001,16
</t>
        </r>
      </text>
    </comment>
    <comment ref="B27" authorId="0" shapeId="0" xr:uid="{00000000-0006-0000-0000-000003000000}">
      <text>
        <r>
          <rPr>
            <sz val="10"/>
            <rFont val="Arial"/>
            <family val="2"/>
          </rPr>
          <t>Custeio: 7.269.556,87
PNE: 1.828,00</t>
        </r>
      </text>
    </comment>
    <comment ref="C27" authorId="0" shapeId="0" xr:uid="{00000000-0006-0000-0000-00000B000000}">
      <text>
        <r>
          <rPr>
            <sz val="10"/>
            <rFont val="Arial"/>
            <family val="2"/>
          </rPr>
          <t>Custeio: 7.269.556,87
PNE: 1.828,00</t>
        </r>
      </text>
    </comment>
    <comment ref="D27" authorId="0" shapeId="0" xr:uid="{00000000-0006-0000-0000-000013000000}">
      <text>
        <r>
          <rPr>
            <sz val="10"/>
            <rFont val="Arial"/>
            <family val="2"/>
          </rPr>
          <t xml:space="preserve">
PNE</t>
        </r>
      </text>
    </comment>
    <comment ref="E27" authorId="0" shapeId="0" xr:uid="{00000000-0006-0000-0000-00001A000000}">
      <text>
        <r>
          <rPr>
            <sz val="10"/>
            <rFont val="Arial"/>
            <family val="2"/>
          </rPr>
          <t xml:space="preserve">Investimentos
4.139,80
(Processo 202400010070523)
1.900,00
(Processo 202400010076378)
29.950,00
(Processo 202400010064901)
</t>
        </r>
      </text>
    </comment>
    <comment ref="G27" authorId="0" shapeId="0" xr:uid="{00000000-0006-0000-0000-000020000000}">
      <text>
        <r>
          <rPr>
            <sz val="10"/>
            <rFont val="Arial"/>
            <family val="2"/>
          </rPr>
          <t xml:space="preserve">Dados extraídos do Processo SEI
202500010016855 
Custeio
</t>
        </r>
        <r>
          <rPr>
            <sz val="10"/>
            <color rgb="FF333333"/>
            <rFont val="Calibri"/>
            <family val="2"/>
            <charset val="1"/>
          </rPr>
          <t xml:space="preserve">50.665,45
116.197,76
1.765,43
56.371,36
3.953.782,51
673.001,16 (1°TA)
1.423.260,83 (2°TA)
895.723,93
52.782,83 (PNE)
</t>
        </r>
      </text>
    </comment>
    <comment ref="H27" authorId="0" shapeId="0" xr:uid="{00000000-0006-0000-0000-000027000000}">
      <text>
        <r>
          <rPr>
            <sz val="10"/>
            <rFont val="Arial"/>
            <family val="2"/>
          </rPr>
          <t>Dados extraídos do Processo SEI
202500010016855 
29.950,00
4.319,80
1.900,00</t>
        </r>
      </text>
    </comment>
    <comment ref="L27" authorId="0" shapeId="0" xr:uid="{00000000-0006-0000-0000-00002F000000}">
      <text>
        <r>
          <rPr>
            <sz val="10"/>
            <rFont val="Arial"/>
            <family val="2"/>
          </rPr>
          <t>CUSTEIO
116.197,76
56.371,36</t>
        </r>
      </text>
    </comment>
    <comment ref="L28" authorId="0" shapeId="0" xr:uid="{00000000-0006-0000-0000-000030000000}">
      <text>
        <r>
          <rPr>
            <sz val="10"/>
            <rFont val="Arial"/>
            <family val="2"/>
          </rPr>
          <t xml:space="preserve">PNE
</t>
        </r>
      </text>
    </comment>
    <comment ref="M29" authorId="0" shapeId="0" xr:uid="{00000000-0006-0000-0000-000040000000}">
      <text>
        <r>
          <rPr>
            <sz val="10"/>
            <rFont val="Arial"/>
            <family val="2"/>
          </rPr>
          <t>29.950,00
4.319,80
1.900,00</t>
        </r>
      </text>
    </comment>
    <comment ref="B30" authorId="0" shapeId="0" xr:uid="{00000000-0006-0000-0000-000004000000}">
      <text>
        <r>
          <rPr>
            <sz val="10"/>
            <rFont val="Arial"/>
            <family val="2"/>
          </rPr>
          <t>Custeio: 7.269.556,87
PNE: 61,50</t>
        </r>
      </text>
    </comment>
    <comment ref="C30" authorId="0" shapeId="0" xr:uid="{00000000-0006-0000-0000-00000C000000}">
      <text>
        <r>
          <rPr>
            <sz val="10"/>
            <rFont val="Arial"/>
            <family val="2"/>
          </rPr>
          <t>Custeio: 7.269.556,87
PNE: 61,50</t>
        </r>
      </text>
    </comment>
    <comment ref="D30" authorId="0" shapeId="0" xr:uid="{00000000-0006-0000-0000-000014000000}">
      <text>
        <r>
          <rPr>
            <sz val="10"/>
            <rFont val="Arial"/>
            <family val="2"/>
          </rPr>
          <t xml:space="preserve">Custeio: 17.110.283,76 (Custeio)
2.692.004,64 (1°TA)
5.693.043,32
(2º TA)
1.828,00
(PNE)
</t>
        </r>
      </text>
    </comment>
    <comment ref="G30" authorId="0" shapeId="0" xr:uid="{00000000-0006-0000-0000-000021000000}">
      <text>
        <r>
          <rPr>
            <sz val="10"/>
            <rFont val="Arial"/>
            <family val="2"/>
          </rPr>
          <t xml:space="preserve">Dados extraídos do Processo SEI
202500010016855 
Custeio:
7.467.050,32
</t>
        </r>
        <r>
          <rPr>
            <sz val="10"/>
            <color rgb="FF333333"/>
            <rFont val="Arial"/>
            <charset val="1"/>
          </rPr>
          <t>673.001,16
165.575,06
50.665,45
1.423.260,83
59.424,94
895.723,93
1.828,00 (PNE)</t>
        </r>
      </text>
    </comment>
    <comment ref="L30" authorId="0" shapeId="0" xr:uid="{00000000-0006-0000-0000-000031000000}">
      <text>
        <r>
          <rPr>
            <sz val="10"/>
            <rFont val="Arial"/>
            <family val="2"/>
          </rPr>
          <t>CUSTEIO</t>
        </r>
      </text>
    </comment>
    <comment ref="L31" authorId="0" shapeId="0" xr:uid="{00000000-0006-0000-0000-000032000000}">
      <text>
        <r>
          <rPr>
            <sz val="10"/>
            <rFont val="Arial"/>
            <family val="2"/>
          </rPr>
          <t>59.424,94 Fundo Rescisório
165.575,06 Custeio</t>
        </r>
      </text>
    </comment>
    <comment ref="L32" authorId="0" shapeId="0" xr:uid="{00000000-0006-0000-0000-000033000000}">
      <text>
        <r>
          <rPr>
            <sz val="10"/>
            <rFont val="Arial"/>
            <family val="2"/>
          </rPr>
          <t>PNE/ março</t>
        </r>
      </text>
    </comment>
    <comment ref="L33" authorId="0" shapeId="0" xr:uid="{00000000-0006-0000-0000-000034000000}">
      <text>
        <r>
          <rPr>
            <sz val="10"/>
            <rFont val="Arial"/>
            <family val="2"/>
          </rPr>
          <t>CUSTEIO
3.953.782,51
50.665,45
673.001,16
1.423.260,83
895.723,93</t>
        </r>
      </text>
    </comment>
    <comment ref="L34" authorId="0" shapeId="0" xr:uid="{00000000-0006-0000-0000-000035000000}">
      <text>
        <r>
          <rPr>
            <sz val="10"/>
            <rFont val="Arial"/>
            <family val="2"/>
          </rPr>
          <t>CUSTEIO
4.197.570,95
673.001,16
1.423.260,83
895.723,93</t>
        </r>
      </text>
    </comment>
    <comment ref="B35" authorId="0" shapeId="0" xr:uid="{00000000-0006-0000-0000-000005000000}">
      <text>
        <r>
          <rPr>
            <sz val="10"/>
            <rFont val="Arial"/>
            <family val="2"/>
          </rPr>
          <t>Custeio: 
7.269.556,87
PNE: 61,38</t>
        </r>
      </text>
    </comment>
    <comment ref="C35" authorId="0" shapeId="0" xr:uid="{00000000-0006-0000-0000-00000D000000}">
      <text>
        <r>
          <rPr>
            <sz val="10"/>
            <rFont val="Arial"/>
            <family val="2"/>
          </rPr>
          <t>Custeio: 
7.269.556,87
PNE: 61,38</t>
        </r>
      </text>
    </comment>
    <comment ref="D35" authorId="0" shapeId="0" xr:uid="{00000000-0006-0000-0000-000015000000}">
      <text>
        <r>
          <rPr>
            <sz val="10"/>
            <rFont val="Arial"/>
            <family val="2"/>
          </rPr>
          <t>PNE</t>
        </r>
      </text>
    </comment>
    <comment ref="E35" authorId="0" shapeId="0" xr:uid="{00000000-0006-0000-0000-00001B000000}">
      <text>
        <r>
          <rPr>
            <sz val="10"/>
            <rFont val="Arial"/>
            <family val="2"/>
          </rPr>
          <t xml:space="preserve">Processo de Investimento 202400010070933 </t>
        </r>
      </text>
    </comment>
    <comment ref="G35" authorId="0" shapeId="0" xr:uid="{00000000-0006-0000-0000-000022000000}">
      <text>
        <r>
          <rPr>
            <sz val="10"/>
            <rFont val="Arial"/>
            <family val="2"/>
          </rPr>
          <t xml:space="preserve">Dados extraídos do Processo SEI
202500010016855 
Custeio:
</t>
        </r>
        <r>
          <rPr>
            <sz val="9"/>
            <color rgb="FF333333"/>
            <rFont val="Arial"/>
            <charset val="1"/>
          </rPr>
          <t>91.820,73
58.179,27
90.999,29
59.000,71
4.127.570,95
275.665,45
895.723,93
673.001,16 (1°TA)
1.147.595,38 (2°TA)
61,50 (PNE)</t>
        </r>
      </text>
    </comment>
    <comment ref="H35" authorId="0" shapeId="0" xr:uid="{00000000-0006-0000-0000-000028000000}">
      <text>
        <r>
          <rPr>
            <sz val="10"/>
            <rFont val="Arial"/>
            <family val="2"/>
          </rPr>
          <t xml:space="preserve">Dados extraídos do Processo SEI
202500010016855 </t>
        </r>
      </text>
    </comment>
    <comment ref="L35" authorId="0" shapeId="0" xr:uid="{00000000-0006-0000-0000-000036000000}">
      <text>
        <r>
          <rPr>
            <sz val="10"/>
            <rFont val="Arial"/>
            <family val="2"/>
          </rPr>
          <t>CUSTEIO
91.820,73
58.179,27 FR</t>
        </r>
      </text>
    </comment>
    <comment ref="L36" authorId="0" shapeId="0" xr:uid="{00000000-0006-0000-0000-000037000000}">
      <text>
        <r>
          <rPr>
            <sz val="10"/>
            <rFont val="Arial"/>
            <family val="2"/>
          </rPr>
          <t>CUSTEIO
90.999,29
59.000,71 FR
PNE
61,50</t>
        </r>
      </text>
    </comment>
    <comment ref="B37" authorId="0" shapeId="0" xr:uid="{00000000-0006-0000-0000-000006000000}">
      <text>
        <r>
          <rPr>
            <sz val="10"/>
            <rFont val="Arial"/>
            <family val="2"/>
          </rPr>
          <t>Custeio: 
7.269.556,87
PNE: 61,51</t>
        </r>
      </text>
    </comment>
    <comment ref="C37" authorId="0" shapeId="0" xr:uid="{00000000-0006-0000-0000-00000E000000}">
      <text>
        <r>
          <rPr>
            <sz val="10"/>
            <rFont val="Arial"/>
            <family val="2"/>
          </rPr>
          <t xml:space="preserve">Custeio: 
7.269.556,87
PNE: </t>
        </r>
      </text>
    </comment>
    <comment ref="D37" authorId="0" shapeId="0" xr:uid="{00000000-0006-0000-0000-000016000000}">
      <text>
        <r>
          <rPr>
            <sz val="10"/>
            <rFont val="Arial"/>
            <family val="2"/>
          </rPr>
          <t>PNE</t>
        </r>
      </text>
    </comment>
    <comment ref="G37" authorId="0" shapeId="0" xr:uid="{00000000-0006-0000-0000-000023000000}">
      <text>
        <r>
          <rPr>
            <sz val="10"/>
            <rFont val="Arial"/>
            <family val="2"/>
          </rPr>
          <t xml:space="preserve">CUSTEIO
</t>
        </r>
        <r>
          <rPr>
            <sz val="9"/>
            <color rgb="FF333333"/>
            <rFont val="Arial"/>
            <charset val="1"/>
          </rPr>
          <t>895.723,94
61,38
3.858.082,63
673.001,16
1.423.260,83</t>
        </r>
      </text>
    </comment>
    <comment ref="L37" authorId="0" shapeId="0" xr:uid="{00000000-0006-0000-0000-000038000000}">
      <text>
        <r>
          <rPr>
            <sz val="10"/>
            <rFont val="Arial"/>
            <family val="2"/>
          </rPr>
          <t>PNE maio/25</t>
        </r>
      </text>
    </comment>
    <comment ref="L38" authorId="0" shapeId="0" xr:uid="{00000000-0006-0000-0000-000039000000}">
      <text>
        <r>
          <rPr>
            <sz val="10"/>
            <rFont val="Arial"/>
            <family val="2"/>
          </rPr>
          <t>CUSTEIO
4.127.570,95
275.665,45
673.001,16
895.723,93
1.147.595,38</t>
        </r>
      </text>
    </comment>
    <comment ref="B39" authorId="0" shapeId="0" xr:uid="{00000000-0006-0000-0000-000007000000}">
      <text>
        <r>
          <rPr>
            <sz val="10"/>
            <rFont val="Arial"/>
            <family val="2"/>
          </rPr>
          <t>Custeio: 
7.269.556,87
PNE: 1.270,60</t>
        </r>
      </text>
    </comment>
    <comment ref="C39" authorId="0" shapeId="0" xr:uid="{00000000-0006-0000-0000-00000F000000}">
      <text>
        <r>
          <rPr>
            <sz val="10"/>
            <rFont val="Arial"/>
            <family val="2"/>
          </rPr>
          <t>Custeio: 
7.269.556,87
PNE: PNE: 1.270,60</t>
        </r>
      </text>
    </comment>
    <comment ref="D39" authorId="0" shapeId="0" xr:uid="{00000000-0006-0000-0000-000017000000}">
      <text>
        <r>
          <rPr>
            <sz val="10"/>
            <rFont val="Arial"/>
            <family val="2"/>
          </rPr>
          <t>PNE</t>
        </r>
      </text>
    </comment>
    <comment ref="E39" authorId="0" shapeId="0" xr:uid="{00000000-0006-0000-0000-00001C000000}">
      <text>
        <r>
          <rPr>
            <sz val="10"/>
            <rFont val="Arial"/>
            <family val="2"/>
          </rPr>
          <t>14.000,00
13.800,00
14.970,00</t>
        </r>
      </text>
    </comment>
    <comment ref="G39" authorId="0" shapeId="0" xr:uid="{00000000-0006-0000-0000-000024000000}">
      <text>
        <r>
          <rPr>
            <sz val="10"/>
            <rFont val="Arial"/>
            <family val="2"/>
          </rPr>
          <t xml:space="preserve">CUSTEIO
6.930.130,07
</t>
        </r>
        <r>
          <rPr>
            <sz val="9"/>
            <color rgb="FF333333"/>
            <rFont val="Arial"/>
            <charset val="1"/>
          </rPr>
          <t xml:space="preserve">58.328,27
21.671,73
895.723,94
3.858.082,63
673.001,16
PNE
61,51
</t>
        </r>
      </text>
    </comment>
    <comment ref="L39" authorId="0" shapeId="0" xr:uid="{00000000-0006-0000-0000-00003A000000}">
      <text>
        <r>
          <rPr>
            <sz val="10"/>
            <rFont val="Arial"/>
            <family val="2"/>
          </rPr>
          <t>CUSTEIO
58.328,27
21.671,73</t>
        </r>
      </text>
    </comment>
    <comment ref="P39" authorId="0" shapeId="0" xr:uid="{00000000-0006-0000-0000-000042000000}">
      <text>
        <r>
          <rPr>
            <sz val="10"/>
            <rFont val="Arial"/>
            <family val="2"/>
          </rPr>
          <t>35.588,40
210.000,00
47.933,00
857,88
98.735,04</t>
        </r>
      </text>
    </comment>
    <comment ref="L40" authorId="0" shapeId="0" xr:uid="{00000000-0006-0000-0000-00003B000000}">
      <text>
        <r>
          <rPr>
            <sz val="10"/>
            <rFont val="Arial"/>
            <family val="2"/>
          </rPr>
          <t>PNE</t>
        </r>
      </text>
    </comment>
    <comment ref="L41" authorId="0" shapeId="0" xr:uid="{00000000-0006-0000-0000-00003C000000}">
      <text>
        <r>
          <rPr>
            <sz val="10"/>
            <rFont val="Arial"/>
            <family val="2"/>
          </rPr>
          <t xml:space="preserve">CUSTEIO
895.723,94
1.423.260,83
3.858.082,63
673.001,16
</t>
        </r>
      </text>
    </comment>
    <comment ref="B42" authorId="0" shapeId="0" xr:uid="{00000000-0006-0000-0000-000008000000}">
      <text>
        <r>
          <rPr>
            <sz val="10"/>
            <rFont val="Arial"/>
            <family val="2"/>
          </rPr>
          <t xml:space="preserve">Custeio: 
7.269.556,87
PNE: </t>
        </r>
      </text>
    </comment>
    <comment ref="C42" authorId="0" shapeId="0" xr:uid="{00000000-0006-0000-0000-000010000000}">
      <text>
        <r>
          <rPr>
            <sz val="10"/>
            <rFont val="Arial"/>
            <family val="2"/>
          </rPr>
          <t xml:space="preserve">Custeio: 
7.269.556,87
PNE: </t>
        </r>
      </text>
    </comment>
    <comment ref="D42" authorId="0" shapeId="0" xr:uid="{00000000-0006-0000-0000-000018000000}">
      <text>
        <r>
          <rPr>
            <sz val="10"/>
            <rFont val="Arial"/>
            <family val="2"/>
          </rPr>
          <t xml:space="preserve">8.555.141,88
1.346.002,32
2.846.521,66 
1.270,60
</t>
        </r>
      </text>
    </comment>
    <comment ref="E42" authorId="0" shapeId="0" xr:uid="{00000000-0006-0000-0000-00001D000000}">
      <text>
        <r>
          <rPr>
            <sz val="10"/>
            <rFont val="Arial"/>
            <family val="2"/>
          </rPr>
          <t>4.640,00
180.000,00
1.650,00
9.625,00
60.705,00
400.640,00
29.950,00
13.216,00
6.950,00
22.893,15
33.440,00
65.500,00
96.400,00
13.171,60
66.920,00
80.500,00</t>
        </r>
      </text>
    </comment>
    <comment ref="G42" authorId="0" shapeId="0" xr:uid="{00000000-0006-0000-0000-000025000000}">
      <text>
        <r>
          <rPr>
            <sz val="10"/>
            <rFont val="Arial"/>
            <family val="2"/>
          </rPr>
          <t xml:space="preserve">CUSTEIO
</t>
        </r>
        <r>
          <rPr>
            <sz val="9"/>
            <color rgb="FF333333"/>
            <rFont val="Arial"/>
            <family val="2"/>
            <charset val="1"/>
          </rPr>
          <t xml:space="preserve">1.423.260,83
673.001,16
339.488,31
3.845.165,54
339.488,31
</t>
        </r>
        <r>
          <rPr>
            <sz val="10"/>
            <rFont val="Arial"/>
            <family val="2"/>
            <charset val="1"/>
          </rPr>
          <t xml:space="preserve">80.000,00
</t>
        </r>
        <r>
          <rPr>
            <sz val="9"/>
            <color rgb="FF333333"/>
            <rFont val="Arial"/>
            <family val="2"/>
            <charset val="1"/>
          </rPr>
          <t xml:space="preserve">895.723,94
58.439,92
91.560,08
</t>
        </r>
        <r>
          <rPr>
            <sz val="10"/>
            <rFont val="Arial"/>
            <family val="2"/>
            <charset val="1"/>
          </rPr>
          <t xml:space="preserve">PNE
</t>
        </r>
        <r>
          <rPr>
            <sz val="9"/>
            <color rgb="FF333333"/>
            <rFont val="Arial"/>
            <family val="2"/>
            <charset val="1"/>
          </rPr>
          <t>1.270,60</t>
        </r>
      </text>
    </comment>
    <comment ref="H42" authorId="0" shapeId="0" xr:uid="{00000000-0006-0000-0000-000029000000}">
      <text>
        <r>
          <rPr>
            <sz val="10"/>
            <rFont val="Arial"/>
            <family val="2"/>
          </rPr>
          <t>22.893,15
29.950,00
14.970,00
13.216,00
9.625,00
4.640,00
1.650,00
13.800,00
65.500,00
6.950,00
33.440,00
180.000,00
400.640,00
60.705,00
96.400,00</t>
        </r>
      </text>
    </comment>
    <comment ref="J42" authorId="0" shapeId="0" xr:uid="{00000000-0006-0000-0000-00002A000000}">
      <text>
        <r>
          <rPr>
            <sz val="10"/>
            <rFont val="Arial"/>
            <family val="2"/>
          </rPr>
          <t xml:space="preserve">Previsão Fundo Rescisório e energia Elétrica
</t>
        </r>
      </text>
    </comment>
    <comment ref="L42" authorId="0" shapeId="0" xr:uid="{00000000-0006-0000-0000-00003D000000}">
      <text>
        <r>
          <rPr>
            <sz val="10"/>
            <rFont val="Arial"/>
            <family val="2"/>
          </rPr>
          <t>58.439,92 FR
91.560,08</t>
        </r>
      </text>
    </comment>
    <comment ref="L43" authorId="0" shapeId="0" xr:uid="{00000000-0006-0000-0000-00003E000000}">
      <text>
        <r>
          <rPr>
            <sz val="10"/>
            <rFont val="Arial"/>
            <family val="2"/>
          </rPr>
          <t>PNE
1.270,60
CUSTEIO
339.488,31 FR
80.000,00</t>
        </r>
      </text>
    </comment>
    <comment ref="L44" authorId="0" shapeId="0" xr:uid="{00000000-0006-0000-0000-00003F000000}">
      <text>
        <r>
          <rPr>
            <sz val="10"/>
            <rFont val="Arial"/>
            <family val="2"/>
          </rPr>
          <t>1.423.260,83
895.723,93
673.001,16
3.858.082,63</t>
        </r>
      </text>
    </comment>
    <comment ref="M44" authorId="0" shapeId="0" xr:uid="{00000000-0006-0000-0000-000041000000}">
      <text>
        <r>
          <rPr>
            <sz val="10"/>
            <rFont val="Arial"/>
            <family val="2"/>
          </rPr>
          <t xml:space="preserve">22.893,15
29.950,00
14.970,00
13.216,00
9.625,00
4.640,00
1.650,00
13.800,00
65.500,00
6.950,00
33.440,00
180.000,00
400.640,00
60.705,00
96.400,00
</t>
        </r>
      </text>
    </comment>
  </commentList>
</comments>
</file>

<file path=xl/sharedStrings.xml><?xml version="1.0" encoding="utf-8"?>
<sst xmlns="http://schemas.openxmlformats.org/spreadsheetml/2006/main" count="142" uniqueCount="109">
  <si>
    <t>Relatório Resumido da Execução Orçamentária e Financeira por Contrato de Gestão</t>
  </si>
  <si>
    <t>Mês/Ano: Janeiro a Agosto/2025</t>
  </si>
  <si>
    <t>Órgão Contratante: SECRETARIA DE ESTADO DA SAÚDE – SES/GO.</t>
  </si>
  <si>
    <t>CNPJ: 02.529.964/0001-57</t>
  </si>
  <si>
    <t>Organização Social Contratada : IMED - INSTITUTO DE MEDICINA, ESTUDOS E DESENVOLVIMENTO</t>
  </si>
  <si>
    <t>CNPJ: 19.324.171/0001-02</t>
  </si>
  <si>
    <t>Unidade Gerida: Hospital Estadual de Formosa Dr. César Saad Fayad.</t>
  </si>
  <si>
    <t xml:space="preserve">Contrato de Gestão nº  50/2022-SES/GO </t>
  </si>
  <si>
    <t xml:space="preserve">Vigência do Contrato de Gestão - Início 01/07/2022 Término 31/05/2026 / 1º Termo Aditivo: Início 02/01/2023 Término 31/05/2026 e 2º Termo Aditivo: Início 02/05/2024 Término 30/06/2026 </t>
  </si>
  <si>
    <t>Previsão de Repasse Mensal do Contrato de Gestão R$ 5.173.294,88 /ADITIVO - Custeio (Acréscimo) : R$ 673.001,16 (1° Termo Aditivo) R$ 1.423.260,83 (2°Termo Aditivo) Processo nº: 202000010037537</t>
  </si>
  <si>
    <t xml:space="preserve">Previsão de Repasse Mensal do Contrato de Gestão/ADITIVO - Investimentos : R$ Processo nº:
</t>
  </si>
  <si>
    <t>Em reais</t>
  </si>
  <si>
    <t>Mês</t>
  </si>
  <si>
    <t>Comparativo do Estimado com a Execução Orçamentária e Financeira</t>
  </si>
  <si>
    <t>Valor Mensal Estimado no Contrato de Gestão</t>
  </si>
  <si>
    <t>1. Valor Mensal Estimado no Contrato de Gestão - Custeio</t>
  </si>
  <si>
    <t>2. Empenhado no mês</t>
  </si>
  <si>
    <t>3. Liquidado no mês</t>
  </si>
  <si>
    <t>4. Glosas Aplicadas</t>
  </si>
  <si>
    <t>5. Montante pago no mês (informar o mês a que se refere, quando ocorrer repasses para mais de uma competência, inserir linha para cada mês)</t>
  </si>
  <si>
    <t>6. Guia de Recolhimento (Devolução - informar na Nota Explicativa - Ex.: processo e mês a que se refere), os valores devolvidos estão lançados no mês em que houve a quitação da guia , não impactam nas ordens de pagamento repassadas no mês.</t>
  </si>
  <si>
    <t>7. Guias de Receita (Devolução de Recursos de Exercícios Anteriores) os valores devolvidos estão lançados no mês em que houve a quitação da guia, não impactam nas ordens de pagamento repassadas no mês.</t>
  </si>
  <si>
    <t>8. Pagamentos (repasses – Restos a Pagar) (Informar na Nota Explicativa)</t>
  </si>
  <si>
    <t>9. Pagamentos de Despesas de Exercícios Anteriores - DEA (informar a natureza, processo e outros esclarecimentos sobre o repasse efetuado para a contratada, objetivamente, na Nota Explicativa)</t>
  </si>
  <si>
    <t>10. Total de Pagamentos no mês 10=5 + 8 + 9</t>
  </si>
  <si>
    <t>Custeio</t>
  </si>
  <si>
    <t>Investimentos</t>
  </si>
  <si>
    <t>Repasses Adicionais (Ver Legenda)</t>
  </si>
  <si>
    <t>Referência/Parcela</t>
  </si>
  <si>
    <t>Investimento</t>
  </si>
  <si>
    <t xml:space="preserve">Legenda: Repasses Adicionais - Valores adicionais ao pactuado no Contrato de Gestão - Despesas prevista  Contratualmente - Executadas conforme solicitadas pela Organização Social no decorrer da vigência :  </t>
  </si>
  <si>
    <t>Descrição</t>
  </si>
  <si>
    <t xml:space="preserve">Ressarcimentos (Rescisões Trabalhista, Serviço Hospitalar e Ambulatorial, Leitos Extras, Material Órtese e Prótese ( OPME e Outros ). </t>
  </si>
  <si>
    <t xml:space="preserve">Mandados Judiciais </t>
  </si>
  <si>
    <t xml:space="preserve">Repasse Via Regularização de Despesas. </t>
  </si>
  <si>
    <t>Encontro de Contas Final do Contrato.</t>
  </si>
  <si>
    <t>Outros.</t>
  </si>
  <si>
    <t>Detalhamento - Glosas</t>
  </si>
  <si>
    <t>Valor R$</t>
  </si>
  <si>
    <t>Natureza da Despesa</t>
  </si>
  <si>
    <t>Processo</t>
  </si>
  <si>
    <t>Competência do DESPESA (mês/ano)</t>
  </si>
  <si>
    <t xml:space="preserve">Período da APLICAÇÃO da Glosa (mês/ano)- </t>
  </si>
  <si>
    <t>Área Responsável</t>
  </si>
  <si>
    <t>Provisão de Fundo Resissório</t>
  </si>
  <si>
    <t>Valor provisionado para ajuste posterior.</t>
  </si>
  <si>
    <t>3.3.50.85.02</t>
  </si>
  <si>
    <t>SES/CGC/SUPECC-19837.</t>
  </si>
  <si>
    <t>Total Geral</t>
  </si>
  <si>
    <t xml:space="preserve">* Glosa aplicada com valor estimado - ajuste será realizado posteriormente, quando informado pela SES/GMAE - CG-14421. </t>
  </si>
  <si>
    <t xml:space="preserve">Nota Explicativa: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</si>
  <si>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Valor Estimado no Contrato de Gestão = Custeio + Apostilamento.
1. Valor Mensal Estimado no Contrato de Gestão - Custeio = Custeio + Apostilamento.
3. Valor informado pela área técnica – GFIN (Processo SEI 202500010016855).
4. Valor Provisionado conforme Solicitação de Liquidação e Pagamento SEI N° 77362084 (agosto).
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</si>
  <si>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6. Processo de Investimento 202400010071986 DARE SEI Nº 75262625 pagamento em 29/05/2025. Valor: R$ 4.000,00
    Processo de Investimento 202400010042651 DARE SEI Nº 75661456 pagamento em 05/06/2025. Valor: R$ 10.000,00
    Processo de Investimento 202400010040198 DARE SEI Nº 77943232 pagamento em 24/07/2025. Valor: R$ 35.588,40
    Processo de Investimento 202400010064304 DARE SEI Nº 78357709 pagamento em 24/07/2025. Valor: R$ 210.000,00
    Processo de Investimento 202400010033204 DARE SEI Nº77618589 pagamento em 14/07/2025. Valor: R$ 47.933,00
    Processo de Investimento 202400010040197 DARE SEI Nº 77591187 pagamento em 24/07/2025. Valor: R$ 857,88
    Processo de Investimento 202400010058234 DARE SEI Nº 77816057 pagamento em 24/07/2025. Valor: R$ 98.735,04</t>
  </si>
  <si>
    <r>
      <rPr>
        <b/>
        <sz val="10"/>
        <color rgb="FF000000"/>
        <rFont val="Calibri"/>
        <family val="2"/>
        <charset val="1"/>
      </rPr>
      <t>9. Pagamentos de Despesas de Exercícios Anteriores – DEA:
16º Apostilamento: Piso Nacional de Enfermagem - Referência dezembro/24 Ordem de Pagamento 2025.2850.070.00013.001- R$ 22.297,74 (janeiro)
Repasse de Custeio ao Contrato de Gestão referente dezembro/24 Ordem de Pagamento 2025.2850.066.00061.001- R$122.698,33 (fevereiro)
Repasse do Fundo Rescisório referente a dezembro/24 Ordem de Pagamento 2025.2850.066.00061.002- R$46.283,78 (fevereiro)
Diferença do Repasse do Fundo Rescisório referente a dezembro/24 Ordem de Pagamento 2025.2850.066.00025.004- R$1.765,43 (março)
Retificação do Relatório COMACG nº 43/2024- COMACG/GMAE-CG/SUPECC/SES/GO (SEI Nº 69445769). Ordem de Pagamento 2025.2850.066.00025.004- R$17.366,67 (junho</t>
    </r>
    <r>
      <rPr>
        <sz val="10"/>
        <color rgb="FF000000"/>
        <rFont val="Calibri"/>
        <family val="2"/>
        <charset val="1"/>
      </rPr>
      <t xml:space="preserve">)
</t>
    </r>
  </si>
  <si>
    <t>  Demonstrativo de investimento repassados no período de janeiro a agosto/2025</t>
  </si>
  <si>
    <t>  Demonstrativo de investimento repassados no período de janeiro e fevereiro/2026</t>
  </si>
  <si>
    <t>Data de Pagto</t>
  </si>
  <si>
    <t>Dot.Emp.Op</t>
  </si>
  <si>
    <t>Grupo</t>
  </si>
  <si>
    <t>Fonte</t>
  </si>
  <si>
    <t>Natureza</t>
  </si>
  <si>
    <t>Observação</t>
  </si>
  <si>
    <t xml:space="preserve">Valor Pago </t>
  </si>
  <si>
    <t>2025.2850.161.00031.001</t>
  </si>
  <si>
    <t>4.4.50.42.05</t>
  </si>
  <si>
    <t>Aquisição de  01 (um) Ressonância Magnética Nuclear, 08 (oito) Aparelhos de Raios X Móvel, 01 (um) Ultrassom com Aplicação Transesofágica, 03 (três) aparelhos de Ultrassom Portátil e 01 (uma) Central de Operações.</t>
  </si>
  <si>
    <t>2025.2850.161.00092.001</t>
  </si>
  <si>
    <t>Aquisição de 10 (dez) Scanners.</t>
  </si>
  <si>
    <t>2025.2850.161.00044.001</t>
  </si>
  <si>
    <t>Aquisição de 01 (um) Armário em Aço Inox 02 Portas.</t>
  </si>
  <si>
    <t>2025.2850.161.00048.001</t>
  </si>
  <si>
    <t>Aquisição de 02 (dois) "Bebedouros/ Purificadores Refrigerado - pressão parede".</t>
  </si>
  <si>
    <t xml:space="preserve">2025.2850.161.00147.001 </t>
  </si>
  <si>
    <t xml:space="preserve">4.4.50.42.05 </t>
  </si>
  <si>
    <t xml:space="preserve">Aquisição de 14 (quatorze) " Cadeiras Fixas" </t>
  </si>
  <si>
    <t>2025.2850.161.00226.001</t>
  </si>
  <si>
    <t>Aquisição de 07(sete) Impressoras Térmicas</t>
  </si>
  <si>
    <t xml:space="preserve">2025.2850.161.00283.001 </t>
  </si>
  <si>
    <t xml:space="preserve">Aquisição de três totems de autoatendimento </t>
  </si>
  <si>
    <t>2025.2850.161.00279.001</t>
  </si>
  <si>
    <t>Aquisição de  10 (dez) Scanners</t>
  </si>
  <si>
    <t>2025.2850.161.00257.001</t>
  </si>
  <si>
    <t>Aquisição de 03 (três) Nobreaks 3KVA</t>
  </si>
  <si>
    <t xml:space="preserve">2025.2850.161.00281.001 </t>
  </si>
  <si>
    <t>Aquisição de 28 (vinte e oito) Cadeiras Giratórias</t>
  </si>
  <si>
    <t xml:space="preserve">2025.2850.161.00275.001 </t>
  </si>
  <si>
    <t>Aquisição de aquisição de 35 (trinta e cinco) cadeiras fixas estofadas</t>
  </si>
  <si>
    <t>2025.2850.161.00272.001</t>
  </si>
  <si>
    <t>Aquisição de  08 (oito) cadeiras giratórias caixa alta</t>
  </si>
  <si>
    <t xml:space="preserve">2025.2850.161.00274.001 </t>
  </si>
  <si>
    <t>Aquisição de 01 (um) Carrinho de transporte 800kg</t>
  </si>
  <si>
    <t xml:space="preserve">2025.2850.161.00256.001 </t>
  </si>
  <si>
    <t xml:space="preserve">Aquisição de 20 (vinte) Cadeiras de banho. </t>
  </si>
  <si>
    <t xml:space="preserve">2025.2850.161.00285.001 </t>
  </si>
  <si>
    <t>Aquisição de  50 (cinquenta)
Poltronas Hospitalares</t>
  </si>
  <si>
    <t xml:space="preserve">2025.2850.161.00282.001 </t>
  </si>
  <si>
    <t>Aquisição de 05 (cinco) Mesas de Exames.</t>
  </si>
  <si>
    <t>2025.2850.161.00284.001</t>
  </si>
  <si>
    <t>Aquisição de 76 (setenta e seis) mesas para refeições</t>
  </si>
  <si>
    <t xml:space="preserve">2025.2850.161.00273.001 </t>
  </si>
  <si>
    <t>Aquisição de 06 (seis) Bisturis Elétricos</t>
  </si>
  <si>
    <t xml:space="preserve">2025.2850.161.00278.001 </t>
  </si>
  <si>
    <t>Aquisição de 16 (dezesseis)
Cardioversores</t>
  </si>
  <si>
    <t>2025.2850.161.00277.001</t>
  </si>
  <si>
    <t xml:space="preserve">Aquisição de 30 (trinta) Laringoscópios Adulto e
15 (quinze) Laringoscópios Infantil </t>
  </si>
  <si>
    <t>2025.2850.161.00287.001</t>
  </si>
  <si>
    <t>Aquisição de 05 (cinco) Cardiotocógrafos</t>
  </si>
  <si>
    <t xml:space="preserve">Total Geral </t>
  </si>
  <si>
    <t>Fonte:Contratos de Gestão e Aditivos contidos no processo e Portal Transparência: saude.go.gov.br  e Sistema SIOFINET - Portal.go.gov.br.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</si>
</sst>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\-??_-;_-@_-"/>
    <numFmt numFmtId="165" formatCode="[$-416]mmm\-yy;@"/>
    <numFmt numFmtId="166" formatCode="dd/mm/yy"/>
    <numFmt numFmtId="167" formatCode="[$R$-416]\ #,##0.00;[Red]\-[$R$-416]\ #,##0.00"/>
  </numFmts>
  <fonts count="21" x14ac:knownFonts="1">
    <font>
      <sz val="11"/>
      <color rgb="FF000000"/>
      <name val="Calibri"/>
      <family val="2"/>
      <charset val="1"/>
    </font>
    <font>
      <b/>
      <sz val="20"/>
      <color rgb="FFFFFFFF"/>
      <name val="Arial"/>
      <family val="2"/>
      <charset val="1"/>
    </font>
    <font>
      <sz val="10"/>
      <color rgb="FF000000"/>
      <name val="Calibri"/>
      <family val="2"/>
      <charset val="1"/>
    </font>
    <font>
      <b/>
      <sz val="10"/>
      <color rgb="FFFFFFFF"/>
      <name val="Calibri"/>
      <family val="2"/>
      <charset val="1"/>
    </font>
    <font>
      <b/>
      <sz val="10"/>
      <color rgb="FF000000"/>
      <name val="Calibri"/>
      <family val="2"/>
      <charset val="1"/>
    </font>
    <font>
      <sz val="10"/>
      <name val="Calibri"/>
      <family val="2"/>
      <charset val="1"/>
    </font>
    <font>
      <sz val="10"/>
      <color rgb="FFC9211E"/>
      <name val="Calibri"/>
      <family val="2"/>
      <charset val="1"/>
    </font>
    <font>
      <sz val="11"/>
      <color rgb="FFC9211E"/>
      <name val="Calibri"/>
      <family val="2"/>
      <charset val="1"/>
    </font>
    <font>
      <sz val="11"/>
      <name val="Calibri"/>
      <family val="2"/>
      <charset val="1"/>
    </font>
    <font>
      <b/>
      <sz val="10"/>
      <name val="Calibri"/>
      <family val="2"/>
      <charset val="1"/>
    </font>
    <font>
      <b/>
      <sz val="10"/>
      <color rgb="FFC9211E"/>
      <name val="Calibri"/>
      <family val="2"/>
      <charset val="1"/>
    </font>
    <font>
      <sz val="10"/>
      <color theme="0"/>
      <name val="Calibri"/>
      <family val="2"/>
      <charset val="1"/>
    </font>
    <font>
      <b/>
      <sz val="14"/>
      <color rgb="FFC9211E"/>
      <name val="Calibri"/>
      <family val="2"/>
      <charset val="1"/>
    </font>
    <font>
      <b/>
      <sz val="11"/>
      <name val="Calibri"/>
      <family val="2"/>
      <charset val="1"/>
    </font>
    <font>
      <sz val="10"/>
      <name val="Arial"/>
      <family val="2"/>
    </font>
    <font>
      <sz val="10"/>
      <color rgb="FF333333"/>
      <name val="Calibri"/>
      <family val="2"/>
      <charset val="1"/>
    </font>
    <font>
      <sz val="9"/>
      <color rgb="FF333333"/>
      <name val="Arial"/>
      <charset val="1"/>
    </font>
    <font>
      <sz val="10"/>
      <color rgb="FF333333"/>
      <name val="Arial"/>
      <charset val="1"/>
    </font>
    <font>
      <sz val="9"/>
      <color rgb="FF333333"/>
      <name val="Arial"/>
      <family val="2"/>
      <charset val="1"/>
    </font>
    <font>
      <sz val="10"/>
      <name val="Arial"/>
      <family val="2"/>
      <charset val="1"/>
    </font>
    <font>
      <sz val="11"/>
      <color rgb="FF000000"/>
      <name val="Calibri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127622"/>
        <bgColor rgb="FF008080"/>
      </patternFill>
    </fill>
    <fill>
      <patternFill patternType="solid">
        <fgColor rgb="FFAFD095"/>
        <bgColor rgb="FFCCCCCC"/>
      </patternFill>
    </fill>
    <fill>
      <patternFill patternType="solid">
        <fgColor rgb="FFD9E2F3"/>
        <bgColor rgb="FFD8D8D8"/>
      </patternFill>
    </fill>
    <fill>
      <patternFill patternType="solid">
        <fgColor theme="0"/>
        <bgColor rgb="FFFFFFCC"/>
      </patternFill>
    </fill>
    <fill>
      <patternFill patternType="solid">
        <fgColor rgb="FFD8D8D8"/>
        <bgColor rgb="FFD9E2F3"/>
      </patternFill>
    </fill>
  </fills>
  <borders count="13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rgb="FFCCCCCC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rgb="FFCCCCCC"/>
      </left>
      <right style="medium">
        <color rgb="FFCCCCCC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20" fillId="0" borderId="0"/>
    <xf numFmtId="0" fontId="20" fillId="0" borderId="0"/>
    <xf numFmtId="164" fontId="20" fillId="0" borderId="0" applyBorder="0" applyProtection="0"/>
  </cellStyleXfs>
  <cellXfs count="88">
    <xf numFmtId="0" fontId="0" fillId="0" borderId="0" xfId="0"/>
    <xf numFmtId="0" fontId="4" fillId="3" borderId="12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right" vertical="center" wrapText="1"/>
    </xf>
    <xf numFmtId="0" fontId="2" fillId="0" borderId="3" xfId="0" applyFont="1" applyBorder="1" applyAlignment="1">
      <alignment wrapText="1"/>
    </xf>
    <xf numFmtId="0" fontId="3" fillId="2" borderId="2" xfId="0" applyFont="1" applyFill="1" applyBorder="1" applyAlignment="1">
      <alignment vertical="center" wrapText="1"/>
    </xf>
    <xf numFmtId="0" fontId="2" fillId="0" borderId="0" xfId="0" applyFont="1"/>
    <xf numFmtId="0" fontId="4" fillId="0" borderId="0" xfId="0" applyFont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3" xfId="0" applyFont="1" applyBorder="1" applyAlignment="1">
      <alignment wrapText="1"/>
    </xf>
    <xf numFmtId="0" fontId="2" fillId="0" borderId="3" xfId="0" applyFont="1" applyBorder="1" applyAlignment="1">
      <alignment horizontal="center" wrapText="1"/>
    </xf>
    <xf numFmtId="0" fontId="3" fillId="2" borderId="6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17" fontId="2" fillId="0" borderId="5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right" vertical="center" wrapText="1"/>
    </xf>
    <xf numFmtId="4" fontId="2" fillId="0" borderId="5" xfId="3" applyNumberFormat="1" applyFont="1" applyBorder="1" applyAlignment="1" applyProtection="1">
      <alignment horizontal="right" vertical="center" wrapText="1"/>
    </xf>
    <xf numFmtId="17" fontId="5" fillId="0" borderId="5" xfId="0" applyNumberFormat="1" applyFont="1" applyBorder="1" applyAlignment="1">
      <alignment horizontal="center" vertical="center" wrapText="1"/>
    </xf>
    <xf numFmtId="4" fontId="5" fillId="0" borderId="5" xfId="0" applyNumberFormat="1" applyFont="1" applyBorder="1" applyAlignment="1">
      <alignment horizontal="right" vertical="center" wrapText="1"/>
    </xf>
    <xf numFmtId="4" fontId="6" fillId="0" borderId="5" xfId="0" applyNumberFormat="1" applyFont="1" applyBorder="1" applyAlignment="1">
      <alignment horizontal="right" vertical="center" wrapText="1"/>
    </xf>
    <xf numFmtId="0" fontId="7" fillId="0" borderId="0" xfId="0" applyFont="1"/>
    <xf numFmtId="4" fontId="2" fillId="0" borderId="5" xfId="0" applyNumberFormat="1" applyFont="1" applyBorder="1" applyAlignment="1">
      <alignment wrapText="1"/>
    </xf>
    <xf numFmtId="4" fontId="2" fillId="0" borderId="5" xfId="0" applyNumberFormat="1" applyFont="1" applyBorder="1"/>
    <xf numFmtId="0" fontId="8" fillId="0" borderId="5" xfId="0" applyFont="1" applyBorder="1"/>
    <xf numFmtId="4" fontId="5" fillId="0" borderId="5" xfId="0" applyNumberFormat="1" applyFont="1" applyBorder="1"/>
    <xf numFmtId="4" fontId="5" fillId="0" borderId="5" xfId="0" applyNumberFormat="1" applyFont="1" applyBorder="1" applyAlignment="1">
      <alignment wrapText="1"/>
    </xf>
    <xf numFmtId="0" fontId="0" fillId="0" borderId="5" xfId="0" applyBorder="1"/>
    <xf numFmtId="0" fontId="2" fillId="4" borderId="5" xfId="0" applyFont="1" applyFill="1" applyBorder="1" applyAlignment="1">
      <alignment horizontal="center" vertical="center" wrapText="1"/>
    </xf>
    <xf numFmtId="164" fontId="4" fillId="4" borderId="5" xfId="0" applyNumberFormat="1" applyFont="1" applyFill="1" applyBorder="1" applyAlignment="1">
      <alignment horizontal="center" vertical="center" wrapText="1"/>
    </xf>
    <xf numFmtId="164" fontId="9" fillId="4" borderId="5" xfId="0" applyNumberFormat="1" applyFont="1" applyFill="1" applyBorder="1" applyAlignment="1">
      <alignment horizontal="center" vertical="center" wrapText="1"/>
    </xf>
    <xf numFmtId="164" fontId="10" fillId="4" borderId="5" xfId="0" applyNumberFormat="1" applyFont="1" applyFill="1" applyBorder="1" applyAlignment="1">
      <alignment horizontal="center" vertical="center" wrapText="1"/>
    </xf>
    <xf numFmtId="0" fontId="8" fillId="0" borderId="0" xfId="0" applyFont="1"/>
    <xf numFmtId="0" fontId="8" fillId="0" borderId="9" xfId="0" applyFont="1" applyBorder="1"/>
    <xf numFmtId="0" fontId="0" fillId="0" borderId="10" xfId="0" applyBorder="1"/>
    <xf numFmtId="0" fontId="0" fillId="0" borderId="11" xfId="0" applyBorder="1"/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4" fontId="2" fillId="0" borderId="0" xfId="0" applyNumberFormat="1" applyFont="1" applyAlignment="1">
      <alignment horizontal="center" wrapText="1"/>
    </xf>
    <xf numFmtId="0" fontId="4" fillId="3" borderId="12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vertical="center" wrapText="1"/>
    </xf>
    <xf numFmtId="164" fontId="20" fillId="5" borderId="12" xfId="3" applyFill="1" applyBorder="1" applyAlignment="1" applyProtection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1" fontId="2" fillId="0" borderId="12" xfId="0" applyNumberFormat="1" applyFont="1" applyBorder="1" applyAlignment="1">
      <alignment horizontal="center" vertical="center" wrapText="1"/>
    </xf>
    <xf numFmtId="165" fontId="2" fillId="0" borderId="12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center" wrapText="1"/>
    </xf>
    <xf numFmtId="164" fontId="2" fillId="5" borderId="12" xfId="3" applyFont="1" applyFill="1" applyBorder="1" applyAlignment="1" applyProtection="1">
      <alignment horizontal="right" vertical="center"/>
    </xf>
    <xf numFmtId="164" fontId="4" fillId="6" borderId="12" xfId="0" applyNumberFormat="1" applyFont="1" applyFill="1" applyBorder="1" applyAlignment="1">
      <alignment horizontal="right" vertical="center" wrapText="1"/>
    </xf>
    <xf numFmtId="0" fontId="2" fillId="6" borderId="12" xfId="0" applyFont="1" applyFill="1" applyBorder="1" applyAlignment="1">
      <alignment vertical="center" wrapText="1"/>
    </xf>
    <xf numFmtId="0" fontId="2" fillId="6" borderId="1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164" fontId="2" fillId="0" borderId="0" xfId="0" applyNumberFormat="1" applyFont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2" fillId="0" borderId="0" xfId="0" applyFont="1" applyAlignment="1">
      <alignment wrapText="1"/>
    </xf>
    <xf numFmtId="0" fontId="13" fillId="3" borderId="12" xfId="0" applyFont="1" applyFill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/>
    </xf>
    <xf numFmtId="166" fontId="8" fillId="0" borderId="12" xfId="0" applyNumberFormat="1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167" fontId="8" fillId="0" borderId="12" xfId="0" applyNumberFormat="1" applyFont="1" applyBorder="1" applyAlignment="1">
      <alignment horizontal="right" vertical="center" wrapText="1"/>
    </xf>
    <xf numFmtId="0" fontId="0" fillId="0" borderId="0" xfId="0" applyAlignment="1">
      <alignment horizontal="center" vertical="center" wrapText="1"/>
    </xf>
    <xf numFmtId="0" fontId="0" fillId="0" borderId="12" xfId="0" applyBorder="1" applyAlignment="1">
      <alignment wrapText="1"/>
    </xf>
    <xf numFmtId="0" fontId="0" fillId="0" borderId="12" xfId="0" applyBorder="1" applyAlignment="1">
      <alignment horizontal="center" wrapText="1"/>
    </xf>
    <xf numFmtId="166" fontId="0" fillId="0" borderId="12" xfId="0" applyNumberFormat="1" applyBorder="1" applyAlignment="1">
      <alignment horizontal="center"/>
    </xf>
    <xf numFmtId="0" fontId="0" fillId="0" borderId="12" xfId="0" applyBorder="1" applyAlignment="1">
      <alignment horizontal="center"/>
    </xf>
    <xf numFmtId="167" fontId="13" fillId="0" borderId="12" xfId="0" applyNumberFormat="1" applyFont="1" applyBorder="1"/>
    <xf numFmtId="167" fontId="0" fillId="0" borderId="0" xfId="0" applyNumberFormat="1"/>
    <xf numFmtId="0" fontId="2" fillId="0" borderId="12" xfId="0" applyFont="1" applyBorder="1" applyAlignment="1">
      <alignment vertical="center" wrapText="1"/>
    </xf>
    <xf numFmtId="0" fontId="2" fillId="0" borderId="12" xfId="0" applyFont="1" applyBorder="1" applyAlignment="1">
      <alignment horizontal="left" vertical="center" wrapText="1"/>
    </xf>
    <xf numFmtId="0" fontId="4" fillId="6" borderId="12" xfId="0" applyFont="1" applyFill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4" fillId="0" borderId="0" xfId="0" applyFont="1" applyAlignment="1">
      <alignment wrapText="1"/>
    </xf>
    <xf numFmtId="0" fontId="4" fillId="0" borderId="5" xfId="0" applyFont="1" applyBorder="1" applyAlignment="1">
      <alignment horizontal="left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13" fillId="3" borderId="12" xfId="0" applyFont="1" applyFill="1" applyBorder="1" applyAlignment="1">
      <alignment horizontal="center" vertical="center" wrapText="1"/>
    </xf>
    <xf numFmtId="0" fontId="8" fillId="0" borderId="12" xfId="0" applyFont="1" applyBorder="1" applyAlignment="1">
      <alignment horizontal="left" vertical="top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2" xfId="0" applyBorder="1" applyAlignment="1">
      <alignment horizontal="center" wrapText="1"/>
    </xf>
    <xf numFmtId="0" fontId="13" fillId="0" borderId="12" xfId="0" applyFont="1" applyBorder="1" applyAlignment="1">
      <alignment horizontal="right"/>
    </xf>
  </cellXfs>
  <cellStyles count="4">
    <cellStyle name="Moeda 3 6" xfId="1" xr:uid="{00000000-0005-0000-0000-000006000000}"/>
    <cellStyle name="Normal" xfId="0" builtinId="0"/>
    <cellStyle name="Normal 65" xfId="2" xr:uid="{00000000-0005-0000-0000-000007000000}"/>
    <cellStyle name="Vírgula 44" xfId="3" xr:uid="{00000000-0005-0000-0000-000008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127622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D9E2F3"/>
      <rgbColor rgb="FF660066"/>
      <rgbColor rgb="FFFF8080"/>
      <rgbColor rgb="FF0066CC"/>
      <rgbColor rgb="FFD8D8D8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AFD095"/>
      <rgbColor rgb="FFFF99CC"/>
      <rgbColor rgb="FFCC99FF"/>
      <rgbColor rgb="FFFFCC99"/>
      <rgbColor rgb="FF3366FF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9211E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BP97"/>
  <sheetViews>
    <sheetView tabSelected="1" zoomScaleNormal="100" workbookViewId="0">
      <selection sqref="A1:V1"/>
    </sheetView>
  </sheetViews>
  <sheetFormatPr defaultColWidth="8.7109375" defaultRowHeight="15" x14ac:dyDescent="0.25"/>
  <cols>
    <col min="1" max="1" width="17.140625" customWidth="1"/>
    <col min="2" max="4" width="13.28515625" customWidth="1"/>
    <col min="5" max="5" width="12.42578125" customWidth="1"/>
    <col min="6" max="6" width="12" customWidth="1"/>
    <col min="7" max="7" width="15.7109375" customWidth="1"/>
    <col min="8" max="9" width="16.7109375" customWidth="1"/>
    <col min="10" max="10" width="12.140625" customWidth="1"/>
    <col min="11" max="11" width="18.28515625" customWidth="1"/>
    <col min="12" max="12" width="13.28515625" customWidth="1"/>
    <col min="13" max="13" width="13.42578125" customWidth="1"/>
    <col min="14" max="14" width="12" customWidth="1"/>
    <col min="15" max="16" width="18.28515625" customWidth="1"/>
    <col min="17" max="17" width="23.28515625" customWidth="1"/>
    <col min="18" max="18" width="9.7109375" customWidth="1"/>
    <col min="19" max="19" width="13" customWidth="1"/>
    <col min="20" max="20" width="13.28515625" customWidth="1"/>
    <col min="21" max="21" width="12.7109375" customWidth="1"/>
    <col min="22" max="22" width="13.28515625" customWidth="1"/>
  </cols>
  <sheetData>
    <row r="1" spans="1:22" ht="26.25" x14ac:dyDescent="0.25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</row>
    <row r="2" spans="1:22" x14ac:dyDescent="0.25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6"/>
      <c r="P2" s="16"/>
      <c r="Q2" s="16"/>
      <c r="R2" s="16"/>
      <c r="S2" s="16"/>
      <c r="T2" s="16"/>
      <c r="U2" s="16"/>
      <c r="V2" s="17"/>
    </row>
    <row r="3" spans="1:22" x14ac:dyDescent="0.25">
      <c r="A3" s="13" t="s">
        <v>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</row>
    <row r="4" spans="1:22" x14ac:dyDescent="0.25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6"/>
      <c r="P4" s="16"/>
      <c r="Q4" s="16"/>
      <c r="R4" s="16"/>
      <c r="S4" s="16"/>
      <c r="T4" s="16"/>
      <c r="U4" s="16"/>
      <c r="V4" s="17"/>
    </row>
    <row r="5" spans="1:22" x14ac:dyDescent="0.25">
      <c r="A5" s="12" t="s">
        <v>2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</row>
    <row r="6" spans="1:22" x14ac:dyDescent="0.25">
      <c r="A6" s="11" t="s">
        <v>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6"/>
      <c r="P6" s="16"/>
      <c r="Q6" s="16"/>
      <c r="R6" s="16"/>
      <c r="S6" s="16"/>
      <c r="T6" s="16"/>
      <c r="U6" s="16"/>
      <c r="V6" s="17"/>
    </row>
    <row r="7" spans="1:22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6"/>
      <c r="P7" s="16"/>
      <c r="Q7" s="16"/>
      <c r="R7" s="16"/>
      <c r="S7" s="16"/>
      <c r="T7" s="16"/>
      <c r="U7" s="16"/>
      <c r="V7" s="17"/>
    </row>
    <row r="8" spans="1:22" x14ac:dyDescent="0.25">
      <c r="A8" s="12" t="s">
        <v>4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</row>
    <row r="9" spans="1:22" x14ac:dyDescent="0.25">
      <c r="A9" s="11" t="s">
        <v>5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6"/>
      <c r="P9" s="16"/>
      <c r="Q9" s="16"/>
      <c r="R9" s="16"/>
      <c r="S9" s="16"/>
      <c r="T9" s="16"/>
      <c r="U9" s="16"/>
      <c r="V9" s="17"/>
    </row>
    <row r="10" spans="1:22" x14ac:dyDescent="0.25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6"/>
      <c r="P10" s="16"/>
      <c r="Q10" s="16"/>
      <c r="R10" s="16"/>
      <c r="S10" s="16"/>
      <c r="T10" s="16"/>
      <c r="U10" s="16"/>
      <c r="V10" s="17"/>
    </row>
    <row r="11" spans="1:22" x14ac:dyDescent="0.25">
      <c r="A11" s="12" t="s">
        <v>6</v>
      </c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</row>
    <row r="12" spans="1:22" x14ac:dyDescent="0.25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6"/>
      <c r="P12" s="16"/>
      <c r="Q12" s="16"/>
      <c r="R12" s="16"/>
      <c r="S12" s="16"/>
      <c r="T12" s="16"/>
      <c r="U12" s="16"/>
      <c r="V12" s="17"/>
    </row>
    <row r="13" spans="1:22" ht="15.75" customHeight="1" x14ac:dyDescent="0.25">
      <c r="A13" s="9" t="s">
        <v>7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</row>
    <row r="14" spans="1:22" ht="30.75" customHeight="1" x14ac:dyDescent="0.25">
      <c r="A14" s="9" t="s">
        <v>8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</row>
    <row r="15" spans="1:22" x14ac:dyDescent="0.25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19"/>
      <c r="Q15" s="19"/>
      <c r="R15" s="19"/>
      <c r="S15" s="19"/>
      <c r="T15" s="19"/>
      <c r="U15" s="19"/>
      <c r="V15" s="18"/>
    </row>
    <row r="16" spans="1:22" ht="15.75" customHeight="1" x14ac:dyDescent="0.25">
      <c r="A16" s="9" t="s">
        <v>9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</row>
    <row r="17" spans="1:68" ht="23.25" customHeight="1" x14ac:dyDescent="0.25">
      <c r="A17" s="9" t="s">
        <v>10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</row>
    <row r="18" spans="1:68" ht="15.75" customHeight="1" x14ac:dyDescent="0.25">
      <c r="A18" s="7" t="s">
        <v>11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</row>
    <row r="19" spans="1:68" ht="15.75" customHeight="1" x14ac:dyDescent="0.25">
      <c r="A19" s="6" t="s">
        <v>12</v>
      </c>
      <c r="B19" s="20"/>
      <c r="C19" s="5" t="s">
        <v>13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</row>
    <row r="20" spans="1:68" ht="125.25" customHeight="1" x14ac:dyDescent="0.25">
      <c r="A20" s="6"/>
      <c r="B20" s="4" t="s">
        <v>14</v>
      </c>
      <c r="C20" s="3" t="s">
        <v>15</v>
      </c>
      <c r="D20" s="3" t="s">
        <v>16</v>
      </c>
      <c r="E20" s="3"/>
      <c r="F20" s="3"/>
      <c r="G20" s="3" t="s">
        <v>17</v>
      </c>
      <c r="H20" s="3"/>
      <c r="I20" s="3"/>
      <c r="J20" s="21" t="s">
        <v>18</v>
      </c>
      <c r="K20" s="3" t="s">
        <v>19</v>
      </c>
      <c r="L20" s="3"/>
      <c r="M20" s="3"/>
      <c r="N20" s="3"/>
      <c r="O20" s="3" t="s">
        <v>20</v>
      </c>
      <c r="P20" s="3"/>
      <c r="Q20" s="21" t="s">
        <v>21</v>
      </c>
      <c r="R20" s="3" t="s">
        <v>22</v>
      </c>
      <c r="S20" s="3"/>
      <c r="T20" s="3" t="s">
        <v>23</v>
      </c>
      <c r="U20" s="3"/>
      <c r="V20" s="3" t="s">
        <v>24</v>
      </c>
    </row>
    <row r="21" spans="1:68" ht="38.25" x14ac:dyDescent="0.25">
      <c r="A21" s="6"/>
      <c r="B21" s="4"/>
      <c r="C21" s="3"/>
      <c r="D21" s="21" t="s">
        <v>25</v>
      </c>
      <c r="E21" s="21" t="s">
        <v>26</v>
      </c>
      <c r="F21" s="21" t="s">
        <v>27</v>
      </c>
      <c r="G21" s="21" t="s">
        <v>25</v>
      </c>
      <c r="H21" s="21" t="s">
        <v>26</v>
      </c>
      <c r="I21" s="21" t="s">
        <v>27</v>
      </c>
      <c r="J21" s="21" t="s">
        <v>25</v>
      </c>
      <c r="K21" s="21" t="s">
        <v>28</v>
      </c>
      <c r="L21" s="21" t="s">
        <v>25</v>
      </c>
      <c r="M21" s="21" t="s">
        <v>26</v>
      </c>
      <c r="N21" s="21" t="s">
        <v>27</v>
      </c>
      <c r="O21" s="21" t="s">
        <v>25</v>
      </c>
      <c r="P21" s="21" t="s">
        <v>26</v>
      </c>
      <c r="Q21" s="21"/>
      <c r="R21" s="21" t="s">
        <v>25</v>
      </c>
      <c r="S21" s="21" t="s">
        <v>26</v>
      </c>
      <c r="T21" s="21" t="s">
        <v>25</v>
      </c>
      <c r="U21" s="21" t="s">
        <v>29</v>
      </c>
      <c r="V21" s="3"/>
    </row>
    <row r="22" spans="1:68" x14ac:dyDescent="0.25">
      <c r="A22" s="22">
        <v>45658</v>
      </c>
      <c r="B22" s="23">
        <v>7292207.9199999999</v>
      </c>
      <c r="C22" s="23">
        <v>7292207.9199999999</v>
      </c>
      <c r="D22" s="23">
        <v>48868561.869999997</v>
      </c>
      <c r="E22" s="23"/>
      <c r="F22" s="23"/>
      <c r="G22" s="23">
        <v>14089113.74</v>
      </c>
      <c r="H22" s="23"/>
      <c r="I22" s="23"/>
      <c r="J22" s="24"/>
      <c r="K22" s="25">
        <v>45658</v>
      </c>
      <c r="L22" s="26">
        <v>7044556.8700000001</v>
      </c>
      <c r="M22" s="26"/>
      <c r="N22" s="27"/>
      <c r="O22" s="26"/>
      <c r="P22" s="26"/>
      <c r="Q22" s="27"/>
      <c r="R22" s="27"/>
      <c r="S22" s="27"/>
      <c r="T22" s="26">
        <v>22297.74</v>
      </c>
      <c r="U22" s="26"/>
      <c r="V22" s="26">
        <f>L22+M22+N22+R22+S22+T22+U22</f>
        <v>7066854.6100000003</v>
      </c>
      <c r="W22" s="28"/>
      <c r="X22" s="28"/>
    </row>
    <row r="23" spans="1:68" x14ac:dyDescent="0.25">
      <c r="A23" s="22">
        <v>45689</v>
      </c>
      <c r="B23" s="23">
        <v>7322339.7000000002</v>
      </c>
      <c r="C23" s="23">
        <v>7322339.7000000002</v>
      </c>
      <c r="D23" s="23">
        <v>22651.05</v>
      </c>
      <c r="E23" s="23">
        <v>11368161</v>
      </c>
      <c r="F23" s="23"/>
      <c r="G23" s="23">
        <v>7142207.9199999999</v>
      </c>
      <c r="H23" s="23">
        <v>11368161</v>
      </c>
      <c r="I23" s="23"/>
      <c r="J23" s="24"/>
      <c r="K23" s="25">
        <v>45689</v>
      </c>
      <c r="L23" s="26">
        <v>7044556.8700000001</v>
      </c>
      <c r="M23" s="26"/>
      <c r="N23" s="27"/>
      <c r="O23" s="26"/>
      <c r="P23" s="26"/>
      <c r="Q23" s="27"/>
      <c r="R23" s="27"/>
      <c r="S23" s="27"/>
      <c r="T23" s="26">
        <v>122698.33</v>
      </c>
      <c r="U23" s="26"/>
      <c r="V23" s="26">
        <f>T23+L23</f>
        <v>7167255.2000000002</v>
      </c>
      <c r="W23" s="28"/>
      <c r="X23" s="28"/>
    </row>
    <row r="24" spans="1:68" x14ac:dyDescent="0.25">
      <c r="A24" s="22"/>
      <c r="B24" s="23"/>
      <c r="C24" s="23"/>
      <c r="D24" s="23"/>
      <c r="E24" s="23"/>
      <c r="F24" s="23"/>
      <c r="G24" s="23"/>
      <c r="H24" s="23"/>
      <c r="I24" s="23"/>
      <c r="J24" s="24"/>
      <c r="K24" s="25"/>
      <c r="L24" s="26"/>
      <c r="M24" s="26"/>
      <c r="N24" s="27"/>
      <c r="O24" s="26"/>
      <c r="P24" s="26"/>
      <c r="Q24" s="27"/>
      <c r="R24" s="27"/>
      <c r="S24" s="27"/>
      <c r="T24" s="26">
        <v>46283.78</v>
      </c>
      <c r="U24" s="26"/>
      <c r="V24" s="26">
        <v>46283.78</v>
      </c>
      <c r="W24" s="28"/>
      <c r="X24" s="28"/>
    </row>
    <row r="25" spans="1:68" x14ac:dyDescent="0.25">
      <c r="A25" s="22"/>
      <c r="B25" s="23"/>
      <c r="C25" s="23"/>
      <c r="D25" s="23"/>
      <c r="E25" s="23"/>
      <c r="F25" s="23"/>
      <c r="G25" s="23"/>
      <c r="H25" s="23"/>
      <c r="I25" s="23"/>
      <c r="J25" s="24"/>
      <c r="K25" s="25">
        <v>45658</v>
      </c>
      <c r="L25" s="26">
        <v>918374.98</v>
      </c>
      <c r="M25" s="26"/>
      <c r="N25" s="27"/>
      <c r="O25" s="26"/>
      <c r="P25" s="26"/>
      <c r="Q25" s="27"/>
      <c r="R25" s="27"/>
      <c r="S25" s="27"/>
      <c r="T25" s="26"/>
      <c r="U25" s="26"/>
      <c r="V25" s="26">
        <f>L25</f>
        <v>918374.98</v>
      </c>
      <c r="W25" s="28"/>
      <c r="X25" s="28"/>
    </row>
    <row r="26" spans="1:68" x14ac:dyDescent="0.25">
      <c r="A26" s="22"/>
      <c r="B26" s="23"/>
      <c r="C26" s="23"/>
      <c r="D26" s="23"/>
      <c r="E26" s="23"/>
      <c r="F26" s="23"/>
      <c r="G26" s="23"/>
      <c r="H26" s="23"/>
      <c r="I26" s="23"/>
      <c r="J26" s="24"/>
      <c r="K26" s="25">
        <v>45717</v>
      </c>
      <c r="L26" s="26">
        <v>6223832.9400000004</v>
      </c>
      <c r="M26" s="26"/>
      <c r="N26" s="27"/>
      <c r="O26" s="26"/>
      <c r="P26" s="26"/>
      <c r="Q26" s="27"/>
      <c r="R26" s="27"/>
      <c r="S26" s="27"/>
      <c r="T26" s="26"/>
      <c r="U26" s="26"/>
      <c r="V26" s="26">
        <v>6223832.9400000004</v>
      </c>
      <c r="W26" s="28"/>
      <c r="X26" s="28"/>
    </row>
    <row r="27" spans="1:68" x14ac:dyDescent="0.25">
      <c r="A27" s="22">
        <v>45717</v>
      </c>
      <c r="B27" s="23">
        <v>7271384.8700000001</v>
      </c>
      <c r="C27" s="23">
        <v>7271384.8700000001</v>
      </c>
      <c r="D27" s="29">
        <v>52782.83</v>
      </c>
      <c r="E27" s="23">
        <v>36169.800000000003</v>
      </c>
      <c r="F27" s="23"/>
      <c r="G27" s="29">
        <v>7223551.2599999998</v>
      </c>
      <c r="H27" s="30">
        <v>36169.800000000003</v>
      </c>
      <c r="I27" s="23"/>
      <c r="J27" s="24"/>
      <c r="K27" s="25">
        <v>45658</v>
      </c>
      <c r="L27" s="26">
        <v>172569.12</v>
      </c>
      <c r="M27" s="26"/>
      <c r="N27" s="27"/>
      <c r="O27" s="26"/>
      <c r="P27" s="26"/>
      <c r="Q27" s="27"/>
      <c r="R27" s="27"/>
      <c r="S27" s="27"/>
      <c r="T27" s="31"/>
      <c r="U27" s="26"/>
      <c r="V27" s="32">
        <f>L27</f>
        <v>172569.12</v>
      </c>
      <c r="W27" s="28"/>
      <c r="X27" s="28"/>
    </row>
    <row r="28" spans="1:68" x14ac:dyDescent="0.25">
      <c r="A28" s="22"/>
      <c r="B28" s="23"/>
      <c r="C28" s="23"/>
      <c r="D28" s="29"/>
      <c r="E28" s="23"/>
      <c r="F28" s="23"/>
      <c r="G28" s="29"/>
      <c r="H28" s="30"/>
      <c r="I28" s="23"/>
      <c r="J28" s="24"/>
      <c r="K28" s="25">
        <v>45689</v>
      </c>
      <c r="L28" s="33">
        <v>52782.83</v>
      </c>
      <c r="M28" s="33">
        <v>11368161</v>
      </c>
      <c r="N28" s="27"/>
      <c r="O28" s="26"/>
      <c r="P28" s="26"/>
      <c r="Q28" s="27"/>
      <c r="R28" s="27"/>
      <c r="S28" s="27"/>
      <c r="T28" s="33">
        <v>1765.43</v>
      </c>
      <c r="U28" s="26"/>
      <c r="V28" s="32">
        <f>L28+M28+T28</f>
        <v>11422709.26</v>
      </c>
      <c r="W28" s="28"/>
      <c r="X28" s="28"/>
    </row>
    <row r="29" spans="1:68" s="34" customFormat="1" x14ac:dyDescent="0.25">
      <c r="A29" s="22"/>
      <c r="B29" s="23"/>
      <c r="C29" s="23"/>
      <c r="D29" s="29"/>
      <c r="E29" s="23"/>
      <c r="F29" s="23"/>
      <c r="G29" s="29"/>
      <c r="H29" s="30"/>
      <c r="I29" s="23"/>
      <c r="J29" s="24"/>
      <c r="K29" s="25">
        <v>45717</v>
      </c>
      <c r="L29" s="26"/>
      <c r="M29" s="26">
        <v>36169.800000000003</v>
      </c>
      <c r="N29" s="27"/>
      <c r="O29" s="26"/>
      <c r="P29" s="26"/>
      <c r="Q29" s="27"/>
      <c r="R29" s="27"/>
      <c r="S29" s="27"/>
      <c r="T29" s="31"/>
      <c r="U29" s="26"/>
      <c r="V29" s="32">
        <f>M29</f>
        <v>36169.800000000003</v>
      </c>
      <c r="W29" s="28"/>
      <c r="X29" s="28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</row>
    <row r="30" spans="1:68" s="34" customFormat="1" x14ac:dyDescent="0.25">
      <c r="A30" s="22">
        <v>45748</v>
      </c>
      <c r="B30" s="23">
        <v>7269618.3700000001</v>
      </c>
      <c r="C30" s="23">
        <v>7269618.3700000001</v>
      </c>
      <c r="D30" s="29">
        <v>25497159.719999999</v>
      </c>
      <c r="E30" s="23"/>
      <c r="F30" s="23"/>
      <c r="G30" s="29">
        <v>7467050.3200000003</v>
      </c>
      <c r="H30" s="30"/>
      <c r="I30" s="23"/>
      <c r="J30" s="24"/>
      <c r="K30" s="25">
        <v>45658</v>
      </c>
      <c r="L30" s="26">
        <v>50665.45</v>
      </c>
      <c r="M30" s="26"/>
      <c r="N30" s="26"/>
      <c r="O30" s="26"/>
      <c r="P30" s="26"/>
      <c r="Q30" s="27"/>
      <c r="R30" s="27"/>
      <c r="S30" s="27"/>
      <c r="T30" s="31"/>
      <c r="U30" s="26"/>
      <c r="V30" s="32">
        <f>L30</f>
        <v>50665.45</v>
      </c>
      <c r="W30" s="28"/>
      <c r="X30" s="28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</row>
    <row r="31" spans="1:68" s="34" customFormat="1" x14ac:dyDescent="0.25">
      <c r="A31" s="22"/>
      <c r="B31" s="23"/>
      <c r="C31" s="23"/>
      <c r="D31" s="29"/>
      <c r="E31" s="23"/>
      <c r="F31" s="23"/>
      <c r="G31" s="29"/>
      <c r="H31" s="30"/>
      <c r="I31" s="23"/>
      <c r="J31" s="24"/>
      <c r="K31" s="25">
        <v>45689</v>
      </c>
      <c r="L31" s="26">
        <v>225000</v>
      </c>
      <c r="M31" s="26"/>
      <c r="N31" s="26"/>
      <c r="O31" s="26"/>
      <c r="P31" s="26"/>
      <c r="Q31" s="27"/>
      <c r="R31" s="27"/>
      <c r="S31" s="27"/>
      <c r="T31" s="31"/>
      <c r="U31" s="26"/>
      <c r="V31" s="32">
        <f>L31</f>
        <v>225000</v>
      </c>
      <c r="W31" s="28"/>
      <c r="X31" s="28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</row>
    <row r="32" spans="1:68" s="34" customFormat="1" x14ac:dyDescent="0.25">
      <c r="A32" s="22"/>
      <c r="B32" s="23"/>
      <c r="C32" s="23"/>
      <c r="D32" s="29"/>
      <c r="E32" s="23"/>
      <c r="F32" s="23"/>
      <c r="G32" s="29"/>
      <c r="H32" s="30"/>
      <c r="I32" s="23"/>
      <c r="J32" s="24"/>
      <c r="K32" s="25">
        <v>45717</v>
      </c>
      <c r="L32" s="26">
        <v>1828</v>
      </c>
      <c r="M32" s="26"/>
      <c r="N32" s="26"/>
      <c r="O32" s="26"/>
      <c r="P32" s="26"/>
      <c r="Q32" s="27"/>
      <c r="R32" s="27"/>
      <c r="S32" s="27"/>
      <c r="T32" s="31"/>
      <c r="U32" s="26"/>
      <c r="V32" s="32">
        <f>L32</f>
        <v>1828</v>
      </c>
      <c r="W32" s="28"/>
      <c r="X32" s="28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</row>
    <row r="33" spans="1:68" s="34" customFormat="1" x14ac:dyDescent="0.25">
      <c r="A33" s="22"/>
      <c r="B33" s="23"/>
      <c r="C33" s="23"/>
      <c r="D33" s="29"/>
      <c r="E33" s="23"/>
      <c r="F33" s="23"/>
      <c r="G33" s="29"/>
      <c r="H33" s="30"/>
      <c r="I33" s="23"/>
      <c r="J33" s="24"/>
      <c r="K33" s="25">
        <v>45748</v>
      </c>
      <c r="L33" s="26">
        <v>6996433.8799999999</v>
      </c>
      <c r="M33" s="26"/>
      <c r="N33" s="26"/>
      <c r="O33" s="26"/>
      <c r="P33" s="26"/>
      <c r="Q33" s="27"/>
      <c r="R33" s="27"/>
      <c r="S33" s="27"/>
      <c r="T33" s="31"/>
      <c r="U33" s="26"/>
      <c r="V33" s="32">
        <f>L33</f>
        <v>6996433.8799999999</v>
      </c>
      <c r="W33" s="28"/>
      <c r="X33" s="28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</row>
    <row r="34" spans="1:68" s="34" customFormat="1" x14ac:dyDescent="0.25">
      <c r="A34" s="22"/>
      <c r="B34" s="23"/>
      <c r="C34" s="23"/>
      <c r="D34" s="29"/>
      <c r="E34" s="23"/>
      <c r="F34" s="23"/>
      <c r="G34" s="29"/>
      <c r="H34" s="30"/>
      <c r="I34" s="23"/>
      <c r="J34" s="24"/>
      <c r="K34" s="25">
        <v>45778</v>
      </c>
      <c r="L34" s="26">
        <v>7189556.8700000001</v>
      </c>
      <c r="M34" s="26"/>
      <c r="N34" s="26"/>
      <c r="O34" s="26"/>
      <c r="P34" s="26"/>
      <c r="Q34" s="27"/>
      <c r="R34" s="27"/>
      <c r="S34" s="27"/>
      <c r="T34" s="31"/>
      <c r="U34" s="26"/>
      <c r="V34" s="32">
        <f>L34</f>
        <v>7189556.8700000001</v>
      </c>
      <c r="W34" s="28"/>
      <c r="X34" s="28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</row>
    <row r="35" spans="1:68" s="34" customFormat="1" x14ac:dyDescent="0.25">
      <c r="A35" s="22">
        <v>45778</v>
      </c>
      <c r="B35" s="23">
        <v>7269618.25</v>
      </c>
      <c r="C35" s="23">
        <v>7269618.25</v>
      </c>
      <c r="D35" s="29">
        <v>61.5</v>
      </c>
      <c r="E35" s="23">
        <v>2450</v>
      </c>
      <c r="F35" s="23"/>
      <c r="G35" s="29">
        <v>7419618.3700000001</v>
      </c>
      <c r="H35" s="30">
        <v>2450</v>
      </c>
      <c r="I35" s="23"/>
      <c r="J35" s="24"/>
      <c r="K35" s="25">
        <v>45717</v>
      </c>
      <c r="L35" s="26">
        <v>150000</v>
      </c>
      <c r="M35" s="26">
        <v>2450</v>
      </c>
      <c r="N35" s="26"/>
      <c r="O35"/>
      <c r="P35" s="26">
        <v>4000</v>
      </c>
      <c r="Q35" s="27"/>
      <c r="R35" s="27"/>
      <c r="S35" s="27"/>
      <c r="T35" s="31"/>
      <c r="U35" s="26"/>
      <c r="V35" s="32">
        <f>L35+M35</f>
        <v>152450</v>
      </c>
      <c r="W35" s="28"/>
      <c r="X35" s="28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</row>
    <row r="36" spans="1:68" s="34" customFormat="1" x14ac:dyDescent="0.25">
      <c r="A36" s="22"/>
      <c r="B36" s="23"/>
      <c r="C36" s="23"/>
      <c r="D36" s="29"/>
      <c r="E36" s="23"/>
      <c r="F36" s="23"/>
      <c r="G36" s="29"/>
      <c r="H36" s="30"/>
      <c r="I36" s="23"/>
      <c r="J36" s="24"/>
      <c r="K36" s="25">
        <v>45748</v>
      </c>
      <c r="L36" s="26">
        <v>150061.5</v>
      </c>
      <c r="M36" s="26"/>
      <c r="N36" s="26"/>
      <c r="O36" s="26"/>
      <c r="P36" s="26"/>
      <c r="Q36" s="27"/>
      <c r="R36" s="27"/>
      <c r="S36" s="27"/>
      <c r="T36" s="31"/>
      <c r="U36" s="26"/>
      <c r="V36" s="32">
        <f>L36</f>
        <v>150061.5</v>
      </c>
      <c r="W36" s="28"/>
      <c r="X36" s="28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</row>
    <row r="37" spans="1:68" s="34" customFormat="1" x14ac:dyDescent="0.25">
      <c r="A37" s="22">
        <v>45809</v>
      </c>
      <c r="B37" s="23">
        <v>7269618.3799999999</v>
      </c>
      <c r="C37" s="23">
        <v>7269556.8700000001</v>
      </c>
      <c r="D37" s="29">
        <v>61.38</v>
      </c>
      <c r="E37" s="23"/>
      <c r="F37" s="23"/>
      <c r="G37" s="29">
        <v>6850129.9400000004</v>
      </c>
      <c r="H37" s="30"/>
      <c r="I37" s="23"/>
      <c r="J37" s="24"/>
      <c r="K37" s="25">
        <v>45778</v>
      </c>
      <c r="L37" s="26">
        <v>61.38</v>
      </c>
      <c r="M37" s="26"/>
      <c r="N37" s="26"/>
      <c r="O37" s="26"/>
      <c r="P37" s="26">
        <v>10000</v>
      </c>
      <c r="Q37" s="27"/>
      <c r="R37" s="27"/>
      <c r="S37" s="27"/>
      <c r="T37"/>
      <c r="U37" s="26"/>
      <c r="V37" s="32">
        <f>L37</f>
        <v>61.38</v>
      </c>
      <c r="W37" s="28"/>
      <c r="X37" s="28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</row>
    <row r="38" spans="1:68" s="34" customFormat="1" x14ac:dyDescent="0.25">
      <c r="A38" s="22"/>
      <c r="B38" s="23"/>
      <c r="C38" s="23"/>
      <c r="D38" s="29"/>
      <c r="E38" s="23"/>
      <c r="F38" s="23"/>
      <c r="G38" s="29"/>
      <c r="H38" s="30"/>
      <c r="I38" s="23"/>
      <c r="J38" s="24"/>
      <c r="K38" s="25">
        <v>45809</v>
      </c>
      <c r="L38" s="26">
        <v>7119556.8700000001</v>
      </c>
      <c r="M38" s="26"/>
      <c r="N38" s="26"/>
      <c r="O38" s="26"/>
      <c r="P38" s="26"/>
      <c r="Q38" s="27"/>
      <c r="R38" s="27"/>
      <c r="S38" s="27"/>
      <c r="T38" s="33">
        <v>17366.669999999998</v>
      </c>
      <c r="U38" s="26"/>
      <c r="V38" s="32">
        <f>L38+T38</f>
        <v>7136923.54</v>
      </c>
      <c r="W38" s="28"/>
      <c r="X38" s="2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</row>
    <row r="39" spans="1:68" s="34" customFormat="1" x14ac:dyDescent="0.25">
      <c r="A39" s="22">
        <v>45839</v>
      </c>
      <c r="B39" s="23">
        <v>7270827.4699999997</v>
      </c>
      <c r="C39" s="23">
        <v>7270827.4699999997</v>
      </c>
      <c r="D39" s="29">
        <v>61.51</v>
      </c>
      <c r="E39" s="23">
        <v>42770</v>
      </c>
      <c r="F39" s="23"/>
      <c r="G39" s="29">
        <v>12436999.310000001</v>
      </c>
      <c r="H39" s="30">
        <v>14000</v>
      </c>
      <c r="I39" s="23"/>
      <c r="J39" s="24"/>
      <c r="K39" s="25">
        <v>45778</v>
      </c>
      <c r="L39" s="26">
        <v>80000</v>
      </c>
      <c r="M39"/>
      <c r="N39" s="26"/>
      <c r="O39" s="26"/>
      <c r="P39" s="26">
        <v>294379.28000000003</v>
      </c>
      <c r="Q39" s="27"/>
      <c r="R39" s="27"/>
      <c r="S39" s="27"/>
      <c r="T39" s="33"/>
      <c r="U39" s="26"/>
      <c r="V39" s="32">
        <f>L39</f>
        <v>80000</v>
      </c>
      <c r="W39" s="28"/>
      <c r="X39" s="28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</row>
    <row r="40" spans="1:68" s="34" customFormat="1" x14ac:dyDescent="0.25">
      <c r="A40" s="22"/>
      <c r="B40" s="23"/>
      <c r="C40" s="23"/>
      <c r="D40" s="29"/>
      <c r="E40" s="23"/>
      <c r="F40" s="23"/>
      <c r="G40" s="29"/>
      <c r="H40" s="30"/>
      <c r="I40" s="23"/>
      <c r="J40" s="24"/>
      <c r="K40" s="25">
        <v>45809</v>
      </c>
      <c r="L40" s="26">
        <v>61.51</v>
      </c>
      <c r="M40" s="26"/>
      <c r="N40" s="26"/>
      <c r="O40" s="26"/>
      <c r="P40" s="26"/>
      <c r="Q40" s="27"/>
      <c r="R40" s="27"/>
      <c r="S40" s="27"/>
      <c r="T40" s="33"/>
      <c r="U40" s="26"/>
      <c r="V40" s="32">
        <f>L40</f>
        <v>61.51</v>
      </c>
      <c r="W40" s="28"/>
      <c r="X40" s="28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</row>
    <row r="41" spans="1:68" s="34" customFormat="1" x14ac:dyDescent="0.25">
      <c r="A41" s="22"/>
      <c r="B41" s="23"/>
      <c r="C41" s="23"/>
      <c r="D41" s="29"/>
      <c r="E41" s="23"/>
      <c r="F41" s="23"/>
      <c r="G41" s="29"/>
      <c r="H41" s="30"/>
      <c r="I41" s="23"/>
      <c r="J41" s="24"/>
      <c r="K41" s="25">
        <v>45839</v>
      </c>
      <c r="L41" s="26">
        <v>6850068.5599999996</v>
      </c>
      <c r="M41" s="26">
        <v>14000</v>
      </c>
      <c r="N41" s="26"/>
      <c r="O41" s="26"/>
      <c r="P41" s="26"/>
      <c r="Q41" s="27"/>
      <c r="R41" s="27"/>
      <c r="S41" s="27"/>
      <c r="T41" s="33"/>
      <c r="U41" s="26"/>
      <c r="V41" s="32">
        <f>L41+M41</f>
        <v>6864068.5599999996</v>
      </c>
      <c r="W41" s="28"/>
      <c r="X41" s="28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</row>
    <row r="42" spans="1:68" s="34" customFormat="1" x14ac:dyDescent="0.25">
      <c r="A42" s="22">
        <v>45870</v>
      </c>
      <c r="B42" s="23">
        <v>7269556.8700000001</v>
      </c>
      <c r="C42" s="23">
        <v>7269556.8700000001</v>
      </c>
      <c r="D42" s="29">
        <v>12748936.460000001</v>
      </c>
      <c r="E42" s="23">
        <v>1086200.75</v>
      </c>
      <c r="F42" s="23"/>
      <c r="G42" s="29">
        <v>7747398.6900000004</v>
      </c>
      <c r="H42" s="30">
        <v>954379.15</v>
      </c>
      <c r="I42" s="23"/>
      <c r="J42" s="24">
        <v>419488.31</v>
      </c>
      <c r="K42" s="25">
        <v>45809</v>
      </c>
      <c r="L42" s="26">
        <v>150000</v>
      </c>
      <c r="M42" s="26"/>
      <c r="N42" s="26"/>
      <c r="O42" s="26"/>
      <c r="P42" s="26"/>
      <c r="Q42" s="27"/>
      <c r="R42" s="27"/>
      <c r="S42" s="27"/>
      <c r="T42" s="33"/>
      <c r="U42" s="26"/>
      <c r="V42" s="32">
        <f>L42</f>
        <v>150000</v>
      </c>
      <c r="W42" s="28"/>
      <c r="X42" s="28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</row>
    <row r="43" spans="1:68" s="34" customFormat="1" x14ac:dyDescent="0.25">
      <c r="A43" s="22"/>
      <c r="B43" s="23"/>
      <c r="C43" s="23"/>
      <c r="D43" s="29"/>
      <c r="E43" s="23"/>
      <c r="F43" s="23"/>
      <c r="G43" s="29"/>
      <c r="H43" s="30"/>
      <c r="I43" s="23"/>
      <c r="J43" s="24"/>
      <c r="K43" s="25">
        <v>45839</v>
      </c>
      <c r="L43" s="26">
        <v>420758.91</v>
      </c>
      <c r="M43" s="26"/>
      <c r="N43" s="26"/>
      <c r="O43" s="26"/>
      <c r="P43" s="26"/>
      <c r="Q43" s="27"/>
      <c r="R43" s="27"/>
      <c r="S43" s="27"/>
      <c r="T43" s="33"/>
      <c r="U43" s="26"/>
      <c r="V43" s="32">
        <f>L43</f>
        <v>420758.91</v>
      </c>
      <c r="W43" s="28"/>
      <c r="X43" s="28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</row>
    <row r="44" spans="1:68" s="34" customFormat="1" x14ac:dyDescent="0.25">
      <c r="A44" s="22"/>
      <c r="B44" s="23"/>
      <c r="C44" s="23"/>
      <c r="D44" s="29"/>
      <c r="E44" s="23"/>
      <c r="F44" s="23"/>
      <c r="G44" s="29"/>
      <c r="H44" s="30"/>
      <c r="I44" s="23"/>
      <c r="J44" s="24"/>
      <c r="K44" s="25">
        <v>45870</v>
      </c>
      <c r="L44" s="26">
        <v>6850068.5499999998</v>
      </c>
      <c r="M44" s="26">
        <v>954379.15</v>
      </c>
      <c r="N44" s="26"/>
      <c r="O44" s="26"/>
      <c r="P44" s="26"/>
      <c r="Q44" s="27"/>
      <c r="R44" s="27"/>
      <c r="S44" s="27"/>
      <c r="T44" s="33"/>
      <c r="U44" s="26"/>
      <c r="V44" s="32">
        <f>L44+M44</f>
        <v>7804447.7000000002</v>
      </c>
      <c r="W44" s="28"/>
      <c r="X44" s="28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</row>
    <row r="45" spans="1:68" x14ac:dyDescent="0.25">
      <c r="A45" s="35"/>
      <c r="B45" s="36">
        <f>SUM(B22:B44)</f>
        <v>58235171.829999998</v>
      </c>
      <c r="C45" s="36">
        <f>SUM(C22:C44)</f>
        <v>58235110.319999993</v>
      </c>
      <c r="D45" s="36">
        <f>SUM(D22:D44)</f>
        <v>87190276.319999993</v>
      </c>
      <c r="E45" s="36">
        <f>SUM(E22:E44)</f>
        <v>12535751.550000001</v>
      </c>
      <c r="F45" s="36">
        <f>SUM(F22:F22)</f>
        <v>0</v>
      </c>
      <c r="G45" s="36">
        <f>SUM(G22:G44)</f>
        <v>70376069.549999997</v>
      </c>
      <c r="H45" s="36">
        <f>SUM(H22:H44)</f>
        <v>12375159.950000001</v>
      </c>
      <c r="I45" s="36">
        <f>SUM(I22:I22)</f>
        <v>0</v>
      </c>
      <c r="J45" s="36">
        <f>SUM(J22:J41)</f>
        <v>0</v>
      </c>
      <c r="K45" s="37"/>
      <c r="L45" s="37">
        <f>SUM(L22:L44)</f>
        <v>57690795.089999989</v>
      </c>
      <c r="M45" s="37">
        <f>SUM(M22:M44)</f>
        <v>12375159.950000001</v>
      </c>
      <c r="N45" s="38">
        <f>SUM(N22:N22)</f>
        <v>0</v>
      </c>
      <c r="O45" s="37">
        <f>SUM(O22:O39)</f>
        <v>0</v>
      </c>
      <c r="P45" s="37">
        <f>SUM(P22:P44)</f>
        <v>308379.28000000003</v>
      </c>
      <c r="Q45" s="38">
        <f>SUM(Q22:Q22)</f>
        <v>0</v>
      </c>
      <c r="R45" s="38">
        <f>SUM(R22:R22)</f>
        <v>0</v>
      </c>
      <c r="S45" s="38">
        <f>SUM(S22:S22)</f>
        <v>0</v>
      </c>
      <c r="T45" s="37">
        <f>SUM(T22:T44)</f>
        <v>210411.95</v>
      </c>
      <c r="U45" s="37">
        <f>SUM(U22:U22)</f>
        <v>0</v>
      </c>
      <c r="V45" s="37">
        <f>SUM(V22:V44)</f>
        <v>70276366.989999995</v>
      </c>
      <c r="W45" s="39"/>
      <c r="X45" s="39"/>
      <c r="Y45" s="40"/>
      <c r="Z45" s="41"/>
      <c r="AA45" s="41"/>
      <c r="AB45" s="41"/>
      <c r="AC45" s="41"/>
      <c r="AD45" s="41"/>
      <c r="AE45" s="41"/>
      <c r="AF45" s="41"/>
      <c r="AG45" s="41"/>
      <c r="AH45" s="41"/>
      <c r="AI45" s="41"/>
      <c r="AJ45" s="41"/>
      <c r="AK45" s="41"/>
      <c r="AL45" s="41"/>
      <c r="AM45" s="41"/>
      <c r="AN45" s="41"/>
      <c r="AO45" s="41"/>
      <c r="AP45" s="41"/>
      <c r="AQ45" s="41"/>
      <c r="AR45" s="41"/>
      <c r="AS45" s="41"/>
      <c r="AT45" s="41"/>
      <c r="AU45" s="41"/>
      <c r="AV45" s="41"/>
      <c r="AW45" s="41"/>
      <c r="AX45" s="41"/>
      <c r="AY45" s="41"/>
      <c r="AZ45" s="41"/>
      <c r="BA45" s="41"/>
      <c r="BB45" s="41"/>
      <c r="BC45" s="41"/>
      <c r="BD45" s="41"/>
      <c r="BE45" s="41"/>
      <c r="BF45" s="41"/>
      <c r="BG45" s="41"/>
      <c r="BH45" s="41"/>
      <c r="BI45" s="41"/>
      <c r="BJ45" s="41"/>
      <c r="BK45" s="41"/>
      <c r="BL45" s="41"/>
      <c r="BM45" s="41"/>
      <c r="BN45" s="41"/>
      <c r="BO45" s="41"/>
      <c r="BP45" s="42"/>
    </row>
    <row r="46" spans="1:68" x14ac:dyDescent="0.25">
      <c r="A46" s="43"/>
      <c r="B46" s="43"/>
      <c r="C46" s="44"/>
      <c r="D46" s="43"/>
      <c r="E46" s="43"/>
      <c r="F46" s="43"/>
      <c r="G46" s="43"/>
      <c r="H46" s="43"/>
      <c r="I46" s="43"/>
      <c r="J46" s="43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3"/>
    </row>
    <row r="47" spans="1:68" ht="42.75" customHeight="1" x14ac:dyDescent="0.25">
      <c r="A47" s="2" t="s">
        <v>30</v>
      </c>
      <c r="B47" s="2"/>
      <c r="C47" s="2"/>
      <c r="D47" s="2"/>
      <c r="E47" s="2"/>
      <c r="F47" s="43"/>
      <c r="G47" s="43"/>
      <c r="H47" s="43"/>
      <c r="I47" s="43"/>
      <c r="J47" s="43"/>
      <c r="K47" s="45"/>
      <c r="M47" s="44"/>
      <c r="N47" s="44"/>
      <c r="O47" s="44"/>
      <c r="P47" s="44"/>
      <c r="Q47" s="44"/>
      <c r="R47" s="44"/>
      <c r="S47" s="44"/>
      <c r="T47" s="44"/>
      <c r="U47" s="44"/>
      <c r="V47" s="43"/>
    </row>
    <row r="48" spans="1:68" ht="15" customHeight="1" x14ac:dyDescent="0.25">
      <c r="A48" s="1" t="s">
        <v>31</v>
      </c>
      <c r="B48" s="1"/>
      <c r="C48" s="1"/>
      <c r="D48" s="1"/>
      <c r="E48" s="1"/>
      <c r="F48" s="43"/>
      <c r="G48" s="43"/>
      <c r="H48" s="43"/>
      <c r="I48" s="43"/>
      <c r="J48" s="43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3"/>
    </row>
    <row r="49" spans="1:22" x14ac:dyDescent="0.25">
      <c r="A49" s="1"/>
      <c r="B49" s="1"/>
      <c r="C49" s="1"/>
      <c r="D49" s="1"/>
      <c r="E49" s="1"/>
      <c r="F49" s="43"/>
      <c r="G49" s="43"/>
      <c r="H49" s="43"/>
      <c r="I49" s="43"/>
      <c r="J49" s="43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3"/>
    </row>
    <row r="50" spans="1:22" ht="23.25" customHeight="1" x14ac:dyDescent="0.25">
      <c r="A50" s="75" t="s">
        <v>32</v>
      </c>
      <c r="B50" s="75"/>
      <c r="C50" s="75"/>
      <c r="D50" s="75"/>
      <c r="E50" s="75"/>
      <c r="F50" s="43"/>
      <c r="G50" s="43"/>
      <c r="H50" s="43"/>
      <c r="I50" s="43"/>
      <c r="J50" s="43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3"/>
    </row>
    <row r="51" spans="1:22" ht="15" customHeight="1" x14ac:dyDescent="0.25">
      <c r="A51" s="75" t="s">
        <v>33</v>
      </c>
      <c r="B51" s="75"/>
      <c r="C51" s="75"/>
      <c r="D51" s="75"/>
      <c r="E51" s="75"/>
      <c r="F51" s="43"/>
      <c r="G51" s="43"/>
      <c r="H51" s="43"/>
      <c r="I51" s="43"/>
      <c r="J51" s="43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3"/>
    </row>
    <row r="52" spans="1:22" ht="15" customHeight="1" x14ac:dyDescent="0.25">
      <c r="A52" s="75" t="s">
        <v>34</v>
      </c>
      <c r="B52" s="75"/>
      <c r="C52" s="75"/>
      <c r="D52" s="75"/>
      <c r="E52" s="75"/>
      <c r="F52" s="43"/>
      <c r="G52" s="43"/>
      <c r="H52" s="43"/>
      <c r="I52" s="43"/>
      <c r="J52" s="43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3"/>
    </row>
    <row r="53" spans="1:22" ht="15" customHeight="1" x14ac:dyDescent="0.25">
      <c r="A53" s="75" t="s">
        <v>35</v>
      </c>
      <c r="B53" s="75"/>
      <c r="C53" s="75"/>
      <c r="D53" s="75"/>
      <c r="E53" s="75"/>
      <c r="F53" s="43"/>
      <c r="G53" s="43"/>
      <c r="H53" s="43"/>
      <c r="I53" s="43"/>
      <c r="J53" s="43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3"/>
    </row>
    <row r="54" spans="1:22" ht="15" customHeight="1" x14ac:dyDescent="0.25">
      <c r="A54" s="75" t="s">
        <v>36</v>
      </c>
      <c r="B54" s="75"/>
      <c r="C54" s="75"/>
      <c r="D54" s="75"/>
      <c r="E54" s="75"/>
      <c r="F54" s="43"/>
      <c r="G54" s="43"/>
      <c r="H54" s="43"/>
      <c r="I54" s="43"/>
      <c r="J54" s="43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3"/>
    </row>
    <row r="55" spans="1:22" x14ac:dyDescent="0.25">
      <c r="A55" s="43"/>
      <c r="B55" s="43"/>
      <c r="C55" s="44"/>
      <c r="D55" s="43"/>
      <c r="E55" s="43"/>
      <c r="F55" s="43"/>
      <c r="G55" s="43"/>
      <c r="H55" s="43"/>
      <c r="I55" s="43"/>
      <c r="J55" s="43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3"/>
    </row>
    <row r="56" spans="1:22" ht="15" customHeight="1" x14ac:dyDescent="0.25">
      <c r="A56" s="2" t="s">
        <v>37</v>
      </c>
      <c r="B56" s="2"/>
      <c r="C56" s="2"/>
      <c r="D56" s="2"/>
      <c r="E56" s="2"/>
      <c r="F56" s="2"/>
      <c r="G56" s="2"/>
      <c r="H56" s="2"/>
      <c r="I56" s="2"/>
      <c r="J56" s="2"/>
      <c r="K56" s="2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3"/>
    </row>
    <row r="57" spans="1:22" ht="51" customHeight="1" x14ac:dyDescent="0.25">
      <c r="A57" s="1" t="s">
        <v>31</v>
      </c>
      <c r="B57" s="1"/>
      <c r="C57" s="1"/>
      <c r="D57" s="1"/>
      <c r="E57" s="1"/>
      <c r="F57" s="46" t="s">
        <v>38</v>
      </c>
      <c r="G57" s="46" t="s">
        <v>39</v>
      </c>
      <c r="H57" s="46" t="s">
        <v>40</v>
      </c>
      <c r="I57" s="46" t="s">
        <v>41</v>
      </c>
      <c r="J57" s="46" t="s">
        <v>42</v>
      </c>
      <c r="K57" s="46" t="s">
        <v>43</v>
      </c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3"/>
    </row>
    <row r="58" spans="1:22" ht="15" hidden="1" customHeight="1" x14ac:dyDescent="0.25">
      <c r="A58" s="75" t="s">
        <v>44</v>
      </c>
      <c r="B58" s="75"/>
      <c r="C58" s="75"/>
      <c r="D58" s="75"/>
      <c r="E58" s="75"/>
      <c r="F58" s="48"/>
      <c r="G58" s="49"/>
      <c r="H58" s="50"/>
      <c r="I58" s="51"/>
      <c r="J58" s="51"/>
      <c r="K58" s="49"/>
      <c r="L58" s="52"/>
      <c r="M58" s="52"/>
      <c r="N58" s="52"/>
      <c r="O58" s="52"/>
      <c r="P58" s="53"/>
      <c r="Q58" s="44"/>
      <c r="R58" s="44"/>
      <c r="S58" s="44"/>
      <c r="T58" s="44"/>
      <c r="U58" s="44"/>
      <c r="V58" s="44"/>
    </row>
    <row r="59" spans="1:22" ht="20.85" customHeight="1" x14ac:dyDescent="0.25">
      <c r="A59" s="76" t="s">
        <v>45</v>
      </c>
      <c r="B59" s="76"/>
      <c r="C59" s="76"/>
      <c r="D59" s="76"/>
      <c r="E59" s="76"/>
      <c r="F59" s="54">
        <v>419488.31</v>
      </c>
      <c r="G59" s="49" t="s">
        <v>46</v>
      </c>
      <c r="H59" s="50">
        <v>201000010037537</v>
      </c>
      <c r="I59" s="51">
        <v>45870</v>
      </c>
      <c r="J59" s="51">
        <v>45870</v>
      </c>
      <c r="K59" s="47" t="s">
        <v>47</v>
      </c>
      <c r="L59" s="52"/>
      <c r="M59" s="52"/>
      <c r="N59" s="52"/>
      <c r="O59" s="52"/>
      <c r="P59" s="53"/>
      <c r="Q59" s="44"/>
      <c r="R59" s="44"/>
      <c r="S59" s="44"/>
      <c r="T59" s="44"/>
      <c r="U59" s="44"/>
      <c r="V59" s="44"/>
    </row>
    <row r="60" spans="1:22" ht="15" customHeight="1" x14ac:dyDescent="0.25">
      <c r="A60" s="77" t="s">
        <v>48</v>
      </c>
      <c r="B60" s="77"/>
      <c r="C60" s="77"/>
      <c r="D60" s="77"/>
      <c r="E60" s="77"/>
      <c r="F60" s="55">
        <f>SUM(F59:F59)</f>
        <v>419488.31</v>
      </c>
      <c r="G60" s="56"/>
      <c r="H60" s="56"/>
      <c r="I60" s="56"/>
      <c r="J60" s="56"/>
      <c r="K60" s="57"/>
      <c r="L60" s="44"/>
      <c r="M60" s="44"/>
      <c r="N60" s="44"/>
      <c r="O60" s="44"/>
      <c r="P60" s="53"/>
      <c r="Q60" s="44"/>
      <c r="R60" s="44"/>
      <c r="S60" s="44"/>
      <c r="T60" s="44"/>
      <c r="U60" s="44"/>
      <c r="V60" s="43"/>
    </row>
    <row r="61" spans="1:22" ht="15" hidden="1" customHeight="1" x14ac:dyDescent="0.25">
      <c r="A61" s="78" t="s">
        <v>49</v>
      </c>
      <c r="B61" s="78"/>
      <c r="C61" s="78"/>
      <c r="D61" s="78"/>
      <c r="E61" s="78"/>
      <c r="F61" s="78"/>
      <c r="G61" s="78"/>
      <c r="H61" s="78"/>
      <c r="I61" s="59"/>
      <c r="J61" s="58"/>
      <c r="K61" s="53"/>
      <c r="L61" s="44"/>
      <c r="M61" s="44"/>
      <c r="N61" s="44"/>
      <c r="O61" s="44"/>
      <c r="P61" s="53"/>
      <c r="Q61" s="53"/>
      <c r="R61" s="53"/>
      <c r="S61" s="53"/>
      <c r="T61" s="53"/>
      <c r="U61" s="53"/>
      <c r="V61" s="58"/>
    </row>
    <row r="62" spans="1:22" x14ac:dyDescent="0.25">
      <c r="A62" s="58"/>
      <c r="B62" s="58"/>
      <c r="C62" s="58"/>
      <c r="D62" s="58"/>
      <c r="E62" s="58"/>
      <c r="F62" s="58"/>
      <c r="G62" s="58"/>
      <c r="H62" s="58"/>
      <c r="I62" s="59"/>
      <c r="J62" s="58"/>
      <c r="K62" s="53"/>
      <c r="L62" s="44"/>
      <c r="M62" s="44"/>
      <c r="N62" s="44"/>
      <c r="O62" s="44"/>
      <c r="P62" s="53"/>
      <c r="Q62" s="53"/>
      <c r="R62" s="53"/>
      <c r="S62" s="53"/>
      <c r="T62" s="53"/>
      <c r="U62" s="53"/>
      <c r="V62" s="58"/>
    </row>
    <row r="63" spans="1:22" ht="15.75" customHeight="1" x14ac:dyDescent="0.25">
      <c r="A63" s="79" t="s">
        <v>50</v>
      </c>
      <c r="B63" s="79"/>
      <c r="C63" s="79"/>
      <c r="D63" s="79"/>
      <c r="E63" s="79"/>
      <c r="F63" s="79"/>
      <c r="G63" s="79"/>
      <c r="H63" s="79"/>
      <c r="I63" s="79"/>
      <c r="J63" s="79"/>
      <c r="K63" s="79"/>
      <c r="L63" s="79"/>
      <c r="M63" s="79"/>
      <c r="N63" s="79"/>
      <c r="O63" s="79"/>
      <c r="P63" s="44"/>
      <c r="Q63" s="44"/>
      <c r="R63" s="44"/>
      <c r="S63" s="44"/>
      <c r="T63" s="44"/>
      <c r="U63" s="44"/>
      <c r="V63" s="43"/>
    </row>
    <row r="64" spans="1:22" ht="88.9" customHeight="1" x14ac:dyDescent="0.25">
      <c r="A64" s="80" t="s">
        <v>51</v>
      </c>
      <c r="B64" s="80"/>
      <c r="C64" s="80"/>
      <c r="D64" s="80"/>
      <c r="E64" s="80"/>
      <c r="F64" s="80"/>
      <c r="G64" s="80"/>
      <c r="H64" s="80"/>
      <c r="I64" s="80"/>
      <c r="J64" s="80"/>
      <c r="K64" s="80"/>
      <c r="L64" s="53"/>
      <c r="M64" s="53"/>
      <c r="N64" s="53"/>
      <c r="O64" s="53"/>
      <c r="P64" s="44"/>
      <c r="Q64" s="44"/>
      <c r="R64" s="44"/>
      <c r="S64" s="44"/>
      <c r="T64" s="44"/>
      <c r="U64" s="44"/>
      <c r="V64" s="43"/>
    </row>
    <row r="65" spans="1:22" ht="88.9" customHeight="1" x14ac:dyDescent="0.25">
      <c r="A65" s="80" t="s">
        <v>52</v>
      </c>
      <c r="B65" s="80"/>
      <c r="C65" s="80"/>
      <c r="D65" s="80"/>
      <c r="E65" s="80"/>
      <c r="F65" s="80"/>
      <c r="G65" s="80"/>
      <c r="H65" s="80"/>
      <c r="I65" s="80"/>
      <c r="J65" s="80"/>
      <c r="K65" s="80"/>
      <c r="L65" s="53"/>
      <c r="M65" s="53"/>
      <c r="N65" s="53"/>
      <c r="O65" s="53"/>
      <c r="P65" s="44"/>
      <c r="Q65" s="44"/>
      <c r="R65" s="44"/>
      <c r="S65" s="44"/>
      <c r="T65" s="44"/>
      <c r="U65" s="44"/>
      <c r="V65" s="43"/>
    </row>
    <row r="66" spans="1:22" ht="88.35" customHeight="1" x14ac:dyDescent="0.25">
      <c r="A66" s="80" t="s">
        <v>53</v>
      </c>
      <c r="B66" s="80"/>
      <c r="C66" s="80"/>
      <c r="D66" s="80"/>
      <c r="E66" s="80"/>
      <c r="F66" s="80"/>
      <c r="G66" s="80"/>
      <c r="H66" s="80"/>
      <c r="I66" s="80"/>
      <c r="J66" s="80"/>
      <c r="K66" s="80"/>
      <c r="L66" s="53"/>
      <c r="M66" s="53"/>
      <c r="N66" s="53"/>
      <c r="O66" s="53"/>
      <c r="P66" s="44"/>
      <c r="Q66" s="44"/>
      <c r="R66" s="44"/>
      <c r="S66" s="44"/>
      <c r="T66" s="44"/>
      <c r="U66" s="44"/>
      <c r="V66" s="43"/>
    </row>
    <row r="67" spans="1:22" ht="11.25" customHeight="1" x14ac:dyDescent="0.25">
      <c r="A67" s="60"/>
      <c r="B67" s="61"/>
      <c r="C67" s="61"/>
      <c r="D67" s="61"/>
      <c r="E67" s="61"/>
      <c r="F67" s="61"/>
      <c r="G67" s="61"/>
      <c r="H67" s="61"/>
      <c r="I67" s="61"/>
      <c r="J67" s="61"/>
      <c r="K67" s="61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3"/>
    </row>
    <row r="68" spans="1:22" ht="30" customHeight="1" x14ac:dyDescent="0.25"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3"/>
    </row>
    <row r="69" spans="1:22" ht="18.600000000000001" customHeight="1" x14ac:dyDescent="0.3">
      <c r="A69" s="43"/>
      <c r="B69" s="62"/>
      <c r="C69" s="44"/>
      <c r="D69" s="43"/>
      <c r="E69" s="43"/>
      <c r="F69" s="43"/>
      <c r="G69" s="43"/>
      <c r="H69" s="43"/>
      <c r="I69" s="43"/>
      <c r="J69" s="43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3"/>
    </row>
    <row r="70" spans="1:22" ht="13.9" customHeight="1" x14ac:dyDescent="0.25">
      <c r="A70" s="81" t="s">
        <v>54</v>
      </c>
      <c r="B70" s="81"/>
      <c r="C70" s="81"/>
      <c r="D70" s="81"/>
      <c r="E70" s="81"/>
      <c r="F70" s="81"/>
      <c r="G70" s="81" t="s">
        <v>55</v>
      </c>
      <c r="H70" s="81"/>
      <c r="I70" s="81"/>
      <c r="J70" s="43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3"/>
    </row>
    <row r="71" spans="1:22" ht="13.9" customHeight="1" x14ac:dyDescent="0.25">
      <c r="A71" s="63" t="s">
        <v>40</v>
      </c>
      <c r="B71" s="63" t="s">
        <v>56</v>
      </c>
      <c r="C71" s="63" t="s">
        <v>57</v>
      </c>
      <c r="D71" s="63" t="s">
        <v>58</v>
      </c>
      <c r="E71" s="63" t="s">
        <v>59</v>
      </c>
      <c r="F71" s="63" t="s">
        <v>60</v>
      </c>
      <c r="G71" s="82" t="s">
        <v>61</v>
      </c>
      <c r="H71" s="82"/>
      <c r="I71" s="63" t="s">
        <v>62</v>
      </c>
      <c r="J71" s="43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3"/>
    </row>
    <row r="72" spans="1:22" ht="84" customHeight="1" x14ac:dyDescent="0.25">
      <c r="A72" s="64">
        <v>202400010042651</v>
      </c>
      <c r="B72" s="65">
        <v>45726</v>
      </c>
      <c r="C72" s="66" t="s">
        <v>63</v>
      </c>
      <c r="D72" s="66">
        <v>4</v>
      </c>
      <c r="E72" s="66">
        <v>15000100</v>
      </c>
      <c r="F72" s="66" t="s">
        <v>64</v>
      </c>
      <c r="G72" s="83" t="s">
        <v>65</v>
      </c>
      <c r="H72" s="83"/>
      <c r="I72" s="67">
        <v>11368161</v>
      </c>
      <c r="J72" s="68"/>
      <c r="K72" s="68"/>
      <c r="L72" s="68"/>
      <c r="M72" s="44"/>
      <c r="N72" s="44"/>
      <c r="O72" s="44"/>
      <c r="P72" s="44"/>
      <c r="Q72" s="44"/>
      <c r="R72" s="44"/>
      <c r="S72" s="44"/>
      <c r="T72" s="44"/>
      <c r="U72" s="44"/>
      <c r="V72" s="43"/>
    </row>
    <row r="73" spans="1:22" ht="36.6" customHeight="1" x14ac:dyDescent="0.25">
      <c r="A73" s="64">
        <v>202400010064901</v>
      </c>
      <c r="B73" s="65">
        <v>45734</v>
      </c>
      <c r="C73" s="66" t="s">
        <v>66</v>
      </c>
      <c r="D73" s="66">
        <v>4</v>
      </c>
      <c r="E73" s="66">
        <v>15000100</v>
      </c>
      <c r="F73" s="66" t="s">
        <v>64</v>
      </c>
      <c r="G73" s="83" t="s">
        <v>67</v>
      </c>
      <c r="H73" s="83"/>
      <c r="I73" s="67">
        <v>29950</v>
      </c>
      <c r="J73" s="68"/>
      <c r="K73" s="68"/>
      <c r="L73" s="68"/>
      <c r="M73" s="44"/>
      <c r="N73" s="44"/>
      <c r="O73" s="44"/>
      <c r="P73" s="44"/>
      <c r="Q73" s="44"/>
      <c r="R73" s="44"/>
      <c r="S73" s="44"/>
      <c r="T73" s="44"/>
      <c r="U73" s="44"/>
      <c r="V73" s="43"/>
    </row>
    <row r="74" spans="1:22" ht="24.95" customHeight="1" x14ac:dyDescent="0.25">
      <c r="A74" s="64">
        <v>202400010070523</v>
      </c>
      <c r="B74" s="65">
        <v>45726</v>
      </c>
      <c r="C74" s="66" t="s">
        <v>68</v>
      </c>
      <c r="D74" s="66">
        <v>4</v>
      </c>
      <c r="E74" s="66">
        <v>15000100</v>
      </c>
      <c r="F74" s="66" t="s">
        <v>64</v>
      </c>
      <c r="G74" s="83" t="s">
        <v>69</v>
      </c>
      <c r="H74" s="83"/>
      <c r="I74" s="67">
        <v>4319.8</v>
      </c>
      <c r="J74" s="43"/>
      <c r="K74" s="44"/>
      <c r="L74" s="44"/>
      <c r="M74" s="44"/>
      <c r="N74" s="44"/>
      <c r="O74" s="44"/>
      <c r="P74" s="44"/>
      <c r="Q74" s="44"/>
      <c r="R74" s="44"/>
      <c r="S74" s="44"/>
      <c r="T74" s="44"/>
      <c r="U74" s="44"/>
      <c r="V74" s="43"/>
    </row>
    <row r="75" spans="1:22" ht="36.6" customHeight="1" x14ac:dyDescent="0.25">
      <c r="A75" s="64">
        <v>202400010076378</v>
      </c>
      <c r="B75" s="65">
        <v>45726</v>
      </c>
      <c r="C75" s="66" t="s">
        <v>70</v>
      </c>
      <c r="D75" s="66">
        <v>4</v>
      </c>
      <c r="E75" s="66">
        <v>15000100</v>
      </c>
      <c r="F75" s="66" t="s">
        <v>64</v>
      </c>
      <c r="G75" s="83" t="s">
        <v>71</v>
      </c>
      <c r="H75" s="83"/>
      <c r="I75" s="67">
        <v>1900</v>
      </c>
      <c r="J75" s="43"/>
      <c r="K75" s="44"/>
      <c r="L75" s="44"/>
      <c r="M75" s="44"/>
      <c r="N75" s="44"/>
      <c r="O75" s="44"/>
      <c r="P75" s="44"/>
      <c r="Q75" s="44"/>
      <c r="R75" s="44"/>
      <c r="S75" s="44"/>
      <c r="T75" s="44"/>
      <c r="U75" s="44"/>
      <c r="V75" s="43"/>
    </row>
    <row r="76" spans="1:22" ht="36.6" customHeight="1" x14ac:dyDescent="0.25">
      <c r="A76" s="69">
        <v>202400010070933</v>
      </c>
      <c r="B76" s="65">
        <v>45806</v>
      </c>
      <c r="C76" s="69" t="s">
        <v>72</v>
      </c>
      <c r="D76" s="66">
        <v>4</v>
      </c>
      <c r="E76" s="70">
        <v>15000100</v>
      </c>
      <c r="F76" s="69" t="s">
        <v>73</v>
      </c>
      <c r="G76" s="84" t="s">
        <v>74</v>
      </c>
      <c r="H76" s="84"/>
      <c r="I76" s="67">
        <v>2450</v>
      </c>
      <c r="J76" s="43"/>
      <c r="K76" s="44"/>
      <c r="L76" s="44"/>
      <c r="M76" s="44"/>
      <c r="N76" s="44"/>
      <c r="O76" s="44"/>
      <c r="P76" s="44"/>
      <c r="Q76" s="44"/>
      <c r="R76" s="44"/>
      <c r="S76" s="44"/>
      <c r="T76" s="44"/>
      <c r="U76" s="44"/>
      <c r="V76" s="43"/>
    </row>
    <row r="77" spans="1:22" ht="36.6" customHeight="1" x14ac:dyDescent="0.25">
      <c r="A77" s="69">
        <v>202500010038775</v>
      </c>
      <c r="B77" s="65">
        <v>45862</v>
      </c>
      <c r="C77" s="69" t="s">
        <v>75</v>
      </c>
      <c r="D77" s="66">
        <v>4</v>
      </c>
      <c r="E77" s="70">
        <v>15000100</v>
      </c>
      <c r="F77" s="69" t="s">
        <v>73</v>
      </c>
      <c r="G77" s="85" t="s">
        <v>76</v>
      </c>
      <c r="H77" s="85"/>
      <c r="I77" s="67">
        <v>14000</v>
      </c>
      <c r="J77" s="43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3"/>
    </row>
    <row r="78" spans="1:22" ht="36.6" customHeight="1" x14ac:dyDescent="0.25">
      <c r="A78" s="69">
        <v>202500010036564</v>
      </c>
      <c r="B78" s="65">
        <v>45898</v>
      </c>
      <c r="C78" s="69" t="s">
        <v>77</v>
      </c>
      <c r="D78" s="66">
        <v>4</v>
      </c>
      <c r="E78" s="70">
        <v>15000100</v>
      </c>
      <c r="F78" s="69" t="s">
        <v>73</v>
      </c>
      <c r="G78" s="86" t="s">
        <v>78</v>
      </c>
      <c r="H78" s="86"/>
      <c r="I78" s="67">
        <v>22893.15</v>
      </c>
      <c r="J78" s="43"/>
      <c r="K78" s="44"/>
      <c r="L78" s="44"/>
      <c r="M78" s="44"/>
      <c r="N78" s="44"/>
      <c r="O78" s="44"/>
      <c r="P78" s="44"/>
      <c r="Q78" s="44"/>
      <c r="R78" s="44"/>
      <c r="S78" s="44"/>
      <c r="T78" s="44"/>
      <c r="U78" s="44"/>
      <c r="V78" s="43"/>
    </row>
    <row r="79" spans="1:22" ht="36.6" customHeight="1" x14ac:dyDescent="0.25">
      <c r="A79" s="70">
        <v>202500010039301</v>
      </c>
      <c r="B79" s="71">
        <v>45898</v>
      </c>
      <c r="C79" s="69" t="s">
        <v>79</v>
      </c>
      <c r="D79" s="66">
        <v>4</v>
      </c>
      <c r="E79" s="70">
        <v>15000100</v>
      </c>
      <c r="F79" s="69" t="s">
        <v>73</v>
      </c>
      <c r="G79" s="85" t="s">
        <v>80</v>
      </c>
      <c r="H79" s="85"/>
      <c r="I79" s="67">
        <v>29950</v>
      </c>
      <c r="J79" s="43"/>
      <c r="K79" s="44"/>
      <c r="L79" s="44"/>
      <c r="M79" s="44"/>
      <c r="N79" s="44"/>
      <c r="O79" s="44"/>
      <c r="P79" s="44"/>
      <c r="Q79" s="44"/>
      <c r="R79" s="44"/>
      <c r="S79" s="44"/>
      <c r="T79" s="44"/>
      <c r="U79" s="44"/>
      <c r="V79" s="43"/>
    </row>
    <row r="80" spans="1:22" ht="36.6" customHeight="1" x14ac:dyDescent="0.25">
      <c r="A80" s="69">
        <v>202500010041952</v>
      </c>
      <c r="B80" s="71">
        <v>45883</v>
      </c>
      <c r="C80" s="69" t="s">
        <v>81</v>
      </c>
      <c r="D80" s="66">
        <v>4</v>
      </c>
      <c r="E80" s="70">
        <v>15000100</v>
      </c>
      <c r="F80" s="69" t="s">
        <v>73</v>
      </c>
      <c r="G80" s="85" t="s">
        <v>82</v>
      </c>
      <c r="H80" s="85"/>
      <c r="I80" s="67">
        <v>14970</v>
      </c>
      <c r="J80" s="43"/>
      <c r="K80" s="44"/>
      <c r="L80" s="44"/>
      <c r="M80" s="44"/>
      <c r="N80" s="44"/>
      <c r="O80" s="44"/>
      <c r="P80" s="44"/>
      <c r="Q80" s="44"/>
      <c r="R80" s="44"/>
      <c r="S80" s="44"/>
      <c r="T80" s="44"/>
      <c r="U80" s="44"/>
      <c r="V80" s="43"/>
    </row>
    <row r="81" spans="1:22" ht="36.6" customHeight="1" x14ac:dyDescent="0.25">
      <c r="A81" s="69">
        <v>202500010044945</v>
      </c>
      <c r="B81" s="65">
        <v>45898</v>
      </c>
      <c r="C81" s="69" t="s">
        <v>83</v>
      </c>
      <c r="D81" s="66">
        <v>4</v>
      </c>
      <c r="E81" s="70">
        <v>15000100</v>
      </c>
      <c r="F81" s="69" t="s">
        <v>73</v>
      </c>
      <c r="G81" s="85" t="s">
        <v>84</v>
      </c>
      <c r="H81" s="85"/>
      <c r="I81" s="67">
        <v>13216</v>
      </c>
      <c r="J81" s="43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3"/>
    </row>
    <row r="82" spans="1:22" ht="36.6" customHeight="1" x14ac:dyDescent="0.25">
      <c r="A82" s="69">
        <v>202500010044947</v>
      </c>
      <c r="B82" s="65">
        <v>45898</v>
      </c>
      <c r="C82" s="69" t="s">
        <v>85</v>
      </c>
      <c r="D82" s="66">
        <v>4</v>
      </c>
      <c r="E82" s="70">
        <v>15000100</v>
      </c>
      <c r="F82" s="69" t="s">
        <v>73</v>
      </c>
      <c r="G82" s="85" t="s">
        <v>86</v>
      </c>
      <c r="H82" s="85"/>
      <c r="I82" s="67">
        <v>9625</v>
      </c>
      <c r="J82" s="43"/>
      <c r="K82" s="44"/>
      <c r="L82" s="44"/>
      <c r="M82" s="44"/>
      <c r="N82" s="44"/>
      <c r="O82" s="44"/>
      <c r="P82" s="44"/>
      <c r="Q82" s="44"/>
      <c r="R82" s="44"/>
      <c r="S82" s="44"/>
      <c r="T82" s="44"/>
      <c r="U82" s="44"/>
      <c r="V82" s="43"/>
    </row>
    <row r="83" spans="1:22" ht="36.6" customHeight="1" x14ac:dyDescent="0.25">
      <c r="A83" s="69">
        <v>202500010044991</v>
      </c>
      <c r="B83" s="65">
        <v>45898</v>
      </c>
      <c r="C83" s="69" t="s">
        <v>87</v>
      </c>
      <c r="D83" s="66">
        <v>4</v>
      </c>
      <c r="E83" s="70">
        <v>15000100</v>
      </c>
      <c r="F83" s="69" t="s">
        <v>73</v>
      </c>
      <c r="G83" s="85" t="s">
        <v>88</v>
      </c>
      <c r="H83" s="85"/>
      <c r="I83" s="67">
        <v>4640</v>
      </c>
      <c r="J83" s="43"/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44"/>
      <c r="V83" s="43"/>
    </row>
    <row r="84" spans="1:22" ht="36.6" customHeight="1" x14ac:dyDescent="0.25">
      <c r="A84" s="69">
        <v>202500010045350</v>
      </c>
      <c r="B84" s="65">
        <v>45898</v>
      </c>
      <c r="C84" s="69" t="s">
        <v>89</v>
      </c>
      <c r="D84" s="66">
        <v>4</v>
      </c>
      <c r="E84" s="70">
        <v>15000100</v>
      </c>
      <c r="F84" s="69" t="s">
        <v>73</v>
      </c>
      <c r="G84" s="85" t="s">
        <v>90</v>
      </c>
      <c r="H84" s="85"/>
      <c r="I84" s="67">
        <v>1650</v>
      </c>
      <c r="J84" s="43"/>
      <c r="K84" s="44"/>
      <c r="L84" s="44"/>
      <c r="M84" s="44"/>
      <c r="N84" s="44"/>
      <c r="O84" s="44"/>
      <c r="P84" s="44"/>
      <c r="Q84" s="44"/>
      <c r="R84" s="44"/>
      <c r="S84" s="44"/>
      <c r="T84" s="44"/>
      <c r="U84" s="44"/>
      <c r="V84" s="43"/>
    </row>
    <row r="85" spans="1:22" ht="36.6" customHeight="1" x14ac:dyDescent="0.25">
      <c r="A85" s="69">
        <v>202500010045616</v>
      </c>
      <c r="B85" s="65">
        <v>45882</v>
      </c>
      <c r="C85" s="69" t="s">
        <v>91</v>
      </c>
      <c r="D85" s="66">
        <v>4</v>
      </c>
      <c r="E85" s="70">
        <v>15000100</v>
      </c>
      <c r="F85" s="69" t="s">
        <v>73</v>
      </c>
      <c r="G85" s="85" t="s">
        <v>92</v>
      </c>
      <c r="H85" s="85"/>
      <c r="I85" s="67">
        <v>13800</v>
      </c>
      <c r="J85" s="43"/>
      <c r="K85" s="44"/>
      <c r="L85" s="44"/>
      <c r="M85" s="44"/>
      <c r="N85" s="44"/>
      <c r="O85" s="44"/>
      <c r="P85" s="44"/>
      <c r="Q85" s="44"/>
      <c r="R85" s="44"/>
      <c r="S85" s="44"/>
      <c r="T85" s="44"/>
      <c r="U85" s="44"/>
      <c r="V85" s="43"/>
    </row>
    <row r="86" spans="1:22" ht="36.6" customHeight="1" x14ac:dyDescent="0.25">
      <c r="A86" s="69">
        <v>202500010046289</v>
      </c>
      <c r="B86" s="65">
        <v>45898</v>
      </c>
      <c r="C86" s="69" t="s">
        <v>93</v>
      </c>
      <c r="D86" s="66">
        <v>4</v>
      </c>
      <c r="E86" s="70">
        <v>15000100</v>
      </c>
      <c r="F86" s="69" t="s">
        <v>73</v>
      </c>
      <c r="G86" s="85" t="s">
        <v>94</v>
      </c>
      <c r="H86" s="85"/>
      <c r="I86" s="67">
        <v>65500</v>
      </c>
      <c r="J86" s="43"/>
      <c r="K86" s="44"/>
      <c r="L86" s="44"/>
      <c r="M86" s="44"/>
      <c r="N86" s="44"/>
      <c r="O86" s="44"/>
      <c r="P86" s="44"/>
      <c r="Q86" s="44"/>
      <c r="R86" s="44"/>
      <c r="S86" s="44"/>
      <c r="T86" s="44"/>
      <c r="U86" s="44"/>
      <c r="V86" s="43"/>
    </row>
    <row r="87" spans="1:22" ht="36.6" customHeight="1" x14ac:dyDescent="0.25">
      <c r="A87" s="69">
        <v>202500010046473</v>
      </c>
      <c r="B87" s="65">
        <v>45898</v>
      </c>
      <c r="C87" s="69" t="s">
        <v>95</v>
      </c>
      <c r="D87" s="66">
        <v>4</v>
      </c>
      <c r="E87" s="70">
        <v>15000100</v>
      </c>
      <c r="F87" s="69" t="s">
        <v>73</v>
      </c>
      <c r="G87" s="85" t="s">
        <v>96</v>
      </c>
      <c r="H87" s="85"/>
      <c r="I87" s="67">
        <v>6950</v>
      </c>
      <c r="J87" s="43"/>
      <c r="K87" s="44"/>
      <c r="L87" s="44"/>
      <c r="M87" s="44"/>
      <c r="N87" s="44"/>
      <c r="O87" s="44"/>
      <c r="P87" s="44"/>
      <c r="Q87" s="44"/>
      <c r="R87" s="44"/>
      <c r="S87" s="44"/>
      <c r="T87" s="44"/>
      <c r="U87" s="44"/>
      <c r="V87" s="43"/>
    </row>
    <row r="88" spans="1:22" ht="36.6" customHeight="1" x14ac:dyDescent="0.25">
      <c r="A88" s="70">
        <v>202500010046475</v>
      </c>
      <c r="B88" s="65">
        <v>45898</v>
      </c>
      <c r="C88" s="70" t="s">
        <v>97</v>
      </c>
      <c r="D88" s="72">
        <v>4</v>
      </c>
      <c r="E88" s="70">
        <v>15000100</v>
      </c>
      <c r="F88" s="69" t="s">
        <v>73</v>
      </c>
      <c r="G88" s="85" t="s">
        <v>98</v>
      </c>
      <c r="H88" s="85"/>
      <c r="I88" s="67">
        <v>33440</v>
      </c>
      <c r="J88" s="43"/>
      <c r="K88" s="44"/>
      <c r="L88" s="44"/>
      <c r="M88" s="44"/>
      <c r="N88" s="44"/>
      <c r="O88" s="44"/>
      <c r="P88" s="44"/>
      <c r="Q88" s="44"/>
      <c r="R88" s="44"/>
      <c r="S88" s="44"/>
      <c r="T88" s="44"/>
      <c r="U88" s="44"/>
      <c r="V88" s="43"/>
    </row>
    <row r="89" spans="1:22" ht="36.6" customHeight="1" x14ac:dyDescent="0.25">
      <c r="A89" s="69">
        <v>202500010046527</v>
      </c>
      <c r="B89" s="65">
        <v>45898</v>
      </c>
      <c r="C89" s="69" t="s">
        <v>99</v>
      </c>
      <c r="D89" s="72">
        <v>4</v>
      </c>
      <c r="E89" s="70">
        <v>15000100</v>
      </c>
      <c r="F89" s="69" t="s">
        <v>73</v>
      </c>
      <c r="G89" s="85" t="s">
        <v>100</v>
      </c>
      <c r="H89" s="85"/>
      <c r="I89" s="67">
        <v>180000</v>
      </c>
      <c r="J89" s="43"/>
      <c r="K89" s="44"/>
      <c r="L89" s="44"/>
      <c r="M89" s="44"/>
      <c r="N89" s="44"/>
      <c r="O89" s="44"/>
      <c r="P89" s="44"/>
      <c r="Q89" s="44"/>
      <c r="R89" s="44"/>
      <c r="S89" s="44"/>
      <c r="T89" s="44"/>
      <c r="U89" s="44"/>
      <c r="V89" s="43"/>
    </row>
    <row r="90" spans="1:22" ht="36.6" customHeight="1" x14ac:dyDescent="0.25">
      <c r="A90" s="69">
        <v>202500010046961</v>
      </c>
      <c r="B90" s="65">
        <v>45898</v>
      </c>
      <c r="C90" s="69" t="s">
        <v>101</v>
      </c>
      <c r="D90" s="66">
        <v>4</v>
      </c>
      <c r="E90" s="70">
        <v>15000100</v>
      </c>
      <c r="F90" s="69" t="s">
        <v>73</v>
      </c>
      <c r="G90" s="85" t="s">
        <v>102</v>
      </c>
      <c r="H90" s="85"/>
      <c r="I90" s="67">
        <v>400640</v>
      </c>
      <c r="J90" s="43"/>
      <c r="K90" s="44"/>
      <c r="L90" s="44"/>
      <c r="M90" s="44"/>
      <c r="N90" s="44"/>
      <c r="O90" s="44"/>
      <c r="P90" s="44"/>
      <c r="Q90" s="44"/>
      <c r="R90" s="44"/>
      <c r="S90" s="44"/>
      <c r="T90" s="44"/>
      <c r="U90" s="44"/>
      <c r="V90" s="43"/>
    </row>
    <row r="91" spans="1:22" ht="35.1" customHeight="1" x14ac:dyDescent="0.25">
      <c r="A91" s="69">
        <v>202500010046965</v>
      </c>
      <c r="B91" s="65">
        <v>45898</v>
      </c>
      <c r="C91" s="69" t="s">
        <v>103</v>
      </c>
      <c r="D91" s="66">
        <v>4</v>
      </c>
      <c r="E91" s="70">
        <v>15000100</v>
      </c>
      <c r="F91" s="69" t="s">
        <v>73</v>
      </c>
      <c r="G91" s="85" t="s">
        <v>104</v>
      </c>
      <c r="H91" s="85"/>
      <c r="I91" s="67">
        <v>60705</v>
      </c>
      <c r="J91" s="43"/>
      <c r="K91" s="44"/>
      <c r="L91" s="44"/>
      <c r="M91" s="44"/>
      <c r="N91" s="44"/>
      <c r="O91" s="44"/>
      <c r="P91" s="44"/>
      <c r="Q91" s="44"/>
      <c r="R91" s="44"/>
      <c r="S91" s="44"/>
      <c r="T91" s="44"/>
      <c r="U91" s="44"/>
      <c r="V91" s="43"/>
    </row>
    <row r="92" spans="1:22" ht="36.6" customHeight="1" x14ac:dyDescent="0.25">
      <c r="A92" s="69">
        <v>202500010048432</v>
      </c>
      <c r="B92" s="65">
        <v>45895</v>
      </c>
      <c r="C92" s="70" t="s">
        <v>105</v>
      </c>
      <c r="D92" s="72">
        <v>4</v>
      </c>
      <c r="E92" s="70">
        <v>15000100</v>
      </c>
      <c r="F92" s="69" t="s">
        <v>73</v>
      </c>
      <c r="G92" s="85" t="s">
        <v>106</v>
      </c>
      <c r="H92" s="85"/>
      <c r="I92" s="67">
        <v>96400</v>
      </c>
      <c r="J92" s="43"/>
      <c r="K92" s="44"/>
      <c r="L92" s="44"/>
      <c r="M92" s="44"/>
      <c r="N92" s="44"/>
      <c r="O92" s="44"/>
      <c r="P92" s="44"/>
      <c r="Q92" s="44"/>
      <c r="R92" s="44"/>
      <c r="S92" s="44"/>
      <c r="T92" s="44"/>
      <c r="U92" s="44"/>
      <c r="V92" s="43"/>
    </row>
    <row r="93" spans="1:22" x14ac:dyDescent="0.25">
      <c r="A93" s="87" t="s">
        <v>107</v>
      </c>
      <c r="B93" s="87"/>
      <c r="C93" s="87"/>
      <c r="D93" s="87"/>
      <c r="E93" s="87"/>
      <c r="F93" s="87"/>
      <c r="G93" s="87"/>
      <c r="H93" s="87"/>
      <c r="I93" s="73">
        <f>SUM(I72:I92)</f>
        <v>12375159.950000001</v>
      </c>
    </row>
    <row r="95" spans="1:22" ht="36.6" customHeight="1" x14ac:dyDescent="0.25">
      <c r="A95" s="78" t="s">
        <v>108</v>
      </c>
      <c r="B95" s="78"/>
      <c r="C95" s="78"/>
      <c r="D95" s="78"/>
      <c r="E95" s="78"/>
      <c r="F95" s="78"/>
      <c r="G95" s="78"/>
      <c r="H95" s="78"/>
      <c r="I95" s="78"/>
      <c r="J95" s="78"/>
      <c r="K95" s="78"/>
    </row>
    <row r="97" spans="10:10" x14ac:dyDescent="0.25">
      <c r="J97" s="74"/>
    </row>
  </sheetData>
  <autoFilter ref="A57:K61" xr:uid="{00000000-0009-0000-0000-000000000000}"/>
  <mergeCells count="69">
    <mergeCell ref="A93:H93"/>
    <mergeCell ref="A95:K95"/>
    <mergeCell ref="G88:H88"/>
    <mergeCell ref="G89:H89"/>
    <mergeCell ref="G90:H90"/>
    <mergeCell ref="G91:H91"/>
    <mergeCell ref="G92:H92"/>
    <mergeCell ref="G83:H83"/>
    <mergeCell ref="G84:H84"/>
    <mergeCell ref="G85:H85"/>
    <mergeCell ref="G86:H86"/>
    <mergeCell ref="G87:H87"/>
    <mergeCell ref="G78:H78"/>
    <mergeCell ref="G79:H79"/>
    <mergeCell ref="G80:H80"/>
    <mergeCell ref="G81:H81"/>
    <mergeCell ref="G82:H82"/>
    <mergeCell ref="G73:H73"/>
    <mergeCell ref="G74:H74"/>
    <mergeCell ref="G75:H75"/>
    <mergeCell ref="G76:H76"/>
    <mergeCell ref="G77:H77"/>
    <mergeCell ref="A65:K65"/>
    <mergeCell ref="A66:K66"/>
    <mergeCell ref="A70:I70"/>
    <mergeCell ref="G71:H71"/>
    <mergeCell ref="G72:H72"/>
    <mergeCell ref="A59:E59"/>
    <mergeCell ref="A60:E60"/>
    <mergeCell ref="A61:H61"/>
    <mergeCell ref="A63:O63"/>
    <mergeCell ref="A64:K64"/>
    <mergeCell ref="A53:E53"/>
    <mergeCell ref="A54:E54"/>
    <mergeCell ref="A56:K56"/>
    <mergeCell ref="A57:E57"/>
    <mergeCell ref="A58:E58"/>
    <mergeCell ref="A47:E47"/>
    <mergeCell ref="A48:E49"/>
    <mergeCell ref="A50:E50"/>
    <mergeCell ref="A51:E51"/>
    <mergeCell ref="A52:E52"/>
    <mergeCell ref="A18:V18"/>
    <mergeCell ref="A19:A21"/>
    <mergeCell ref="C19:V19"/>
    <mergeCell ref="B20:B21"/>
    <mergeCell ref="C20:C21"/>
    <mergeCell ref="D20:F20"/>
    <mergeCell ref="G20:I20"/>
    <mergeCell ref="K20:N20"/>
    <mergeCell ref="O20:P20"/>
    <mergeCell ref="R20:S20"/>
    <mergeCell ref="T20:U20"/>
    <mergeCell ref="V20:V21"/>
    <mergeCell ref="A13:V13"/>
    <mergeCell ref="A14:V14"/>
    <mergeCell ref="A15:O15"/>
    <mergeCell ref="A16:V16"/>
    <mergeCell ref="A17:V17"/>
    <mergeCell ref="A8:V8"/>
    <mergeCell ref="A9:N9"/>
    <mergeCell ref="A10:N10"/>
    <mergeCell ref="A11:V11"/>
    <mergeCell ref="A12:N12"/>
    <mergeCell ref="A1:V1"/>
    <mergeCell ref="A3:V3"/>
    <mergeCell ref="A5:V5"/>
    <mergeCell ref="A6:N6"/>
    <mergeCell ref="A7:N7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1499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H.E.FORMOSA-IMED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Carlos Henrique Nogueira de Souza</dc:creator>
  <dc:description/>
  <cp:lastModifiedBy>Dell</cp:lastModifiedBy>
  <cp:revision>153</cp:revision>
  <dcterms:created xsi:type="dcterms:W3CDTF">2025-01-22T12:23:57Z</dcterms:created>
  <dcterms:modified xsi:type="dcterms:W3CDTF">2025-11-12T13:21:38Z</dcterms:modified>
  <dc:language>pt-BR</dc:language>
</cp:coreProperties>
</file>