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"/>
    </mc:Choice>
  </mc:AlternateContent>
  <xr:revisionPtr revIDLastSave="0" documentId="8_{6C046133-206B-4389-BC91-F3B3C4F77E2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.E.FORMOSA-IMED" sheetId="1" r:id="rId1"/>
  </sheets>
  <definedNames>
    <definedName name="_xlnm._FilterDatabase" localSheetId="0" hidden="1">'H.E.FORMOSA-IMED'!$A$54:$K$59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76" i="1" l="1"/>
  <c r="F58" i="1"/>
  <c r="U42" i="1"/>
  <c r="T42" i="1"/>
  <c r="S42" i="1"/>
  <c r="R42" i="1"/>
  <c r="Q42" i="1"/>
  <c r="P42" i="1"/>
  <c r="O42" i="1"/>
  <c r="N42" i="1"/>
  <c r="M42" i="1"/>
  <c r="L42" i="1"/>
  <c r="J42" i="1"/>
  <c r="I42" i="1"/>
  <c r="H42" i="1"/>
  <c r="G42" i="1"/>
  <c r="F42" i="1"/>
  <c r="E42" i="1"/>
  <c r="D42" i="1"/>
  <c r="C42" i="1"/>
  <c r="B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5" i="1"/>
  <c r="V23" i="1"/>
  <c r="V22" i="1"/>
  <c r="V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Custeio: 7.269.556,87
PNE: 22.651,05</t>
        </r>
      </text>
    </comment>
    <comment ref="C22" authorId="0" shapeId="0" xr:uid="{00000000-0006-0000-0000-000008000000}">
      <text>
        <r>
          <rPr>
            <sz val="10"/>
            <rFont val="Arial"/>
            <family val="2"/>
          </rPr>
          <t>Custeio: 7.269.556,87
PNE: 22.651,05</t>
        </r>
      </text>
    </comment>
    <comment ref="D22" authorId="0" shapeId="0" xr:uid="{00000000-0006-0000-0000-00000F000000}">
      <text>
        <r>
          <rPr>
            <sz val="10"/>
            <rFont val="Arial"/>
            <family val="2"/>
          </rPr>
          <t>Custeio: 5.173.294,88 (Custeio)
673.001,16 (1°TA)
1.423.260,83 
(2º TA)
20.369.007,82
(Custeio)
3.365.005,80
(1° TA)
7.116.304,15
(2°TA)
895.723,94
(Custeio)
9.852.963,29
(1° TA)</t>
        </r>
      </text>
    </comment>
    <comment ref="G22" authorId="0" shapeId="0" xr:uid="{00000000-0006-0000-0000-00001A000000}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10"/>
            <color rgb="FF333333"/>
            <rFont val="Calibri"/>
            <family val="2"/>
            <charset val="1"/>
          </rPr>
          <t>4.948.294,88
673.001,16 (1°TA)
1.423.260,83 (2°TA)
3.156.847,00
673.001,16
1.423.260,83
895.723,94
895.723,94</t>
        </r>
      </text>
    </comment>
    <comment ref="L22" authorId="0" shapeId="0" xr:uid="{00000000-0006-0000-0000-000026000000}">
      <text>
        <r>
          <rPr>
            <sz val="10"/>
            <rFont val="Arial"/>
            <family val="2"/>
          </rPr>
          <t xml:space="preserve">CUSTEIO
4.948.294,88
1.423.260,83
673.001,16
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Custeio: 7.269.556,87
PNE: 52.782,83</t>
        </r>
      </text>
    </comment>
    <comment ref="C23" authorId="0" shapeId="0" xr:uid="{00000000-0006-0000-0000-000009000000}">
      <text>
        <r>
          <rPr>
            <sz val="10"/>
            <rFont val="Arial"/>
            <family val="2"/>
          </rPr>
          <t>Custeio: 7.269.556,87
PNE: 52.782,83</t>
        </r>
      </text>
    </comment>
    <comment ref="D23" authorId="0" shapeId="0" xr:uid="{00000000-0006-0000-0000-000010000000}">
      <text>
        <r>
          <rPr>
            <sz val="10"/>
            <rFont val="Arial"/>
            <family val="2"/>
          </rPr>
          <t>PNE</t>
        </r>
      </text>
    </comment>
    <comment ref="E23" authorId="0" shapeId="0" xr:uid="{00000000-0006-0000-0000-000016000000}">
      <text>
        <r>
          <rPr>
            <sz val="10"/>
            <rFont val="Arial"/>
            <family val="2"/>
          </rPr>
          <t>Investimento
Processo 202400010042651</t>
        </r>
      </text>
    </comment>
    <comment ref="G23" authorId="0" shapeId="0" xr:uid="{00000000-0006-0000-0000-00001B000000}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9"/>
            <color rgb="FF333333"/>
            <rFont val="Arial"/>
            <charset val="1"/>
          </rPr>
          <t xml:space="preserve">4.127.570,95
673.001,16(1°TA)
1.423.260,83(2°TA)
895.723,93
22.651,05(PNE)
</t>
        </r>
      </text>
    </comment>
    <comment ref="H23" authorId="0" shapeId="0" xr:uid="{00000000-0006-0000-0000-000021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27000000}">
      <text>
        <r>
          <rPr>
            <sz val="10"/>
            <rFont val="Arial"/>
            <family val="2"/>
          </rPr>
          <t xml:space="preserve">CUSTEIO
3.156.847,00
673.001,16
1.423.260,83
895.723,94
895.723,94
</t>
        </r>
      </text>
    </comment>
    <comment ref="L25" authorId="0" shapeId="0" xr:uid="{00000000-0006-0000-0000-000028000000}">
      <text>
        <r>
          <rPr>
            <sz val="10"/>
            <rFont val="Arial"/>
            <family val="2"/>
          </rPr>
          <t xml:space="preserve">PNE 
22.651,05
CUSTEIO
895.723,93
</t>
        </r>
      </text>
    </comment>
    <comment ref="L26" authorId="0" shapeId="0" xr:uid="{00000000-0006-0000-0000-000029000000}">
      <text>
        <r>
          <rPr>
            <sz val="10"/>
            <rFont val="Arial"/>
            <family val="2"/>
          </rPr>
          <t xml:space="preserve">CUSTEIO
4.127.570,95
1.423.260,83
673.001,16
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Custeio: 7.269.556,87
PNE: 1.828,00</t>
        </r>
      </text>
    </comment>
    <comment ref="C27" authorId="0" shapeId="0" xr:uid="{00000000-0006-0000-0000-00000A000000}">
      <text>
        <r>
          <rPr>
            <sz val="10"/>
            <rFont val="Arial"/>
            <family val="2"/>
          </rPr>
          <t>Custeio: 7.269.556,87
PNE: 1.828,00</t>
        </r>
      </text>
    </comment>
    <comment ref="D27" authorId="0" shapeId="0" xr:uid="{00000000-0006-0000-0000-000011000000}">
      <text>
        <r>
          <rPr>
            <sz val="10"/>
            <rFont val="Arial"/>
            <family val="2"/>
          </rPr>
          <t xml:space="preserve">
PNE</t>
        </r>
      </text>
    </comment>
    <comment ref="E27" authorId="0" shapeId="0" xr:uid="{00000000-0006-0000-0000-000017000000}">
      <text>
        <r>
          <rPr>
            <sz val="10"/>
            <rFont val="Arial"/>
            <family val="2"/>
          </rPr>
          <t xml:space="preserve">Investimentos
4.139,80
(Processo 202400010070523)
1.900,00
(Processo 202400010076378)
29.950,00
(Processo 202400010064901)
</t>
        </r>
      </text>
    </comment>
    <comment ref="G27" authorId="0" shapeId="0" xr:uid="{00000000-0006-0000-0000-00001C000000}">
      <text>
        <r>
          <rPr>
            <sz val="10"/>
            <rFont val="Arial"/>
            <family val="2"/>
          </rPr>
          <t xml:space="preserve">Dados extraídos do Processo SEI
202500010016855 
Custeio
</t>
        </r>
        <r>
          <rPr>
            <sz val="10"/>
            <color rgb="FF333333"/>
            <rFont val="Calibri"/>
            <family val="2"/>
            <charset val="1"/>
          </rPr>
          <t xml:space="preserve">50.665,45
116.197,76
1.765,43
56.371,36
3.953.782,51
673.001,16 (1°TA)
1.423.260,83 (2°TA)
895.723,93
52.782,83 (PNE)
</t>
        </r>
      </text>
    </comment>
    <comment ref="H27" authorId="0" shapeId="0" xr:uid="{00000000-0006-0000-0000-000022000000}">
      <text>
        <r>
          <rPr>
            <sz val="10"/>
            <rFont val="Arial"/>
            <family val="2"/>
          </rPr>
          <t>Dados extraídos do Processo SEI
202500010016855 
29.950,00
4.319,80
1.900,00</t>
        </r>
      </text>
    </comment>
    <comment ref="L27" authorId="0" shapeId="0" xr:uid="{00000000-0006-0000-0000-00002A000000}">
      <text>
        <r>
          <rPr>
            <sz val="10"/>
            <rFont val="Arial"/>
            <family val="2"/>
          </rPr>
          <t>CUSTEIO
116.197,76
56.371,36</t>
        </r>
      </text>
    </comment>
    <comment ref="L28" authorId="0" shapeId="0" xr:uid="{00000000-0006-0000-0000-00002B000000}">
      <text>
        <r>
          <rPr>
            <sz val="10"/>
            <rFont val="Arial"/>
            <family val="2"/>
          </rPr>
          <t>PNE</t>
        </r>
      </text>
    </comment>
    <comment ref="M29" authorId="0" shapeId="0" xr:uid="{00000000-0006-0000-0000-000038000000}">
      <text>
        <r>
          <rPr>
            <sz val="10"/>
            <rFont val="Arial"/>
            <family val="2"/>
          </rPr>
          <t>29.950,00
4.319,80
1.900,00</t>
        </r>
      </text>
    </comment>
    <comment ref="B30" authorId="0" shapeId="0" xr:uid="{00000000-0006-0000-0000-000004000000}">
      <text>
        <r>
          <rPr>
            <sz val="10"/>
            <rFont val="Arial"/>
            <family val="2"/>
          </rPr>
          <t>Custeio: 7.269.556,87
PNE: 61,50</t>
        </r>
      </text>
    </comment>
    <comment ref="C30" authorId="0" shapeId="0" xr:uid="{00000000-0006-0000-0000-00000B000000}">
      <text>
        <r>
          <rPr>
            <sz val="10"/>
            <rFont val="Arial"/>
            <family val="2"/>
          </rPr>
          <t>Custeio: 7.269.556,87
PNE: 61,50</t>
        </r>
      </text>
    </comment>
    <comment ref="D30" authorId="0" shapeId="0" xr:uid="{00000000-0006-0000-0000-000012000000}">
      <text>
        <r>
          <rPr>
            <sz val="10"/>
            <rFont val="Arial"/>
            <family val="2"/>
          </rPr>
          <t xml:space="preserve">Custeio: 17.110.283,76 (Custeio)
2.692.004,64 (1°TA)
5.693.043,32
(2º TA)
1.828,00
(PNE)
</t>
        </r>
      </text>
    </comment>
    <comment ref="G30" authorId="0" shapeId="0" xr:uid="{00000000-0006-0000-0000-00001D000000}">
      <text>
        <r>
          <rPr>
            <sz val="10"/>
            <rFont val="Arial"/>
            <family val="2"/>
          </rPr>
          <t xml:space="preserve">Dados extraídos do Processo SEI
202500010016855 
Custeio:
7.467.050,32
</t>
        </r>
        <r>
          <rPr>
            <sz val="10"/>
            <color rgb="FF333333"/>
            <rFont val="Arial"/>
            <charset val="1"/>
          </rPr>
          <t>673.001,16
165.575,06
50.665,45
1.423.260,83
59.424,94
895.723,93
1.828,00 (PNE)</t>
        </r>
      </text>
    </comment>
    <comment ref="L30" authorId="0" shapeId="0" xr:uid="{00000000-0006-0000-0000-00002C000000}">
      <text>
        <r>
          <rPr>
            <sz val="10"/>
            <rFont val="Arial"/>
            <family val="2"/>
          </rPr>
          <t>CUSTEIO</t>
        </r>
      </text>
    </comment>
    <comment ref="L31" authorId="0" shapeId="0" xr:uid="{00000000-0006-0000-0000-00002D000000}">
      <text>
        <r>
          <rPr>
            <sz val="10"/>
            <rFont val="Arial"/>
            <family val="2"/>
          </rPr>
          <t>59.424,94 Fundo Rescisório
165.575,06 Custeio</t>
        </r>
      </text>
    </comment>
    <comment ref="L32" authorId="0" shapeId="0" xr:uid="{00000000-0006-0000-0000-00002E000000}">
      <text>
        <r>
          <rPr>
            <sz val="10"/>
            <rFont val="Arial"/>
            <family val="2"/>
          </rPr>
          <t>PNE/ março</t>
        </r>
      </text>
    </comment>
    <comment ref="L33" authorId="0" shapeId="0" xr:uid="{00000000-0006-0000-0000-00002F000000}">
      <text>
        <r>
          <rPr>
            <sz val="10"/>
            <rFont val="Arial"/>
            <family val="2"/>
          </rPr>
          <t>CUSTEIO
3.953.782,51
50.665,45
673.001,16
1.423.260,83
895.723,93</t>
        </r>
      </text>
    </comment>
    <comment ref="L34" authorId="0" shapeId="0" xr:uid="{00000000-0006-0000-0000-000030000000}">
      <text>
        <r>
          <rPr>
            <sz val="10"/>
            <rFont val="Arial"/>
            <family val="2"/>
          </rPr>
          <t>CUSTEIO
4.197.570,95
673.001,16
1.423.260,83
895.723,93</t>
        </r>
      </text>
    </comment>
    <comment ref="B35" authorId="0" shapeId="0" xr:uid="{00000000-0006-0000-0000-000005000000}">
      <text>
        <r>
          <rPr>
            <sz val="10"/>
            <rFont val="Arial"/>
            <family val="2"/>
          </rPr>
          <t>Custeio: 
7.269.556,87
PNE: 61,38</t>
        </r>
      </text>
    </comment>
    <comment ref="C35" authorId="0" shapeId="0" xr:uid="{00000000-0006-0000-0000-00000C000000}">
      <text>
        <r>
          <rPr>
            <sz val="10"/>
            <rFont val="Arial"/>
            <family val="2"/>
          </rPr>
          <t>Custeio: 
7.269.556,87
PNE: 61,38</t>
        </r>
      </text>
    </comment>
    <comment ref="D35" authorId="0" shapeId="0" xr:uid="{00000000-0006-0000-0000-000013000000}">
      <text>
        <r>
          <rPr>
            <sz val="10"/>
            <rFont val="Arial"/>
            <family val="2"/>
          </rPr>
          <t>PNE</t>
        </r>
      </text>
    </comment>
    <comment ref="E35" authorId="0" shapeId="0" xr:uid="{00000000-0006-0000-0000-000018000000}">
      <text>
        <r>
          <rPr>
            <sz val="10"/>
            <rFont val="Arial"/>
            <family val="2"/>
          </rPr>
          <t xml:space="preserve">Processo de Investimento 202400010070933 </t>
        </r>
      </text>
    </comment>
    <comment ref="G35" authorId="0" shapeId="0" xr:uid="{00000000-0006-0000-0000-00001E000000}">
      <text>
        <r>
          <rPr>
            <sz val="10"/>
            <rFont val="Arial"/>
            <family val="2"/>
          </rPr>
          <t xml:space="preserve">Dados extraídos do Processo SEI
202500010016855 
Custeio:
</t>
        </r>
        <r>
          <rPr>
            <sz val="9"/>
            <color rgb="FF333333"/>
            <rFont val="Arial"/>
            <charset val="1"/>
          </rPr>
          <t>91.820,73
58.179,27
90.999,29
59.000,71
4.127.570,95
275.665,45
895.723,93
673.001,16 (1°TA)
1.147.595,38 (2°TA)
61,50 (PNE)</t>
        </r>
      </text>
    </comment>
    <comment ref="H35" authorId="0" shapeId="0" xr:uid="{00000000-0006-0000-0000-000023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35" authorId="0" shapeId="0" xr:uid="{00000000-0006-0000-0000-000031000000}">
      <text>
        <r>
          <rPr>
            <sz val="10"/>
            <rFont val="Arial"/>
            <family val="2"/>
          </rPr>
          <t>CUSTEIO
91.820,73
58.179,27 FR</t>
        </r>
      </text>
    </comment>
    <comment ref="L36" authorId="0" shapeId="0" xr:uid="{00000000-0006-0000-0000-000032000000}">
      <text>
        <r>
          <rPr>
            <sz val="10"/>
            <rFont val="Arial"/>
            <family val="2"/>
          </rPr>
          <t>CUSTEIO
90.999,29
59.000,71 FR
PNE
61,50</t>
        </r>
      </text>
    </comment>
    <comment ref="B37" authorId="0" shapeId="0" xr:uid="{00000000-0006-0000-0000-000006000000}">
      <text>
        <r>
          <rPr>
            <sz val="10"/>
            <rFont val="Arial"/>
            <family val="2"/>
          </rPr>
          <t>Custeio: 
7.269.556,87
PNE: 61,51</t>
        </r>
      </text>
    </comment>
    <comment ref="C37" authorId="0" shapeId="0" xr:uid="{00000000-0006-0000-0000-00000D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D37" authorId="0" shapeId="0" xr:uid="{00000000-0006-0000-0000-000014000000}">
      <text>
        <r>
          <rPr>
            <sz val="10"/>
            <rFont val="Arial"/>
            <family val="2"/>
          </rPr>
          <t>PNE</t>
        </r>
      </text>
    </comment>
    <comment ref="G37" authorId="0" shapeId="0" xr:uid="{00000000-0006-0000-0000-00001F000000}">
      <text>
        <r>
          <rPr>
            <sz val="10"/>
            <rFont val="Arial"/>
            <family val="2"/>
          </rPr>
          <t xml:space="preserve">CUSTEIO
</t>
        </r>
        <r>
          <rPr>
            <sz val="9"/>
            <color rgb="FF333333"/>
            <rFont val="Arial"/>
            <charset val="1"/>
          </rPr>
          <t>895.723,94
61,38
3.858.082,63
673.001,16
1.423.260,83</t>
        </r>
      </text>
    </comment>
    <comment ref="J37" authorId="0" shapeId="0" xr:uid="{00000000-0006-0000-0000-000024000000}">
      <text>
        <r>
          <rPr>
            <sz val="10"/>
            <rFont val="Arial"/>
            <family val="2"/>
          </rPr>
          <t>Previsão Fundo Rescisório</t>
        </r>
      </text>
    </comment>
    <comment ref="L37" authorId="0" shapeId="0" xr:uid="{00000000-0006-0000-0000-000033000000}">
      <text>
        <r>
          <rPr>
            <sz val="10"/>
            <rFont val="Arial"/>
            <family val="2"/>
          </rPr>
          <t>PNE maio/25</t>
        </r>
      </text>
    </comment>
    <comment ref="L38" authorId="0" shapeId="0" xr:uid="{00000000-0006-0000-0000-000034000000}">
      <text>
        <r>
          <rPr>
            <sz val="10"/>
            <rFont val="Arial"/>
            <family val="2"/>
          </rPr>
          <t>CUSTEIO
4.127.570,95
275.665,45
673.001,16
895.723,93
1.147.595,38</t>
        </r>
      </text>
    </comment>
    <comment ref="B39" authorId="0" shapeId="0" xr:uid="{00000000-0006-0000-0000-000007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C39" authorId="0" shapeId="0" xr:uid="{00000000-0006-0000-0000-00000E000000}">
      <text>
        <r>
          <rPr>
            <sz val="10"/>
            <rFont val="Arial"/>
            <family val="2"/>
          </rPr>
          <t xml:space="preserve">Custeio: 
7.269.556,87
PNE: </t>
        </r>
      </text>
    </comment>
    <comment ref="D39" authorId="0" shapeId="0" xr:uid="{00000000-0006-0000-0000-000015000000}">
      <text>
        <r>
          <rPr>
            <sz val="10"/>
            <rFont val="Arial"/>
            <family val="2"/>
          </rPr>
          <t>PNE</t>
        </r>
      </text>
    </comment>
    <comment ref="E39" authorId="0" shapeId="0" xr:uid="{00000000-0006-0000-0000-000019000000}">
      <text>
        <r>
          <rPr>
            <sz val="10"/>
            <rFont val="Arial"/>
            <family val="2"/>
          </rPr>
          <t>14.000,00
13.800,00
14.970,00</t>
        </r>
      </text>
    </comment>
    <comment ref="G39" authorId="0" shapeId="0" xr:uid="{00000000-0006-0000-0000-000020000000}">
      <text>
        <r>
          <rPr>
            <sz val="10"/>
            <rFont val="Arial"/>
            <family val="2"/>
          </rPr>
          <t xml:space="preserve">CUSTEIO
6.930.130,07
</t>
        </r>
        <r>
          <rPr>
            <sz val="9"/>
            <color rgb="FF333333"/>
            <rFont val="Arial"/>
            <charset val="1"/>
          </rPr>
          <t xml:space="preserve">58.328,27
21.671,73
895.723,94
3.858.082,63
673.001,16
PNE
61,51
</t>
        </r>
      </text>
    </comment>
    <comment ref="J39" authorId="0" shapeId="0" xr:uid="{00000000-0006-0000-0000-000025000000}">
      <text>
        <r>
          <rPr>
            <sz val="10"/>
            <rFont val="Arial"/>
            <family val="2"/>
          </rPr>
          <t xml:space="preserve">Previsão Fundo Rescisório e energia Elétrica
</t>
        </r>
      </text>
    </comment>
    <comment ref="L39" authorId="0" shapeId="0" xr:uid="{00000000-0006-0000-0000-000035000000}">
      <text>
        <r>
          <rPr>
            <sz val="10"/>
            <rFont val="Arial"/>
            <family val="2"/>
          </rPr>
          <t>CUSTEIO
58.328,27
21.671,73</t>
        </r>
      </text>
    </comment>
    <comment ref="P39" authorId="0" shapeId="0" xr:uid="{00000000-0006-0000-0000-000039000000}">
      <text>
        <r>
          <rPr>
            <sz val="10"/>
            <rFont val="Arial"/>
            <family val="2"/>
          </rPr>
          <t>35.588,40
210.000,00
47.933,00
 857,88</t>
        </r>
      </text>
    </comment>
    <comment ref="L40" authorId="0" shapeId="0" xr:uid="{00000000-0006-0000-0000-000036000000}">
      <text>
        <r>
          <rPr>
            <sz val="10"/>
            <rFont val="Arial"/>
            <family val="2"/>
          </rPr>
          <t>PNE</t>
        </r>
      </text>
    </comment>
    <comment ref="L41" authorId="0" shapeId="0" xr:uid="{00000000-0006-0000-0000-000037000000}">
      <text>
        <r>
          <rPr>
            <sz val="10"/>
            <rFont val="Arial"/>
            <family val="2"/>
          </rPr>
          <t xml:space="preserve">CUSTEIO
895.723,94
1.423.260,83
3.858.082,63
673.001,16
</t>
        </r>
      </text>
    </comment>
  </commentList>
</comments>
</file>

<file path=xl/sharedStrings.xml><?xml version="1.0" encoding="utf-8"?>
<sst xmlns="http://schemas.openxmlformats.org/spreadsheetml/2006/main" count="100" uniqueCount="79">
  <si>
    <t>Relatório Resumido da Execução Orçamentária e Financeira por Contrato de Gestão</t>
  </si>
  <si>
    <t>Mês/Ano: Janeiro a Julho/2025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</si>
  <si>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</si>
  <si>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</si>
  <si>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</si>
  <si>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</si>
  <si>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</si>
  <si>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</si>
  <si>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</si>
  <si>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</si>
  <si>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</si>
  <si>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</si>
  <si>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</si>
  <si>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</si>
  <si>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</si>
  <si>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</si>
  <si>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</si>
  <si>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</si>
  <si>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</si>
  <si>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</si>
  <si>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</si>
  <si>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</si>
  <si>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</si>
  <si>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</si>
  <si>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</si>
  <si>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</si>
  <si>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</si>
  <si>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</si>
  <si>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</si>
  <si>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</si>
  <si>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</si>
  <si>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</si>
  <si>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</si>
  <si>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</si>
  <si>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</si>
  <si>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</si>
  <si>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</si>
  <si>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</si>
  <si>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</si>
  <si>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</si>
  <si>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</si>
  <si>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</si>
  <si>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</si>
  <si>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</si>
  <si>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Provisão de Fundo Resissório</t>
  </si>
  <si>
    <t>Valor provisionado para ajuste posterior.</t>
  </si>
  <si>
    <t>3.3.50.85.02</t>
  </si>
  <si>
    <t>SES/CGC/SUPECC-19837.</t>
  </si>
  <si>
    <t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</si>
  <si>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</si>
  <si>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</si>
  <si>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- GFIN.
4. Valor Provisionado conforme Solicitação de Liquidação e Pagamento SEI N° 74775173 (junho) e SEI 76135134 (julho)
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</si>
  <si>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6. Processo de Investimento 202400010071986 DARE SEI Nº 75262625 pagamento em 29/05/2025. Valor: R$ 4.000,00
    Processo de Investimento 202400010042651 DARE SEI Nº 75661456 pagamento em 05/06/2025. Valor: R$ 10.000,00
    Processo de Investimento 202400010040198 DARE SEI Nº 77943232 pagamento em 24/07/2025. Valor: R$ 35.588,40
    Processo de Investimento 202400010064304 DARE SEI Nº 78357709 pagamento em 24/07/2025. Valor: R$ 210.000,00
    Processo de Investimento 202400010033204 DARE SEI Nº77618589 pagamento em 14/07/2025. Valor: R$ 47.933,00
    Processo de Investimento 202400010040197 DARE SEI Nº 77591187 pagamento em 24/07/2025. Valor: R$ 857,88
</t>
  </si>
  <si>
    <r>
      <rPr>
        <b/>
        <sz val="10"/>
        <color rgb="FF000000"/>
        <rFont val="Calibri"/>
        <family val="2"/>
        <charset val="1"/>
      </rPr>
      <t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Retificação do Relatório COMACG nº 43/2024- COMACG/GMAE-CG/SUPECC/SES/GO (SEI Nº 69445769). Ordem de Pagamento 2025.2850.066.00025.004- R$17.366,67 (junho</t>
    </r>
    <r>
      <rPr>
        <sz val="10"/>
        <color rgb="FF000000"/>
        <rFont val="Calibri"/>
        <family val="2"/>
        <charset val="1"/>
      </rPr>
      <t xml:space="preserve">)
</t>
    </r>
  </si>
  <si>
    <t>  Demonstrativo de investimento repassados no período de janeiro a abril/2025</t>
  </si>
  <si>
    <t>  Demonstrativo de investimento repassados no período de janeiro e fevereiro/2026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</si>
  <si>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</si>
  <si>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</si>
  <si>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</si>
  <si>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</si>
  <si>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</si>
  <si>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</si>
  <si>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</si>
  <si>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2025.2850.161.00031.001</t>
  </si>
  <si>
    <t>4.4.50.42.05</t>
  </si>
  <si>
    <t>Aquisição de  01 (um) Ressonância Magnética Nuclear, 08 (oito) Aparelhos de Raios X Móvel, 01 (um) Ultrassom com Aplicação Transesofágica, 03 (três) aparelhos de Ultrassom Portátil e 01 (uma) Central de Operações.</t>
  </si>
  <si>
    <t>2025.2850.161.00092.001</t>
  </si>
  <si>
    <t>Aquisição de 10 (dez) Scanners.</t>
  </si>
  <si>
    <t>2025.2850.161.00044.001</t>
  </si>
  <si>
    <t>Aquisição de 01 (um) Armário em Aço Inox 02 Portas.</t>
  </si>
  <si>
    <t>2025.2850.161.00048.001</t>
  </si>
  <si>
    <t>Aquisição de 02 (dois) "Bebedouros/ Purificadores Refrigerado - pressão parede".</t>
  </si>
  <si>
    <t xml:space="preserve">2025.2850.161.00147.001 </t>
  </si>
  <si>
    <t xml:space="preserve">4.4.50.42.05 </t>
  </si>
  <si>
    <t xml:space="preserve">Aquisição de 14 (quatorze) " Cadeiras Fixas" </t>
  </si>
  <si>
    <t>2025.2850.161.00226.001</t>
  </si>
  <si>
    <t>Aquisição de 07(sete) Impressoras Térmicas</t>
  </si>
  <si>
    <t xml:space="preserve">Total Geral </t>
  </si>
  <si>
    <t>Fonte:Contratos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</si>
</sst>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9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C9211E"/>
      <name val="Calibri"/>
      <family val="2"/>
      <charset val="1"/>
    </font>
    <font>
      <sz val="10"/>
      <color theme="0"/>
      <name val="Calibri"/>
      <family val="2"/>
      <charset val="1"/>
    </font>
    <font>
      <b/>
      <sz val="14"/>
      <color rgb="FFC9211E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</font>
    <font>
      <sz val="10"/>
      <color rgb="FF333333"/>
      <name val="Calibri"/>
      <family val="2"/>
      <charset val="1"/>
    </font>
    <font>
      <sz val="9"/>
      <color rgb="FF333333"/>
      <name val="Arial"/>
      <charset val="1"/>
    </font>
    <font>
      <sz val="10"/>
      <color rgb="FF333333"/>
      <name val="Arial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8" fillId="0" borderId="0"/>
    <xf numFmtId="0" fontId="18" fillId="0" borderId="0"/>
    <xf numFmtId="164" fontId="18" fillId="0" borderId="0" applyBorder="0" applyProtection="0"/>
  </cellStyleXfs>
  <cellXfs count="86">
    <xf numFmtId="0" fontId="0" fillId="0" borderId="0" xfId="0"/>
    <xf numFmtId="0" fontId="4" fillId="3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 applyProtection="1">
      <alignment horizontal="right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8" fillId="0" borderId="5" xfId="0" applyFont="1" applyBorder="1"/>
    <xf numFmtId="4" fontId="5" fillId="0" borderId="5" xfId="0" applyNumberFormat="1" applyFont="1" applyBorder="1"/>
    <xf numFmtId="4" fontId="5" fillId="0" borderId="5" xfId="0" applyNumberFormat="1" applyFont="1" applyBorder="1" applyAlignment="1">
      <alignment wrapText="1"/>
    </xf>
    <xf numFmtId="0" fontId="0" fillId="0" borderId="5" xfId="0" applyBorder="1"/>
    <xf numFmtId="0" fontId="2" fillId="4" borderId="5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9" fillId="4" borderId="5" xfId="0" applyNumberFormat="1" applyFont="1" applyFill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164" fontId="18" fillId="5" borderId="12" xfId="3" applyFill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2" fillId="5" borderId="12" xfId="3" applyFont="1" applyFill="1" applyBorder="1" applyAlignment="1" applyProtection="1">
      <alignment horizontal="right" vertical="center"/>
    </xf>
    <xf numFmtId="164" fontId="4" fillId="6" borderId="12" xfId="0" applyNumberFormat="1" applyFont="1" applyFill="1" applyBorder="1" applyAlignment="1">
      <alignment horizontal="right" vertical="center" wrapText="1"/>
    </xf>
    <xf numFmtId="0" fontId="2" fillId="6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6" fontId="8" fillId="0" borderId="12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167" fontId="13" fillId="0" borderId="12" xfId="0" applyNumberFormat="1" applyFont="1" applyBorder="1"/>
    <xf numFmtId="167" fontId="0" fillId="0" borderId="0" xfId="0" applyNumberFormat="1"/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4" fillId="6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13" fillId="0" borderId="12" xfId="0" applyFont="1" applyBorder="1" applyAlignment="1">
      <alignment horizontal="right"/>
    </xf>
  </cellXfs>
  <cellStyles count="4">
    <cellStyle name="Moeda 3 6" xfId="1" xr:uid="{00000000-0005-0000-0000-000006000000}"/>
    <cellStyle name="Normal" xfId="0" builtinId="0"/>
    <cellStyle name="Normal 65" xfId="2" xr:uid="{00000000-0005-0000-0000-000007000000}"/>
    <cellStyle name="Vírgula 44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P80"/>
  <sheetViews>
    <sheetView tabSelected="1" topLeftCell="A18" zoomScaleNormal="100" workbookViewId="0">
      <selection activeCell="L42" sqref="L42"/>
    </sheetView>
  </sheetViews>
  <sheetFormatPr defaultColWidth="8.7109375" defaultRowHeight="15" x14ac:dyDescent="0.25"/>
  <cols>
    <col min="1" max="1" width="17.140625" customWidth="1"/>
    <col min="2" max="4" width="13.28515625" customWidth="1"/>
    <col min="5" max="5" width="12.42578125" customWidth="1"/>
    <col min="6" max="6" width="12" customWidth="1"/>
    <col min="7" max="7" width="15.7109375" customWidth="1"/>
    <col min="8" max="9" width="16.7109375" customWidth="1"/>
    <col min="10" max="10" width="12.140625" customWidth="1"/>
    <col min="11" max="11" width="18.28515625" customWidth="1"/>
    <col min="12" max="12" width="13.28515625" customWidth="1"/>
    <col min="13" max="13" width="13.42578125" customWidth="1"/>
    <col min="14" max="14" width="12" customWidth="1"/>
    <col min="15" max="16" width="18.28515625" customWidth="1"/>
    <col min="17" max="17" width="23.28515625" customWidth="1"/>
    <col min="18" max="18" width="9.7109375" customWidth="1"/>
    <col min="19" max="19" width="13" customWidth="1"/>
    <col min="20" max="20" width="13.28515625" customWidth="1"/>
    <col min="21" max="21" width="12.710937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7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7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7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8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68" ht="23.2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68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68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68" ht="125.25" customHeight="1" x14ac:dyDescent="0.25">
      <c r="A20" s="6"/>
      <c r="B20" s="4" t="s">
        <v>14</v>
      </c>
      <c r="C20" s="3" t="s">
        <v>15</v>
      </c>
      <c r="D20" s="3" t="s">
        <v>16</v>
      </c>
      <c r="E20" s="3"/>
      <c r="F20" s="3"/>
      <c r="G20" s="3" t="s">
        <v>17</v>
      </c>
      <c r="H20" s="3"/>
      <c r="I20" s="3"/>
      <c r="J20" s="21" t="s">
        <v>18</v>
      </c>
      <c r="K20" s="3" t="s">
        <v>19</v>
      </c>
      <c r="L20" s="3"/>
      <c r="M20" s="3"/>
      <c r="N20" s="3"/>
      <c r="O20" s="3" t="s">
        <v>20</v>
      </c>
      <c r="P20" s="3"/>
      <c r="Q20" s="21" t="s">
        <v>21</v>
      </c>
      <c r="R20" s="3" t="s">
        <v>22</v>
      </c>
      <c r="S20" s="3"/>
      <c r="T20" s="3" t="s">
        <v>23</v>
      </c>
      <c r="U20" s="3"/>
      <c r="V20" s="3" t="s">
        <v>24</v>
      </c>
    </row>
    <row r="21" spans="1:68" ht="38.25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68" x14ac:dyDescent="0.25">
      <c r="A22" s="22">
        <v>45658</v>
      </c>
      <c r="B22" s="23">
        <v>7292207.9199999999</v>
      </c>
      <c r="C22" s="23">
        <v>7292207.9199999999</v>
      </c>
      <c r="D22" s="23">
        <v>48868561.869999997</v>
      </c>
      <c r="E22" s="23"/>
      <c r="F22" s="23"/>
      <c r="G22" s="23">
        <v>14089113.74</v>
      </c>
      <c r="H22" s="23"/>
      <c r="I22" s="23"/>
      <c r="J22" s="24"/>
      <c r="K22" s="25">
        <v>45658</v>
      </c>
      <c r="L22" s="26">
        <v>7044556.8700000001</v>
      </c>
      <c r="M22" s="26"/>
      <c r="N22" s="27"/>
      <c r="O22" s="26"/>
      <c r="P22" s="26"/>
      <c r="Q22" s="27"/>
      <c r="R22" s="27"/>
      <c r="S22" s="27"/>
      <c r="T22" s="26">
        <v>22297.74</v>
      </c>
      <c r="U22" s="26"/>
      <c r="V22" s="26">
        <f>L22+M22+N22+R22+S22+T22+U22</f>
        <v>7066854.6100000003</v>
      </c>
      <c r="W22" s="28"/>
      <c r="X22" s="28"/>
    </row>
    <row r="23" spans="1:68" x14ac:dyDescent="0.25">
      <c r="A23" s="22">
        <v>45689</v>
      </c>
      <c r="B23" s="23">
        <v>7322339.7000000002</v>
      </c>
      <c r="C23" s="23">
        <v>7322339.7000000002</v>
      </c>
      <c r="D23" s="23">
        <v>22651.05</v>
      </c>
      <c r="E23" s="23">
        <v>11368161</v>
      </c>
      <c r="F23" s="23"/>
      <c r="G23" s="23">
        <v>7142207.9199999999</v>
      </c>
      <c r="H23" s="23">
        <v>11368161</v>
      </c>
      <c r="I23" s="23"/>
      <c r="J23" s="24"/>
      <c r="K23" s="25">
        <v>45689</v>
      </c>
      <c r="L23" s="26">
        <v>7044556.8700000001</v>
      </c>
      <c r="M23" s="26"/>
      <c r="N23" s="27"/>
      <c r="O23" s="26"/>
      <c r="P23" s="26"/>
      <c r="Q23" s="27"/>
      <c r="R23" s="27"/>
      <c r="S23" s="27"/>
      <c r="T23" s="26">
        <v>122698.33</v>
      </c>
      <c r="U23" s="26"/>
      <c r="V23" s="26">
        <f>T23+L23</f>
        <v>7167255.2000000002</v>
      </c>
      <c r="W23" s="28"/>
      <c r="X23" s="28"/>
    </row>
    <row r="24" spans="1:68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4"/>
      <c r="K24" s="25"/>
      <c r="L24" s="26"/>
      <c r="M24" s="26"/>
      <c r="N24" s="27"/>
      <c r="O24" s="26"/>
      <c r="P24" s="26"/>
      <c r="Q24" s="27"/>
      <c r="R24" s="27"/>
      <c r="S24" s="27"/>
      <c r="T24" s="26">
        <v>46283.78</v>
      </c>
      <c r="U24" s="26"/>
      <c r="V24" s="26">
        <v>46283.78</v>
      </c>
      <c r="W24" s="28"/>
      <c r="X24" s="28"/>
    </row>
    <row r="25" spans="1:68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4"/>
      <c r="K25" s="25">
        <v>45658</v>
      </c>
      <c r="L25" s="26">
        <v>918374.98</v>
      </c>
      <c r="M25" s="26"/>
      <c r="N25" s="27"/>
      <c r="O25" s="26"/>
      <c r="P25" s="26"/>
      <c r="Q25" s="27"/>
      <c r="R25" s="27"/>
      <c r="S25" s="27"/>
      <c r="T25" s="26"/>
      <c r="U25" s="26"/>
      <c r="V25" s="26">
        <f>L25</f>
        <v>918374.98</v>
      </c>
      <c r="W25" s="28"/>
      <c r="X25" s="28"/>
    </row>
    <row r="26" spans="1:68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4"/>
      <c r="K26" s="25">
        <v>45717</v>
      </c>
      <c r="L26" s="26">
        <v>6223832.9400000004</v>
      </c>
      <c r="M26" s="26"/>
      <c r="N26" s="27"/>
      <c r="O26" s="26"/>
      <c r="P26" s="26"/>
      <c r="Q26" s="27"/>
      <c r="R26" s="27"/>
      <c r="S26" s="27"/>
      <c r="T26" s="26"/>
      <c r="U26" s="26"/>
      <c r="V26" s="26">
        <v>6223832.9400000004</v>
      </c>
      <c r="W26" s="28"/>
      <c r="X26" s="28"/>
    </row>
    <row r="27" spans="1:68" x14ac:dyDescent="0.25">
      <c r="A27" s="22">
        <v>45717</v>
      </c>
      <c r="B27" s="23">
        <v>7271384.8700000001</v>
      </c>
      <c r="C27" s="23">
        <v>7271384.8700000001</v>
      </c>
      <c r="D27" s="29">
        <v>52782.83</v>
      </c>
      <c r="E27" s="23">
        <v>36169.800000000003</v>
      </c>
      <c r="F27" s="23"/>
      <c r="G27" s="29">
        <v>7223551.2599999998</v>
      </c>
      <c r="H27" s="30">
        <v>36169.800000000003</v>
      </c>
      <c r="I27" s="23"/>
      <c r="J27" s="24"/>
      <c r="K27" s="25">
        <v>45658</v>
      </c>
      <c r="L27" s="26">
        <v>172569.12</v>
      </c>
      <c r="M27" s="26"/>
      <c r="N27" s="27"/>
      <c r="O27" s="26"/>
      <c r="P27" s="26"/>
      <c r="Q27" s="27"/>
      <c r="R27" s="27"/>
      <c r="S27" s="27"/>
      <c r="T27" s="31"/>
      <c r="U27" s="26"/>
      <c r="V27" s="32">
        <f>L27</f>
        <v>172569.12</v>
      </c>
      <c r="W27" s="28"/>
      <c r="X27" s="28"/>
    </row>
    <row r="28" spans="1:68" x14ac:dyDescent="0.25">
      <c r="A28" s="22"/>
      <c r="B28" s="23"/>
      <c r="C28" s="23"/>
      <c r="D28" s="29"/>
      <c r="E28" s="23"/>
      <c r="F28" s="23"/>
      <c r="G28" s="29"/>
      <c r="H28" s="30"/>
      <c r="I28" s="23"/>
      <c r="J28" s="24"/>
      <c r="K28" s="25">
        <v>45689</v>
      </c>
      <c r="L28" s="33">
        <v>52782.83</v>
      </c>
      <c r="M28" s="33">
        <v>11368161</v>
      </c>
      <c r="N28" s="27"/>
      <c r="O28" s="26"/>
      <c r="P28" s="26"/>
      <c r="Q28" s="27"/>
      <c r="R28" s="27"/>
      <c r="S28" s="27"/>
      <c r="T28" s="33">
        <v>1765.43</v>
      </c>
      <c r="U28" s="26"/>
      <c r="V28" s="32">
        <f>L28+M28+T28</f>
        <v>11422709.26</v>
      </c>
      <c r="W28" s="28"/>
      <c r="X28" s="28"/>
    </row>
    <row r="29" spans="1:68" s="34" customFormat="1" x14ac:dyDescent="0.25">
      <c r="A29" s="22"/>
      <c r="B29" s="23"/>
      <c r="C29" s="23"/>
      <c r="D29" s="29"/>
      <c r="E29" s="23"/>
      <c r="F29" s="23"/>
      <c r="G29" s="29"/>
      <c r="H29" s="30"/>
      <c r="I29" s="23"/>
      <c r="J29" s="24"/>
      <c r="K29" s="25">
        <v>45717</v>
      </c>
      <c r="L29" s="26"/>
      <c r="M29" s="26">
        <v>36169.800000000003</v>
      </c>
      <c r="N29" s="27"/>
      <c r="O29" s="26"/>
      <c r="P29" s="26"/>
      <c r="Q29" s="27"/>
      <c r="R29" s="27"/>
      <c r="S29" s="27"/>
      <c r="T29" s="31"/>
      <c r="U29" s="26"/>
      <c r="V29" s="32">
        <f>M29</f>
        <v>36169.800000000003</v>
      </c>
      <c r="W29" s="28"/>
      <c r="X29" s="2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s="34" customFormat="1" x14ac:dyDescent="0.25">
      <c r="A30" s="22">
        <v>45748</v>
      </c>
      <c r="B30" s="23">
        <v>7269618.3700000001</v>
      </c>
      <c r="C30" s="23">
        <v>7269618.3700000001</v>
      </c>
      <c r="D30" s="29">
        <v>25497159.719999999</v>
      </c>
      <c r="E30" s="23"/>
      <c r="F30" s="23"/>
      <c r="G30" s="29">
        <v>7467050.3200000003</v>
      </c>
      <c r="H30" s="30"/>
      <c r="I30" s="23"/>
      <c r="J30" s="24"/>
      <c r="K30" s="25">
        <v>45658</v>
      </c>
      <c r="L30" s="26">
        <v>50665.45</v>
      </c>
      <c r="M30" s="26"/>
      <c r="N30" s="26"/>
      <c r="O30" s="26"/>
      <c r="P30" s="26"/>
      <c r="Q30" s="27"/>
      <c r="R30" s="27"/>
      <c r="S30" s="27"/>
      <c r="T30" s="31"/>
      <c r="U30" s="26"/>
      <c r="V30" s="32">
        <f>L30</f>
        <v>50665.45</v>
      </c>
      <c r="W30" s="28"/>
      <c r="X30" s="28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</row>
    <row r="31" spans="1:68" s="34" customFormat="1" x14ac:dyDescent="0.25">
      <c r="A31" s="22"/>
      <c r="B31" s="23"/>
      <c r="C31" s="23"/>
      <c r="D31" s="29"/>
      <c r="E31" s="23"/>
      <c r="F31" s="23"/>
      <c r="G31" s="29"/>
      <c r="H31" s="30"/>
      <c r="I31" s="23"/>
      <c r="J31" s="24"/>
      <c r="K31" s="25">
        <v>45689</v>
      </c>
      <c r="L31" s="26">
        <v>225000</v>
      </c>
      <c r="M31" s="26"/>
      <c r="N31" s="26"/>
      <c r="O31" s="26"/>
      <c r="P31" s="26"/>
      <c r="Q31" s="27"/>
      <c r="R31" s="27"/>
      <c r="S31" s="27"/>
      <c r="T31" s="31"/>
      <c r="U31" s="26"/>
      <c r="V31" s="32">
        <f>L31</f>
        <v>225000</v>
      </c>
      <c r="W31" s="28"/>
      <c r="X31" s="28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</row>
    <row r="32" spans="1:68" s="34" customFormat="1" x14ac:dyDescent="0.25">
      <c r="A32" s="22"/>
      <c r="B32" s="23"/>
      <c r="C32" s="23"/>
      <c r="D32" s="29"/>
      <c r="E32" s="23"/>
      <c r="F32" s="23"/>
      <c r="G32" s="29"/>
      <c r="H32" s="30"/>
      <c r="I32" s="23"/>
      <c r="J32" s="24"/>
      <c r="K32" s="25">
        <v>45717</v>
      </c>
      <c r="L32" s="26">
        <v>1828</v>
      </c>
      <c r="M32" s="26"/>
      <c r="N32" s="26"/>
      <c r="O32" s="26"/>
      <c r="P32" s="26"/>
      <c r="Q32" s="27"/>
      <c r="R32" s="27"/>
      <c r="S32" s="27"/>
      <c r="T32" s="31"/>
      <c r="U32" s="26"/>
      <c r="V32" s="32">
        <f>L32</f>
        <v>1828</v>
      </c>
      <c r="W32" s="28"/>
      <c r="X32" s="28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</row>
    <row r="33" spans="1:68" s="34" customFormat="1" x14ac:dyDescent="0.25">
      <c r="A33" s="22"/>
      <c r="B33" s="23"/>
      <c r="C33" s="23"/>
      <c r="D33" s="29"/>
      <c r="E33" s="23"/>
      <c r="F33" s="23"/>
      <c r="G33" s="29"/>
      <c r="H33" s="30"/>
      <c r="I33" s="23"/>
      <c r="J33" s="24"/>
      <c r="K33" s="25">
        <v>45748</v>
      </c>
      <c r="L33" s="26">
        <v>6996433.8799999999</v>
      </c>
      <c r="M33" s="26"/>
      <c r="N33" s="26"/>
      <c r="O33" s="26"/>
      <c r="P33" s="26"/>
      <c r="Q33" s="27"/>
      <c r="R33" s="27"/>
      <c r="S33" s="27"/>
      <c r="T33" s="31"/>
      <c r="U33" s="26"/>
      <c r="V33" s="32">
        <f>L33</f>
        <v>6996433.8799999999</v>
      </c>
      <c r="W33" s="28"/>
      <c r="X33" s="28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</row>
    <row r="34" spans="1:68" s="34" customFormat="1" x14ac:dyDescent="0.25">
      <c r="A34" s="22"/>
      <c r="B34" s="23"/>
      <c r="C34" s="23"/>
      <c r="D34" s="29"/>
      <c r="E34" s="23"/>
      <c r="F34" s="23"/>
      <c r="G34" s="29"/>
      <c r="H34" s="30"/>
      <c r="I34" s="23"/>
      <c r="J34" s="24"/>
      <c r="K34" s="25">
        <v>45778</v>
      </c>
      <c r="L34" s="26">
        <v>7189556.8700000001</v>
      </c>
      <c r="M34" s="26"/>
      <c r="N34" s="26"/>
      <c r="O34" s="26"/>
      <c r="P34" s="26"/>
      <c r="Q34" s="27"/>
      <c r="R34" s="27"/>
      <c r="S34" s="27"/>
      <c r="T34" s="31"/>
      <c r="U34" s="26"/>
      <c r="V34" s="32">
        <f>L34</f>
        <v>7189556.8700000001</v>
      </c>
      <c r="W34" s="28"/>
      <c r="X34" s="28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</row>
    <row r="35" spans="1:68" s="34" customFormat="1" x14ac:dyDescent="0.25">
      <c r="A35" s="22">
        <v>45778</v>
      </c>
      <c r="B35" s="23">
        <v>7269618.25</v>
      </c>
      <c r="C35" s="23">
        <v>7269618.25</v>
      </c>
      <c r="D35" s="29">
        <v>61.5</v>
      </c>
      <c r="E35" s="23">
        <v>2450</v>
      </c>
      <c r="F35" s="23"/>
      <c r="G35" s="29">
        <v>7419618.3700000001</v>
      </c>
      <c r="H35" s="30">
        <v>2450</v>
      </c>
      <c r="I35" s="23"/>
      <c r="J35" s="24"/>
      <c r="K35" s="25">
        <v>45717</v>
      </c>
      <c r="L35" s="26">
        <v>150000</v>
      </c>
      <c r="M35" s="26">
        <v>2450</v>
      </c>
      <c r="N35" s="26"/>
      <c r="O35"/>
      <c r="P35" s="26">
        <v>4000</v>
      </c>
      <c r="Q35" s="27"/>
      <c r="R35" s="27"/>
      <c r="S35" s="27"/>
      <c r="T35" s="31"/>
      <c r="U35" s="26"/>
      <c r="V35" s="32">
        <f>L35+M35</f>
        <v>152450</v>
      </c>
      <c r="W35" s="28"/>
      <c r="X35" s="28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</row>
    <row r="36" spans="1:68" s="34" customFormat="1" x14ac:dyDescent="0.25">
      <c r="A36" s="22"/>
      <c r="B36" s="23"/>
      <c r="C36" s="23"/>
      <c r="D36" s="29"/>
      <c r="E36" s="23"/>
      <c r="F36" s="23"/>
      <c r="G36" s="29"/>
      <c r="H36" s="30"/>
      <c r="I36" s="23"/>
      <c r="J36" s="24"/>
      <c r="K36" s="25">
        <v>45748</v>
      </c>
      <c r="L36" s="26">
        <v>150061.5</v>
      </c>
      <c r="M36" s="26"/>
      <c r="N36" s="26"/>
      <c r="O36" s="26"/>
      <c r="P36" s="26"/>
      <c r="Q36" s="27"/>
      <c r="R36" s="27"/>
      <c r="S36" s="27"/>
      <c r="T36" s="31"/>
      <c r="U36" s="26"/>
      <c r="V36" s="32">
        <f>L36</f>
        <v>150061.5</v>
      </c>
      <c r="W36" s="28"/>
      <c r="X36" s="28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1:68" s="34" customFormat="1" x14ac:dyDescent="0.25">
      <c r="A37" s="22">
        <v>45809</v>
      </c>
      <c r="B37" s="23">
        <v>7269618.3799999999</v>
      </c>
      <c r="C37" s="23">
        <v>7269556.8700000001</v>
      </c>
      <c r="D37" s="29">
        <v>61.38</v>
      </c>
      <c r="E37" s="23"/>
      <c r="F37" s="23"/>
      <c r="G37" s="29">
        <v>6850129.9400000004</v>
      </c>
      <c r="H37" s="30"/>
      <c r="I37" s="23"/>
      <c r="J37" s="24">
        <v>150000</v>
      </c>
      <c r="K37" s="25">
        <v>45778</v>
      </c>
      <c r="L37" s="26">
        <v>61.38</v>
      </c>
      <c r="M37" s="26"/>
      <c r="N37" s="26"/>
      <c r="O37" s="26"/>
      <c r="P37" s="26">
        <v>10000</v>
      </c>
      <c r="Q37" s="27"/>
      <c r="R37" s="27"/>
      <c r="S37" s="27"/>
      <c r="T37"/>
      <c r="U37" s="26"/>
      <c r="V37" s="32">
        <f>L37</f>
        <v>61.38</v>
      </c>
      <c r="W37" s="28"/>
      <c r="X37" s="28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</row>
    <row r="38" spans="1:68" s="34" customFormat="1" x14ac:dyDescent="0.25">
      <c r="A38" s="22"/>
      <c r="B38" s="23"/>
      <c r="C38" s="23"/>
      <c r="D38" s="29"/>
      <c r="E38" s="23"/>
      <c r="F38" s="23"/>
      <c r="G38" s="29"/>
      <c r="H38" s="30"/>
      <c r="I38" s="23"/>
      <c r="J38" s="24"/>
      <c r="K38" s="25">
        <v>45809</v>
      </c>
      <c r="L38" s="26">
        <v>7119556.8700000001</v>
      </c>
      <c r="M38" s="26"/>
      <c r="N38" s="26"/>
      <c r="O38" s="26"/>
      <c r="P38" s="26"/>
      <c r="Q38" s="27"/>
      <c r="R38" s="27"/>
      <c r="S38" s="27"/>
      <c r="T38" s="33">
        <v>17366.669999999998</v>
      </c>
      <c r="U38" s="26"/>
      <c r="V38" s="32">
        <f>L38+T38</f>
        <v>7136923.54</v>
      </c>
      <c r="W38" s="28"/>
      <c r="X38" s="2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</row>
    <row r="39" spans="1:68" s="34" customFormat="1" x14ac:dyDescent="0.25">
      <c r="A39" s="22">
        <v>45839</v>
      </c>
      <c r="B39" s="23">
        <v>7269556.8700000001</v>
      </c>
      <c r="C39" s="23">
        <v>7269556.8700000001</v>
      </c>
      <c r="D39" s="29">
        <v>61.51</v>
      </c>
      <c r="E39" s="23">
        <v>42770</v>
      </c>
      <c r="F39" s="23"/>
      <c r="G39" s="29">
        <v>12436999.310000001</v>
      </c>
      <c r="H39" s="30">
        <v>14000</v>
      </c>
      <c r="I39" s="23"/>
      <c r="J39" s="24">
        <v>419488.31</v>
      </c>
      <c r="K39" s="25">
        <v>45778</v>
      </c>
      <c r="L39" s="26">
        <v>80000</v>
      </c>
      <c r="M39"/>
      <c r="N39" s="26"/>
      <c r="O39" s="26"/>
      <c r="P39" s="26">
        <v>294379.28000000003</v>
      </c>
      <c r="Q39" s="27"/>
      <c r="R39" s="27"/>
      <c r="S39" s="27"/>
      <c r="T39" s="33"/>
      <c r="U39" s="26"/>
      <c r="V39" s="32">
        <f>L39</f>
        <v>80000</v>
      </c>
      <c r="W39" s="28"/>
      <c r="X39" s="28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</row>
    <row r="40" spans="1:68" s="34" customFormat="1" x14ac:dyDescent="0.25">
      <c r="A40" s="22"/>
      <c r="B40" s="23"/>
      <c r="C40" s="23"/>
      <c r="D40" s="29"/>
      <c r="E40" s="23"/>
      <c r="F40" s="23"/>
      <c r="G40" s="29"/>
      <c r="H40" s="30"/>
      <c r="I40" s="23"/>
      <c r="J40" s="24"/>
      <c r="K40" s="25">
        <v>45809</v>
      </c>
      <c r="L40" s="26">
        <v>61.51</v>
      </c>
      <c r="M40" s="26"/>
      <c r="N40" s="26"/>
      <c r="O40" s="26"/>
      <c r="P40" s="26"/>
      <c r="Q40" s="27"/>
      <c r="R40" s="27"/>
      <c r="S40" s="27"/>
      <c r="T40" s="33"/>
      <c r="U40" s="26"/>
      <c r="V40" s="32">
        <f>L40</f>
        <v>61.51</v>
      </c>
      <c r="W40" s="28"/>
      <c r="X40" s="28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</row>
    <row r="41" spans="1:68" s="34" customFormat="1" x14ac:dyDescent="0.25">
      <c r="A41" s="22"/>
      <c r="B41" s="23"/>
      <c r="C41" s="23"/>
      <c r="D41" s="29"/>
      <c r="E41" s="23"/>
      <c r="F41" s="23"/>
      <c r="G41" s="29"/>
      <c r="H41" s="30"/>
      <c r="I41" s="23"/>
      <c r="J41" s="24"/>
      <c r="K41" s="25">
        <v>45839</v>
      </c>
      <c r="L41" s="26">
        <v>6850068.5599999996</v>
      </c>
      <c r="M41" s="26">
        <v>14000</v>
      </c>
      <c r="N41" s="26"/>
      <c r="O41" s="26"/>
      <c r="P41" s="26"/>
      <c r="Q41" s="27"/>
      <c r="R41" s="27"/>
      <c r="S41" s="27"/>
      <c r="T41" s="33"/>
      <c r="U41" s="26"/>
      <c r="V41" s="32">
        <f>L41+M41</f>
        <v>6864068.5599999996</v>
      </c>
      <c r="W41" s="28"/>
      <c r="X41" s="28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</row>
    <row r="42" spans="1:68" x14ac:dyDescent="0.25">
      <c r="A42" s="35"/>
      <c r="B42" s="36">
        <f>SUM(B22:B41)</f>
        <v>50964344.359999999</v>
      </c>
      <c r="C42" s="36">
        <f>SUM(C22:C41)</f>
        <v>50964282.849999994</v>
      </c>
      <c r="D42" s="36">
        <f>SUM(D22:D41)</f>
        <v>74441339.859999999</v>
      </c>
      <c r="E42" s="36">
        <f>SUM(E22:E41)</f>
        <v>11449550.800000001</v>
      </c>
      <c r="F42" s="36">
        <f>SUM(F22:F22)</f>
        <v>0</v>
      </c>
      <c r="G42" s="36">
        <f>SUM(G22:G41)</f>
        <v>62628670.859999999</v>
      </c>
      <c r="H42" s="36">
        <f>SUM(H22:H41)</f>
        <v>11420780.800000001</v>
      </c>
      <c r="I42" s="36">
        <f>SUM(I22:I22)</f>
        <v>0</v>
      </c>
      <c r="J42" s="36">
        <f>SUM(J22:J41)</f>
        <v>569488.31000000006</v>
      </c>
      <c r="K42" s="37"/>
      <c r="L42" s="37">
        <f>SUM(L22:L41)</f>
        <v>50269967.629999995</v>
      </c>
      <c r="M42" s="37">
        <f>SUM(M22:M41)</f>
        <v>11420780.800000001</v>
      </c>
      <c r="N42" s="38">
        <f>SUM(N22:N22)</f>
        <v>0</v>
      </c>
      <c r="O42" s="37">
        <f>SUM(O22:O39)</f>
        <v>0</v>
      </c>
      <c r="P42" s="37">
        <f>SUM(P22:P41)</f>
        <v>308379.28000000003</v>
      </c>
      <c r="Q42" s="38">
        <f>SUM(Q22:Q22)</f>
        <v>0</v>
      </c>
      <c r="R42" s="38">
        <f>SUM(R22:R22)</f>
        <v>0</v>
      </c>
      <c r="S42" s="38">
        <f>SUM(S22:S22)</f>
        <v>0</v>
      </c>
      <c r="T42" s="37">
        <f>SUM(T22:T41)</f>
        <v>210411.95</v>
      </c>
      <c r="U42" s="37">
        <f>SUM(U22:U22)</f>
        <v>0</v>
      </c>
      <c r="V42" s="37">
        <f>SUM(V22:V41)</f>
        <v>61901160.380000003</v>
      </c>
      <c r="W42" s="39"/>
      <c r="X42" s="39"/>
      <c r="Y42" s="40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2"/>
    </row>
    <row r="43" spans="1:68" x14ac:dyDescent="0.25">
      <c r="A43" s="43"/>
      <c r="B43" s="43"/>
      <c r="C43" s="44"/>
      <c r="D43" s="43"/>
      <c r="E43" s="43"/>
      <c r="F43" s="43"/>
      <c r="G43" s="43"/>
      <c r="H43" s="43"/>
      <c r="I43" s="43"/>
      <c r="J43" s="4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3"/>
    </row>
    <row r="44" spans="1:68" ht="42.75" customHeight="1" x14ac:dyDescent="0.25">
      <c r="A44" s="2" t="s">
        <v>30</v>
      </c>
      <c r="B44" s="2"/>
      <c r="C44" s="2"/>
      <c r="D44" s="2"/>
      <c r="E44" s="2"/>
      <c r="F44" s="43"/>
      <c r="G44" s="43"/>
      <c r="H44" s="43"/>
      <c r="I44" s="43"/>
      <c r="J44" s="43"/>
      <c r="K44" s="45"/>
      <c r="M44" s="44"/>
      <c r="N44" s="44"/>
      <c r="O44" s="44"/>
      <c r="P44" s="44"/>
      <c r="Q44" s="44"/>
      <c r="R44" s="44"/>
      <c r="S44" s="44"/>
      <c r="T44" s="44"/>
      <c r="U44" s="44"/>
      <c r="V44" s="43"/>
    </row>
    <row r="45" spans="1:68" ht="15" customHeight="1" x14ac:dyDescent="0.25">
      <c r="A45" s="1" t="s">
        <v>31</v>
      </c>
      <c r="B45" s="1"/>
      <c r="C45" s="1"/>
      <c r="D45" s="1"/>
      <c r="E45" s="1"/>
      <c r="F45" s="43"/>
      <c r="G45" s="43"/>
      <c r="H45" s="43"/>
      <c r="I45" s="43"/>
      <c r="J45" s="4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</row>
    <row r="46" spans="1:68" x14ac:dyDescent="0.25">
      <c r="A46" s="1"/>
      <c r="B46" s="1"/>
      <c r="C46" s="1"/>
      <c r="D46" s="1"/>
      <c r="E46" s="1"/>
      <c r="F46" s="43"/>
      <c r="G46" s="43"/>
      <c r="H46" s="43"/>
      <c r="I46" s="43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3"/>
    </row>
    <row r="47" spans="1:68" ht="23.25" customHeight="1" x14ac:dyDescent="0.25">
      <c r="A47" s="74" t="s">
        <v>32</v>
      </c>
      <c r="B47" s="74"/>
      <c r="C47" s="74"/>
      <c r="D47" s="74"/>
      <c r="E47" s="74"/>
      <c r="F47" s="43"/>
      <c r="G47" s="43"/>
      <c r="H47" s="43"/>
      <c r="I47" s="43"/>
      <c r="J47" s="4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3"/>
    </row>
    <row r="48" spans="1:68" ht="15" customHeight="1" x14ac:dyDescent="0.25">
      <c r="A48" s="74" t="s">
        <v>33</v>
      </c>
      <c r="B48" s="74"/>
      <c r="C48" s="74"/>
      <c r="D48" s="74"/>
      <c r="E48" s="74"/>
      <c r="F48" s="43"/>
      <c r="G48" s="43"/>
      <c r="H48" s="43"/>
      <c r="I48" s="43"/>
      <c r="J48" s="43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</row>
    <row r="49" spans="1:22" ht="15" customHeight="1" x14ac:dyDescent="0.25">
      <c r="A49" s="74" t="s">
        <v>34</v>
      </c>
      <c r="B49" s="74"/>
      <c r="C49" s="74"/>
      <c r="D49" s="74"/>
      <c r="E49" s="74"/>
      <c r="F49" s="43"/>
      <c r="G49" s="43"/>
      <c r="H49" s="43"/>
      <c r="I49" s="43"/>
      <c r="J49" s="43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3"/>
    </row>
    <row r="50" spans="1:22" ht="15" customHeight="1" x14ac:dyDescent="0.25">
      <c r="A50" s="74" t="s">
        <v>35</v>
      </c>
      <c r="B50" s="74"/>
      <c r="C50" s="74"/>
      <c r="D50" s="74"/>
      <c r="E50" s="74"/>
      <c r="F50" s="43"/>
      <c r="G50" s="43"/>
      <c r="H50" s="43"/>
      <c r="I50" s="43"/>
      <c r="J50" s="43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3"/>
    </row>
    <row r="51" spans="1:22" ht="15" customHeight="1" x14ac:dyDescent="0.25">
      <c r="A51" s="74" t="s">
        <v>36</v>
      </c>
      <c r="B51" s="74"/>
      <c r="C51" s="74"/>
      <c r="D51" s="74"/>
      <c r="E51" s="74"/>
      <c r="F51" s="43"/>
      <c r="G51" s="43"/>
      <c r="H51" s="43"/>
      <c r="I51" s="43"/>
      <c r="J51" s="43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</row>
    <row r="52" spans="1:22" x14ac:dyDescent="0.25">
      <c r="A52" s="43"/>
      <c r="B52" s="43"/>
      <c r="C52" s="44"/>
      <c r="D52" s="43"/>
      <c r="E52" s="43"/>
      <c r="F52" s="43"/>
      <c r="G52" s="43"/>
      <c r="H52" s="43"/>
      <c r="I52" s="43"/>
      <c r="J52" s="43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3"/>
    </row>
    <row r="53" spans="1:22" ht="15" customHeight="1" x14ac:dyDescent="0.25">
      <c r="A53" s="2" t="s">
        <v>37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3"/>
    </row>
    <row r="54" spans="1:22" ht="51" customHeight="1" x14ac:dyDescent="0.25">
      <c r="A54" s="1" t="s">
        <v>31</v>
      </c>
      <c r="B54" s="1"/>
      <c r="C54" s="1"/>
      <c r="D54" s="1"/>
      <c r="E54" s="1"/>
      <c r="F54" s="46" t="s">
        <v>38</v>
      </c>
      <c r="G54" s="46" t="s">
        <v>39</v>
      </c>
      <c r="H54" s="46" t="s">
        <v>40</v>
      </c>
      <c r="I54" s="46" t="s">
        <v>41</v>
      </c>
      <c r="J54" s="46" t="s">
        <v>42</v>
      </c>
      <c r="K54" s="46" t="s">
        <v>43</v>
      </c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3"/>
    </row>
    <row r="55" spans="1:22" ht="15" hidden="1" customHeight="1" x14ac:dyDescent="0.25">
      <c r="A55" s="74" t="s">
        <v>44</v>
      </c>
      <c r="B55" s="74"/>
      <c r="C55" s="74"/>
      <c r="D55" s="74"/>
      <c r="E55" s="74"/>
      <c r="F55" s="48"/>
      <c r="G55" s="49"/>
      <c r="H55" s="50"/>
      <c r="I55" s="51"/>
      <c r="J55" s="51"/>
      <c r="K55" s="49"/>
      <c r="L55" s="52"/>
      <c r="M55" s="52"/>
      <c r="N55" s="52"/>
      <c r="O55" s="52"/>
      <c r="P55" s="53"/>
      <c r="Q55" s="44"/>
      <c r="R55" s="44"/>
      <c r="S55" s="44"/>
      <c r="T55" s="44"/>
      <c r="U55" s="44"/>
      <c r="V55" s="44"/>
    </row>
    <row r="56" spans="1:22" ht="20.85" customHeight="1" x14ac:dyDescent="0.25">
      <c r="A56" s="75" t="s">
        <v>45</v>
      </c>
      <c r="B56" s="75"/>
      <c r="C56" s="75"/>
      <c r="D56" s="75"/>
      <c r="E56" s="75"/>
      <c r="F56" s="54">
        <v>150000</v>
      </c>
      <c r="G56" s="49" t="s">
        <v>46</v>
      </c>
      <c r="H56" s="50">
        <v>201000010037537</v>
      </c>
      <c r="I56" s="51">
        <v>45809</v>
      </c>
      <c r="J56" s="51">
        <v>45809</v>
      </c>
      <c r="K56" s="47" t="s">
        <v>47</v>
      </c>
      <c r="L56" s="52"/>
      <c r="M56" s="52"/>
      <c r="N56" s="52"/>
      <c r="O56" s="52"/>
      <c r="P56" s="53"/>
      <c r="Q56" s="44"/>
      <c r="R56" s="44"/>
      <c r="S56" s="44"/>
      <c r="T56" s="44"/>
      <c r="U56" s="44"/>
      <c r="V56" s="44"/>
    </row>
    <row r="57" spans="1:22" ht="20.85" customHeight="1" x14ac:dyDescent="0.25">
      <c r="A57" s="75" t="s">
        <v>45</v>
      </c>
      <c r="B57" s="75"/>
      <c r="C57" s="75"/>
      <c r="D57" s="75"/>
      <c r="E57" s="75"/>
      <c r="F57" s="54">
        <v>419488.31</v>
      </c>
      <c r="G57" s="49" t="s">
        <v>46</v>
      </c>
      <c r="H57" s="50">
        <v>201000010037537</v>
      </c>
      <c r="I57" s="51">
        <v>45839</v>
      </c>
      <c r="J57" s="51">
        <v>45839</v>
      </c>
      <c r="K57" s="47" t="s">
        <v>47</v>
      </c>
      <c r="L57" s="52"/>
      <c r="M57" s="52"/>
      <c r="N57" s="52"/>
      <c r="O57" s="52"/>
      <c r="P57" s="53"/>
      <c r="Q57" s="44"/>
      <c r="R57" s="44"/>
      <c r="S57" s="44"/>
      <c r="T57" s="44"/>
      <c r="U57" s="44"/>
      <c r="V57" s="44"/>
    </row>
    <row r="58" spans="1:22" ht="15" customHeight="1" x14ac:dyDescent="0.25">
      <c r="A58" s="76" t="s">
        <v>48</v>
      </c>
      <c r="B58" s="76"/>
      <c r="C58" s="76"/>
      <c r="D58" s="76"/>
      <c r="E58" s="76"/>
      <c r="F58" s="55">
        <f>SUM(F56:F57)</f>
        <v>569488.31000000006</v>
      </c>
      <c r="G58" s="56"/>
      <c r="H58" s="56"/>
      <c r="I58" s="56"/>
      <c r="J58" s="56"/>
      <c r="K58" s="57"/>
      <c r="L58" s="44"/>
      <c r="M58" s="44"/>
      <c r="N58" s="44"/>
      <c r="O58" s="44"/>
      <c r="P58" s="53"/>
      <c r="Q58" s="44"/>
      <c r="R58" s="44"/>
      <c r="S58" s="44"/>
      <c r="T58" s="44"/>
      <c r="U58" s="44"/>
      <c r="V58" s="43"/>
    </row>
    <row r="59" spans="1:22" ht="15" hidden="1" customHeight="1" x14ac:dyDescent="0.25">
      <c r="A59" s="77" t="s">
        <v>49</v>
      </c>
      <c r="B59" s="77"/>
      <c r="C59" s="77"/>
      <c r="D59" s="77"/>
      <c r="E59" s="77"/>
      <c r="F59" s="77"/>
      <c r="G59" s="77"/>
      <c r="H59" s="77"/>
      <c r="I59" s="59"/>
      <c r="J59" s="58"/>
      <c r="K59" s="53"/>
      <c r="L59" s="44"/>
      <c r="M59" s="44"/>
      <c r="N59" s="44"/>
      <c r="O59" s="44"/>
      <c r="P59" s="53"/>
      <c r="Q59" s="53"/>
      <c r="R59" s="53"/>
      <c r="S59" s="53"/>
      <c r="T59" s="53"/>
      <c r="U59" s="53"/>
      <c r="V59" s="58"/>
    </row>
    <row r="60" spans="1:22" x14ac:dyDescent="0.25">
      <c r="A60" s="58"/>
      <c r="B60" s="58"/>
      <c r="C60" s="58"/>
      <c r="D60" s="58"/>
      <c r="E60" s="58"/>
      <c r="F60" s="58"/>
      <c r="G60" s="58"/>
      <c r="H60" s="58"/>
      <c r="I60" s="59"/>
      <c r="J60" s="58"/>
      <c r="K60" s="53"/>
      <c r="L60" s="44"/>
      <c r="M60" s="44"/>
      <c r="N60" s="44"/>
      <c r="O60" s="44"/>
      <c r="P60" s="53"/>
      <c r="Q60" s="53"/>
      <c r="R60" s="53"/>
      <c r="S60" s="53"/>
      <c r="T60" s="53"/>
      <c r="U60" s="53"/>
      <c r="V60" s="58"/>
    </row>
    <row r="61" spans="1:22" ht="15.75" customHeight="1" x14ac:dyDescent="0.25">
      <c r="A61" s="78" t="s">
        <v>50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44"/>
      <c r="Q61" s="44"/>
      <c r="R61" s="44"/>
      <c r="S61" s="44"/>
      <c r="T61" s="44"/>
      <c r="U61" s="44"/>
      <c r="V61" s="43"/>
    </row>
    <row r="62" spans="1:22" ht="88.9" customHeight="1" x14ac:dyDescent="0.25">
      <c r="A62" s="79" t="s">
        <v>51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53"/>
      <c r="M62" s="53"/>
      <c r="N62" s="53"/>
      <c r="O62" s="53"/>
      <c r="P62" s="44"/>
      <c r="Q62" s="44"/>
      <c r="R62" s="44"/>
      <c r="S62" s="44"/>
      <c r="T62" s="44"/>
      <c r="U62" s="44"/>
      <c r="V62" s="43"/>
    </row>
    <row r="63" spans="1:22" ht="88.9" customHeight="1" x14ac:dyDescent="0.25">
      <c r="A63" s="79" t="s">
        <v>52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53"/>
      <c r="M63" s="53"/>
      <c r="N63" s="53"/>
      <c r="O63" s="53"/>
      <c r="P63" s="44"/>
      <c r="Q63" s="44"/>
      <c r="R63" s="44"/>
      <c r="S63" s="44"/>
      <c r="T63" s="44"/>
      <c r="U63" s="44"/>
      <c r="V63" s="43"/>
    </row>
    <row r="64" spans="1:22" ht="88.35" customHeight="1" x14ac:dyDescent="0.25">
      <c r="A64" s="79" t="s">
        <v>53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53"/>
      <c r="M64" s="53"/>
      <c r="N64" s="53"/>
      <c r="O64" s="53"/>
      <c r="P64" s="44"/>
      <c r="Q64" s="44"/>
      <c r="R64" s="44"/>
      <c r="S64" s="44"/>
      <c r="T64" s="44"/>
      <c r="U64" s="44"/>
      <c r="V64" s="43"/>
    </row>
    <row r="65" spans="1:22" ht="11.25" customHeight="1" x14ac:dyDescent="0.25">
      <c r="A65" s="60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3"/>
    </row>
    <row r="66" spans="1:22" ht="30" customHeight="1" x14ac:dyDescent="0.25"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3"/>
    </row>
    <row r="67" spans="1:22" ht="18.600000000000001" customHeight="1" x14ac:dyDescent="0.3">
      <c r="A67" s="43"/>
      <c r="B67" s="62"/>
      <c r="C67" s="44"/>
      <c r="D67" s="43"/>
      <c r="E67" s="43"/>
      <c r="F67" s="43"/>
      <c r="G67" s="43"/>
      <c r="H67" s="43"/>
      <c r="I67" s="43"/>
      <c r="J67" s="43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3"/>
    </row>
    <row r="68" spans="1:22" ht="13.9" customHeight="1" x14ac:dyDescent="0.25">
      <c r="A68" s="80" t="s">
        <v>54</v>
      </c>
      <c r="B68" s="80"/>
      <c r="C68" s="80"/>
      <c r="D68" s="80"/>
      <c r="E68" s="80"/>
      <c r="F68" s="80"/>
      <c r="G68" s="80" t="s">
        <v>55</v>
      </c>
      <c r="H68" s="80"/>
      <c r="I68" s="80"/>
      <c r="J68" s="43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3"/>
    </row>
    <row r="69" spans="1:22" ht="13.9" customHeight="1" x14ac:dyDescent="0.25">
      <c r="A69" s="63" t="s">
        <v>40</v>
      </c>
      <c r="B69" s="63" t="s">
        <v>56</v>
      </c>
      <c r="C69" s="63" t="s">
        <v>57</v>
      </c>
      <c r="D69" s="63" t="s">
        <v>58</v>
      </c>
      <c r="E69" s="63" t="s">
        <v>59</v>
      </c>
      <c r="F69" s="63" t="s">
        <v>60</v>
      </c>
      <c r="G69" s="81" t="s">
        <v>61</v>
      </c>
      <c r="H69" s="81"/>
      <c r="I69" s="63" t="s">
        <v>62</v>
      </c>
      <c r="J69" s="43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3"/>
    </row>
    <row r="70" spans="1:22" ht="84" customHeight="1" x14ac:dyDescent="0.25">
      <c r="A70" s="64">
        <v>202400010042651</v>
      </c>
      <c r="B70" s="65">
        <v>45726</v>
      </c>
      <c r="C70" s="66" t="s">
        <v>63</v>
      </c>
      <c r="D70" s="66">
        <v>4</v>
      </c>
      <c r="E70" s="66">
        <v>15000100</v>
      </c>
      <c r="F70" s="66" t="s">
        <v>64</v>
      </c>
      <c r="G70" s="82" t="s">
        <v>65</v>
      </c>
      <c r="H70" s="82"/>
      <c r="I70" s="67">
        <v>11368161</v>
      </c>
      <c r="J70" s="68"/>
      <c r="K70" s="68"/>
      <c r="L70" s="68"/>
      <c r="M70" s="44"/>
      <c r="N70" s="44"/>
      <c r="O70" s="44"/>
      <c r="P70" s="44"/>
      <c r="Q70" s="44"/>
      <c r="R70" s="44"/>
      <c r="S70" s="44"/>
      <c r="T70" s="44"/>
      <c r="U70" s="44"/>
      <c r="V70" s="43"/>
    </row>
    <row r="71" spans="1:22" ht="36.6" customHeight="1" x14ac:dyDescent="0.25">
      <c r="A71" s="64">
        <v>202400010064901</v>
      </c>
      <c r="B71" s="65">
        <v>45734</v>
      </c>
      <c r="C71" s="66" t="s">
        <v>66</v>
      </c>
      <c r="D71" s="66">
        <v>4</v>
      </c>
      <c r="E71" s="66">
        <v>15000100</v>
      </c>
      <c r="F71" s="66" t="s">
        <v>64</v>
      </c>
      <c r="G71" s="82" t="s">
        <v>67</v>
      </c>
      <c r="H71" s="82"/>
      <c r="I71" s="67">
        <v>29950</v>
      </c>
      <c r="J71" s="68"/>
      <c r="K71" s="68"/>
      <c r="L71" s="68"/>
      <c r="M71" s="44"/>
      <c r="N71" s="44"/>
      <c r="O71" s="44"/>
      <c r="P71" s="44"/>
      <c r="Q71" s="44"/>
      <c r="R71" s="44"/>
      <c r="S71" s="44"/>
      <c r="T71" s="44"/>
      <c r="U71" s="44"/>
      <c r="V71" s="43"/>
    </row>
    <row r="72" spans="1:22" ht="24.95" customHeight="1" x14ac:dyDescent="0.25">
      <c r="A72" s="64">
        <v>202400010070523</v>
      </c>
      <c r="B72" s="65">
        <v>45726</v>
      </c>
      <c r="C72" s="66" t="s">
        <v>68</v>
      </c>
      <c r="D72" s="66">
        <v>4</v>
      </c>
      <c r="E72" s="66">
        <v>15000100</v>
      </c>
      <c r="F72" s="66" t="s">
        <v>64</v>
      </c>
      <c r="G72" s="82" t="s">
        <v>69</v>
      </c>
      <c r="H72" s="82"/>
      <c r="I72" s="67">
        <v>4319.8</v>
      </c>
      <c r="J72" s="43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3"/>
    </row>
    <row r="73" spans="1:22" ht="36.6" customHeight="1" x14ac:dyDescent="0.25">
      <c r="A73" s="64">
        <v>202400010076378</v>
      </c>
      <c r="B73" s="65">
        <v>45726</v>
      </c>
      <c r="C73" s="66" t="s">
        <v>70</v>
      </c>
      <c r="D73" s="66">
        <v>4</v>
      </c>
      <c r="E73" s="66">
        <v>15000100</v>
      </c>
      <c r="F73" s="66" t="s">
        <v>64</v>
      </c>
      <c r="G73" s="82" t="s">
        <v>71</v>
      </c>
      <c r="H73" s="82"/>
      <c r="I73" s="67">
        <v>1900</v>
      </c>
      <c r="J73" s="43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3"/>
    </row>
    <row r="74" spans="1:22" ht="36.6" customHeight="1" x14ac:dyDescent="0.25">
      <c r="A74" s="69">
        <v>202400010070933</v>
      </c>
      <c r="B74" s="65">
        <v>45806</v>
      </c>
      <c r="C74" s="69" t="s">
        <v>72</v>
      </c>
      <c r="D74" s="66">
        <v>4</v>
      </c>
      <c r="E74" s="70">
        <v>15000100</v>
      </c>
      <c r="F74" s="71" t="s">
        <v>73</v>
      </c>
      <c r="G74" s="83" t="s">
        <v>74</v>
      </c>
      <c r="H74" s="83"/>
      <c r="I74" s="67">
        <v>2450</v>
      </c>
      <c r="J74" s="43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3"/>
    </row>
    <row r="75" spans="1:22" ht="36.6" customHeight="1" x14ac:dyDescent="0.25">
      <c r="A75" s="71">
        <v>202500010038775</v>
      </c>
      <c r="B75" s="65">
        <v>45862</v>
      </c>
      <c r="C75" s="69" t="s">
        <v>75</v>
      </c>
      <c r="D75" s="66">
        <v>4</v>
      </c>
      <c r="E75" s="70">
        <v>15000100</v>
      </c>
      <c r="F75" s="71" t="s">
        <v>73</v>
      </c>
      <c r="G75" s="84" t="s">
        <v>76</v>
      </c>
      <c r="H75" s="84"/>
      <c r="I75" s="67">
        <v>14000</v>
      </c>
      <c r="J75" s="43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3"/>
    </row>
    <row r="76" spans="1:22" x14ac:dyDescent="0.25">
      <c r="A76" s="85" t="s">
        <v>77</v>
      </c>
      <c r="B76" s="85"/>
      <c r="C76" s="85"/>
      <c r="D76" s="85"/>
      <c r="E76" s="85"/>
      <c r="F76" s="85"/>
      <c r="G76" s="85"/>
      <c r="H76" s="85"/>
      <c r="I76" s="72">
        <f>SUM(I70:I75)</f>
        <v>11420780.800000001</v>
      </c>
    </row>
    <row r="78" spans="1:22" ht="36.6" customHeight="1" x14ac:dyDescent="0.25">
      <c r="A78" s="77" t="s">
        <v>78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</row>
    <row r="80" spans="1:22" x14ac:dyDescent="0.25">
      <c r="J80" s="73"/>
    </row>
  </sheetData>
  <autoFilter ref="A54:K59" xr:uid="{00000000-0009-0000-0000-000000000000}"/>
  <mergeCells count="55">
    <mergeCell ref="G75:H75"/>
    <mergeCell ref="A76:H76"/>
    <mergeCell ref="A78:K78"/>
    <mergeCell ref="G70:H70"/>
    <mergeCell ref="G71:H71"/>
    <mergeCell ref="G72:H72"/>
    <mergeCell ref="G73:H73"/>
    <mergeCell ref="G74:H74"/>
    <mergeCell ref="A62:K62"/>
    <mergeCell ref="A63:K63"/>
    <mergeCell ref="A64:K64"/>
    <mergeCell ref="A68:I68"/>
    <mergeCell ref="G69:H69"/>
    <mergeCell ref="A56:E56"/>
    <mergeCell ref="A57:E57"/>
    <mergeCell ref="A58:E58"/>
    <mergeCell ref="A59:H59"/>
    <mergeCell ref="A61:O61"/>
    <mergeCell ref="A50:E50"/>
    <mergeCell ref="A51:E51"/>
    <mergeCell ref="A53:K53"/>
    <mergeCell ref="A54:E54"/>
    <mergeCell ref="A55:E55"/>
    <mergeCell ref="A44:E44"/>
    <mergeCell ref="A45:E46"/>
    <mergeCell ref="A47:E47"/>
    <mergeCell ref="A48:E48"/>
    <mergeCell ref="A49:E49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124</cp:revision>
  <dcterms:created xsi:type="dcterms:W3CDTF">2025-01-22T12:23:57Z</dcterms:created>
  <dcterms:modified xsi:type="dcterms:W3CDTF">2025-11-12T13:18:43Z</dcterms:modified>
  <dc:language>pt-BR</dc:language>
</cp:coreProperties>
</file>