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ANOS ANTERIORES\2025\"/>
    </mc:Choice>
  </mc:AlternateContent>
  <xr:revisionPtr revIDLastSave="0" documentId="8_{E7825DC2-135B-4A66-A8C6-62A7C6429146}" xr6:coauthVersionLast="47" xr6:coauthVersionMax="47" xr10:uidLastSave="{00000000-0000-0000-0000-000000000000}"/>
  <bookViews>
    <workbookView xWindow="-120" yWindow="-120" windowWidth="20730" windowHeight="11040" xr2:uid="{73BE7C89-4FE9-40BA-911A-7FAA202CDB0B}"/>
  </bookViews>
  <sheets>
    <sheet name="H.E.FORMOSA-IMED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4" i="1" l="1"/>
  <c r="F76" i="1"/>
  <c r="U56" i="1"/>
  <c r="T56" i="1"/>
  <c r="S56" i="1"/>
  <c r="R56" i="1"/>
  <c r="Q56" i="1"/>
  <c r="P56" i="1"/>
  <c r="O56" i="1"/>
  <c r="N56" i="1"/>
  <c r="M56" i="1"/>
  <c r="L56" i="1"/>
  <c r="J56" i="1"/>
  <c r="I56" i="1"/>
  <c r="H56" i="1"/>
  <c r="G56" i="1"/>
  <c r="F56" i="1"/>
  <c r="E56" i="1"/>
  <c r="D56" i="1"/>
  <c r="C56" i="1"/>
  <c r="B56" i="1"/>
  <c r="V49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5" i="1"/>
  <c r="V23" i="1"/>
  <c r="V22" i="1"/>
  <c r="V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AC9FD574-40F0-4E9E-8D47-19CF9F8DE503}">
      <text>
        <r>
          <rPr>
            <sz val="10"/>
            <color theme="1"/>
            <rFont val="Liberation Sans"/>
            <family val="2"/>
          </rPr>
          <t>Custeio: 7.269.556,87
PNE: 22.651,05</t>
        </r>
      </text>
    </comment>
    <comment ref="C22" authorId="0" shapeId="0" xr:uid="{135C7AFB-6F14-4A71-BDDD-84B0FBDA3090}">
      <text>
        <r>
          <rPr>
            <sz val="10"/>
            <color theme="1"/>
            <rFont val="Liberation Sans"/>
            <family val="2"/>
          </rPr>
          <t>Custeio: 7.269.556,87
PNE: 22.651,05</t>
        </r>
      </text>
    </comment>
    <comment ref="D22" authorId="0" shapeId="0" xr:uid="{041C21E7-8ABA-413B-88B8-6EC1E7839EE8}">
      <text>
        <r>
          <rPr>
            <sz val="10"/>
            <color theme="1"/>
            <rFont val="Liberation Sans"/>
            <family val="2"/>
          </rPr>
          <t>Custeio: 5.173.294,88 (Custeio)
673.001,16 (1°TA)
1.423.260,83
(2º TA)
20.369.007,82
(Custeio)
3.365.005,80
(1° TA)
7.116.304,15
(2°TA)
895.723,94
(Custeio)
9.852.963,29
(1° TA)</t>
        </r>
      </text>
    </comment>
    <comment ref="G22" authorId="0" shapeId="0" xr:uid="{C8882468-9028-4A4C-BD16-2F60D8F1E2AD}">
      <text>
        <r>
          <rPr>
            <sz val="10"/>
            <color theme="1"/>
            <rFont val="Liberation Sans"/>
            <family val="2"/>
          </rPr>
          <t xml:space="preserve">Dados extraídos do Processo SEI
202500010016855
Custeio:
</t>
        </r>
        <r>
          <rPr>
            <sz val="10"/>
            <color rgb="FF333333"/>
            <rFont val="Liberation Sans"/>
            <family val="2"/>
          </rPr>
          <t>4.948.294,88</t>
        </r>
        <r>
          <rPr>
            <sz val="10"/>
            <color rgb="FF333333"/>
            <rFont val="Liberation Sans"/>
            <family val="2"/>
          </rPr>
          <t xml:space="preserve">
673.001,16 (1°TA)</t>
        </r>
        <r>
          <rPr>
            <sz val="10"/>
            <color rgb="FF333333"/>
            <rFont val="Liberation Sans"/>
            <family val="2"/>
          </rPr>
          <t xml:space="preserve">
1.423.260,83 (2°TA)</t>
        </r>
        <r>
          <rPr>
            <sz val="10"/>
            <color rgb="FF333333"/>
            <rFont val="Liberation Sans"/>
            <family val="2"/>
          </rPr>
          <t xml:space="preserve">
3.156.847,00</t>
        </r>
        <r>
          <rPr>
            <sz val="10"/>
            <color rgb="FF333333"/>
            <rFont val="Liberation Sans"/>
            <family val="2"/>
          </rPr>
          <t xml:space="preserve">
673.001,16</t>
        </r>
        <r>
          <rPr>
            <sz val="10"/>
            <color rgb="FF333333"/>
            <rFont val="Liberation Sans"/>
            <family val="2"/>
          </rPr>
          <t xml:space="preserve">
1.423.260,83</t>
        </r>
        <r>
          <rPr>
            <sz val="10"/>
            <color rgb="FF333333"/>
            <rFont val="Liberation Sans"/>
            <family val="2"/>
          </rPr>
          <t xml:space="preserve">
895.723,94</t>
        </r>
        <r>
          <rPr>
            <sz val="10"/>
            <color rgb="FF333333"/>
            <rFont val="Liberation Sans"/>
            <family val="2"/>
          </rPr>
          <t xml:space="preserve">
895.723,94</t>
        </r>
      </text>
    </comment>
    <comment ref="L22" authorId="0" shapeId="0" xr:uid="{24F7A4FE-77BD-4608-ABD1-5572ADDA4E7E}">
      <text>
        <r>
          <rPr>
            <sz val="10"/>
            <color theme="1"/>
            <rFont val="Liberation Sans"/>
            <family val="2"/>
          </rPr>
          <t xml:space="preserve">CUSTEIO
4.948.294,88
1.423.260,83
673.001,16
</t>
        </r>
      </text>
    </comment>
    <comment ref="B23" authorId="0" shapeId="0" xr:uid="{26C2506B-461D-42A2-8CA5-2B97E9C580E9}">
      <text>
        <r>
          <rPr>
            <sz val="10"/>
            <color theme="1"/>
            <rFont val="Liberation Sans"/>
            <family val="2"/>
          </rPr>
          <t>Custeio: 7.269.556,87
PNE: 52.782,83</t>
        </r>
      </text>
    </comment>
    <comment ref="C23" authorId="0" shapeId="0" xr:uid="{0F46D35C-1AFF-4968-9827-7BB227CB905C}">
      <text>
        <r>
          <rPr>
            <sz val="10"/>
            <color theme="1"/>
            <rFont val="Liberation Sans"/>
            <family val="2"/>
          </rPr>
          <t>Custeio: 7.269.556,87
PNE: 52.782,83</t>
        </r>
      </text>
    </comment>
    <comment ref="D23" authorId="0" shapeId="0" xr:uid="{D6E4EFFF-7147-4C5E-9E9A-5A51040C34D5}">
      <text>
        <r>
          <rPr>
            <sz val="10"/>
            <color theme="1"/>
            <rFont val="Liberation Sans"/>
            <family val="2"/>
          </rPr>
          <t>PNE</t>
        </r>
      </text>
    </comment>
    <comment ref="E23" authorId="0" shapeId="0" xr:uid="{FDC9CFDC-9D3F-40C7-9F86-0E076E51B58E}">
      <text>
        <r>
          <rPr>
            <sz val="10"/>
            <color theme="1"/>
            <rFont val="Liberation Sans"/>
            <family val="2"/>
          </rPr>
          <t>Investimento
Processo 202400010042651</t>
        </r>
      </text>
    </comment>
    <comment ref="G23" authorId="0" shapeId="0" xr:uid="{313D33B8-E3AA-4C19-81F6-6A57EFA23B5F}">
      <text>
        <r>
          <rPr>
            <sz val="10"/>
            <color theme="1"/>
            <rFont val="Liberation Sans"/>
            <family val="2"/>
          </rPr>
          <t xml:space="preserve">Dados extraídos do Processo SEI
202500010016855
Custeio
</t>
        </r>
        <r>
          <rPr>
            <sz val="9"/>
            <color rgb="FF333333"/>
            <rFont val="Liberation Sans"/>
          </rPr>
          <t>4.127.570,95</t>
        </r>
        <r>
          <rPr>
            <sz val="9"/>
            <color rgb="FF333333"/>
            <rFont val="Liberation Sans"/>
          </rPr>
          <t xml:space="preserve">
673.001,16(1°TA)</t>
        </r>
        <r>
          <rPr>
            <sz val="9"/>
            <color rgb="FF333333"/>
            <rFont val="Liberation Sans"/>
          </rPr>
          <t xml:space="preserve">
1.423.260,83(2°TA)</t>
        </r>
        <r>
          <rPr>
            <sz val="9"/>
            <color rgb="FF333333"/>
            <rFont val="Liberation Sans"/>
          </rPr>
          <t xml:space="preserve">
895.723,93</t>
        </r>
        <r>
          <rPr>
            <sz val="9"/>
            <color rgb="FF333333"/>
            <rFont val="Liberation Sans"/>
          </rPr>
          <t xml:space="preserve">
22.651,05(PNE)</t>
        </r>
        <r>
          <rPr>
            <sz val="9"/>
            <color rgb="FF333333"/>
            <rFont val="Liberation Sans"/>
          </rPr>
          <t xml:space="preserve">
</t>
        </r>
      </text>
    </comment>
    <comment ref="H23" authorId="0" shapeId="0" xr:uid="{4A26470C-7130-4EDD-A766-60E9553F4601}">
      <text>
        <r>
          <rPr>
            <sz val="10"/>
            <color theme="1"/>
            <rFont val="Liberation Sans"/>
            <family val="2"/>
          </rPr>
          <t>Dados extraídos do Processo SEI
202500010016855</t>
        </r>
      </text>
    </comment>
    <comment ref="L23" authorId="0" shapeId="0" xr:uid="{E7927C85-579C-4BA3-B6AC-B190AFC43FAE}">
      <text>
        <r>
          <rPr>
            <sz val="10"/>
            <color theme="1"/>
            <rFont val="Liberation Sans"/>
            <family val="2"/>
          </rPr>
          <t xml:space="preserve">CUSTEIO
3.156.847,00
673.001,16
1.423.260,83
895.723,94
895.723,94
</t>
        </r>
      </text>
    </comment>
    <comment ref="L25" authorId="0" shapeId="0" xr:uid="{2124FA7C-51A0-4EBA-AE53-03468E47BABE}">
      <text>
        <r>
          <rPr>
            <sz val="10"/>
            <color theme="1"/>
            <rFont val="Liberation Sans"/>
            <family val="2"/>
          </rPr>
          <t xml:space="preserve">PNE
22.651,05
CUSTEIO
895.723,93
</t>
        </r>
      </text>
    </comment>
    <comment ref="L26" authorId="0" shapeId="0" xr:uid="{39151BEB-CEAB-4EC3-8127-CBCF207EF7A0}">
      <text>
        <r>
          <rPr>
            <sz val="10"/>
            <color theme="1"/>
            <rFont val="Liberation Sans"/>
            <family val="2"/>
          </rPr>
          <t xml:space="preserve">CUSTEIO
4.127.570,95
1.423.260,83
673.001,16
</t>
        </r>
      </text>
    </comment>
    <comment ref="B27" authorId="0" shapeId="0" xr:uid="{C72440EF-A1B2-4D12-A575-70AF48761CA8}">
      <text>
        <r>
          <rPr>
            <sz val="10"/>
            <color theme="1"/>
            <rFont val="Liberation Sans"/>
            <family val="2"/>
          </rPr>
          <t>Custeio: 7.269.556,87
PNE: 1.828,00</t>
        </r>
      </text>
    </comment>
    <comment ref="C27" authorId="0" shapeId="0" xr:uid="{A3B49344-F6A4-486B-AE3C-D0F77E8A3386}">
      <text>
        <r>
          <rPr>
            <sz val="10"/>
            <color theme="1"/>
            <rFont val="Liberation Sans"/>
            <family val="2"/>
          </rPr>
          <t>Custeio: 7.269.556,87
PNE: 1.828,00</t>
        </r>
      </text>
    </comment>
    <comment ref="D27" authorId="0" shapeId="0" xr:uid="{60DF0BD8-388B-4F40-8293-C257DCB54A90}">
      <text>
        <r>
          <rPr>
            <sz val="10"/>
            <color theme="1"/>
            <rFont val="Liberation Sans"/>
            <family val="2"/>
          </rPr>
          <t xml:space="preserve">
PNE</t>
        </r>
      </text>
    </comment>
    <comment ref="E27" authorId="0" shapeId="0" xr:uid="{64BD17CB-C184-4561-8CC4-6101029D11D4}">
      <text>
        <r>
          <rPr>
            <sz val="10"/>
            <color theme="1"/>
            <rFont val="Liberation Sans"/>
            <family val="2"/>
          </rPr>
          <t xml:space="preserve">Investimentos
4.319,80
(Processo 202400010070523)
1.900,00
(Processo 202400010076378)
29.950,00
(Processo 202400010064901)
</t>
        </r>
      </text>
    </comment>
    <comment ref="G27" authorId="0" shapeId="0" xr:uid="{D17BA188-17F2-499F-9DB1-A23BF5E020B3}">
      <text>
        <r>
          <rPr>
            <sz val="10"/>
            <color theme="1"/>
            <rFont val="Liberation Sans"/>
            <family val="2"/>
          </rPr>
          <t xml:space="preserve">Dados extraídos do Processo SEI
202500010016855
Custeio
</t>
        </r>
        <r>
          <rPr>
            <sz val="10"/>
            <color rgb="FF333333"/>
            <rFont val="Liberation Sans"/>
            <family val="2"/>
          </rPr>
          <t>50.665,45</t>
        </r>
        <r>
          <rPr>
            <sz val="10"/>
            <color rgb="FF333333"/>
            <rFont val="Liberation Sans"/>
            <family val="2"/>
          </rPr>
          <t xml:space="preserve">
116.197,76</t>
        </r>
        <r>
          <rPr>
            <sz val="10"/>
            <color rgb="FF333333"/>
            <rFont val="Liberation Sans"/>
            <family val="2"/>
          </rPr>
          <t xml:space="preserve">
1.765,43</t>
        </r>
        <r>
          <rPr>
            <sz val="10"/>
            <color rgb="FF333333"/>
            <rFont val="Liberation Sans"/>
            <family val="2"/>
          </rPr>
          <t xml:space="preserve">
56.371,36</t>
        </r>
        <r>
          <rPr>
            <sz val="10"/>
            <color rgb="FF333333"/>
            <rFont val="Liberation Sans"/>
            <family val="2"/>
          </rPr>
          <t xml:space="preserve">
3.953.782,51</t>
        </r>
        <r>
          <rPr>
            <sz val="10"/>
            <color rgb="FF333333"/>
            <rFont val="Liberation Sans"/>
            <family val="2"/>
          </rPr>
          <t xml:space="preserve">
673.001,16 (1°TA)</t>
        </r>
        <r>
          <rPr>
            <sz val="10"/>
            <color rgb="FF333333"/>
            <rFont val="Liberation Sans"/>
            <family val="2"/>
          </rPr>
          <t xml:space="preserve">
1.423.260,83 (2°TA)</t>
        </r>
        <r>
          <rPr>
            <sz val="10"/>
            <color rgb="FF333333"/>
            <rFont val="Liberation Sans"/>
            <family val="2"/>
          </rPr>
          <t xml:space="preserve">
895.723,93</t>
        </r>
        <r>
          <rPr>
            <sz val="10"/>
            <color rgb="FF333333"/>
            <rFont val="Liberation Sans"/>
            <family val="2"/>
          </rPr>
          <t xml:space="preserve">
52.782,83 (PNE)</t>
        </r>
        <r>
          <rPr>
            <sz val="10"/>
            <color rgb="FF333333"/>
            <rFont val="Liberation Sans"/>
            <family val="2"/>
          </rPr>
          <t xml:space="preserve">
</t>
        </r>
        <r>
          <rPr>
            <sz val="10"/>
            <color rgb="FF333333"/>
            <rFont val="Liberation Sans"/>
            <family val="2"/>
          </rPr>
          <t xml:space="preserve">
</t>
        </r>
        <r>
          <rPr>
            <sz val="10"/>
            <color rgb="FF333333"/>
            <rFont val="Liberation Sans"/>
            <family val="2"/>
          </rPr>
          <t xml:space="preserve">
</t>
        </r>
        <r>
          <rPr>
            <sz val="10"/>
            <color rgb="FF333333"/>
            <rFont val="Liberation Sans"/>
            <family val="2"/>
          </rPr>
          <t xml:space="preserve">
</t>
        </r>
      </text>
    </comment>
    <comment ref="H27" authorId="0" shapeId="0" xr:uid="{1CAECE7C-1E49-4536-9C81-0D6528FA3ADF}">
      <text>
        <r>
          <rPr>
            <sz val="10"/>
            <color theme="1"/>
            <rFont val="Liberation Sans"/>
            <family val="2"/>
          </rPr>
          <t>Dados extraídos do Processo SEI
202500010016855
29.950,00
4.319,80
1.900,00</t>
        </r>
      </text>
    </comment>
    <comment ref="L27" authorId="0" shapeId="0" xr:uid="{CC1A1BDE-ADDE-4D14-B15D-D76F056A7A8A}">
      <text>
        <r>
          <rPr>
            <sz val="10"/>
            <color theme="1"/>
            <rFont val="Liberation Sans"/>
            <family val="2"/>
          </rPr>
          <t>CUSTEIO
116.197,76
56.371,36</t>
        </r>
      </text>
    </comment>
    <comment ref="L28" authorId="0" shapeId="0" xr:uid="{2D7B0FA9-B5C7-40F5-BBB6-64D13370DF46}">
      <text>
        <r>
          <rPr>
            <sz val="10"/>
            <color theme="1"/>
            <rFont val="Liberation Sans"/>
            <family val="2"/>
          </rPr>
          <t xml:space="preserve">PNE
</t>
        </r>
      </text>
    </comment>
    <comment ref="M29" authorId="0" shapeId="0" xr:uid="{CE19751A-8BFE-4C6F-8CC0-8BA69A210075}">
      <text>
        <r>
          <rPr>
            <sz val="10"/>
            <color theme="1"/>
            <rFont val="Liberation Sans"/>
            <family val="2"/>
          </rPr>
          <t>29.950,00
4.319,80
1.900,00</t>
        </r>
      </text>
    </comment>
    <comment ref="B30" authorId="0" shapeId="0" xr:uid="{43F86C64-F446-41D2-B5C8-8AC4BC784E12}">
      <text>
        <r>
          <rPr>
            <sz val="10"/>
            <color theme="1"/>
            <rFont val="Liberation Sans"/>
            <family val="2"/>
          </rPr>
          <t>Custeio: 7.269.556,87
PNE: 61,50</t>
        </r>
      </text>
    </comment>
    <comment ref="C30" authorId="0" shapeId="0" xr:uid="{993CBC14-DE7E-48A5-870C-964AD0C2C9E1}">
      <text>
        <r>
          <rPr>
            <sz val="10"/>
            <color theme="1"/>
            <rFont val="Liberation Sans"/>
            <family val="2"/>
          </rPr>
          <t>Custeio: 7.269.556,87
PNE: 61,50</t>
        </r>
      </text>
    </comment>
    <comment ref="D30" authorId="0" shapeId="0" xr:uid="{D1ECCE02-471D-4DF8-91F8-006B8E9DC75A}">
      <text>
        <r>
          <rPr>
            <sz val="10"/>
            <color theme="1"/>
            <rFont val="Liberation Sans"/>
            <family val="2"/>
          </rPr>
          <t xml:space="preserve">Custeio: 17.071.532,49 (Custeio)
2.692.004,64 (1°TA)
5.693.043,32
(2º TA)
1.828,00
(PNE)
</t>
        </r>
      </text>
    </comment>
    <comment ref="G30" authorId="0" shapeId="0" xr:uid="{5097843B-561E-41D1-ACE3-9B40542261BA}">
      <text>
        <r>
          <rPr>
            <sz val="10"/>
            <color theme="1"/>
            <rFont val="Liberation Sans"/>
            <family val="2"/>
          </rPr>
          <t xml:space="preserve">Dados extraídos do Processo SEI
202500010016855
Custeio:
7.467.050,32
</t>
        </r>
        <r>
          <rPr>
            <sz val="10"/>
            <color rgb="FF333333"/>
            <rFont val="Liberation Sans"/>
          </rPr>
          <t>673.001,16</t>
        </r>
        <r>
          <rPr>
            <sz val="10"/>
            <color rgb="FF333333"/>
            <rFont val="Liberation Sans"/>
          </rPr>
          <t xml:space="preserve">
165.575,06</t>
        </r>
        <r>
          <rPr>
            <sz val="10"/>
            <color rgb="FF333333"/>
            <rFont val="Liberation Sans"/>
          </rPr>
          <t xml:space="preserve">
50.665,45</t>
        </r>
        <r>
          <rPr>
            <sz val="10"/>
            <color rgb="FF333333"/>
            <rFont val="Liberation Sans"/>
          </rPr>
          <t xml:space="preserve">
1.423.260,83</t>
        </r>
        <r>
          <rPr>
            <sz val="10"/>
            <color rgb="FF333333"/>
            <rFont val="Liberation Sans"/>
          </rPr>
          <t xml:space="preserve">
59.424,94</t>
        </r>
        <r>
          <rPr>
            <sz val="10"/>
            <color rgb="FF333333"/>
            <rFont val="Liberation Sans"/>
          </rPr>
          <t xml:space="preserve">
895.723,93</t>
        </r>
        <r>
          <rPr>
            <sz val="10"/>
            <color rgb="FF333333"/>
            <rFont val="Liberation Sans"/>
          </rPr>
          <t xml:space="preserve">
1.828,00 (PNE)</t>
        </r>
      </text>
    </comment>
    <comment ref="J30" authorId="0" shapeId="0" xr:uid="{A49C9F7A-CD54-4909-950A-0FA588EEB7AF}">
      <text>
        <r>
          <rPr>
            <sz val="10"/>
            <color theme="1"/>
            <rFont val="Liberation Sans"/>
          </rPr>
          <t>Glosa de Metas</t>
        </r>
      </text>
    </comment>
    <comment ref="L30" authorId="0" shapeId="0" xr:uid="{50D99C81-B6DC-4EE8-944A-D222FE79DBE4}">
      <text>
        <r>
          <rPr>
            <sz val="10"/>
            <color theme="1"/>
            <rFont val="Liberation Sans"/>
            <family val="2"/>
          </rPr>
          <t>CUSTEIO</t>
        </r>
      </text>
    </comment>
    <comment ref="L31" authorId="0" shapeId="0" xr:uid="{0DEA81A8-5DC1-4090-BEF8-C5D67BAE4944}">
      <text>
        <r>
          <rPr>
            <sz val="10"/>
            <color theme="1"/>
            <rFont val="Liberation Sans"/>
            <family val="2"/>
          </rPr>
          <t>59.424,94 Fundo Rescisório
165.575,06 Custeio</t>
        </r>
      </text>
    </comment>
    <comment ref="L32" authorId="0" shapeId="0" xr:uid="{4288FF7E-B9F4-4604-A5B6-563D5914EF72}">
      <text>
        <r>
          <rPr>
            <sz val="10"/>
            <color theme="1"/>
            <rFont val="Liberation Sans"/>
            <family val="2"/>
          </rPr>
          <t>PNE/ março</t>
        </r>
      </text>
    </comment>
    <comment ref="L33" authorId="0" shapeId="0" xr:uid="{03E75B11-A322-4A36-9235-D3A7F31B166A}">
      <text>
        <r>
          <rPr>
            <sz val="10"/>
            <color theme="1"/>
            <rFont val="Liberation Sans"/>
            <family val="2"/>
          </rPr>
          <t>CUSTEIO
3.953.782,51
50.665,45
673.001,16
1.423.260,83
895.723,93</t>
        </r>
      </text>
    </comment>
    <comment ref="L34" authorId="0" shapeId="0" xr:uid="{D67F740B-88C4-41D3-A913-2E8C6E37299C}">
      <text>
        <r>
          <rPr>
            <sz val="10"/>
            <color theme="1"/>
            <rFont val="Liberation Sans"/>
            <family val="2"/>
          </rPr>
          <t>CUSTEIO
4.197.570,95
673.001,16
1.423.260,83
895.723,93</t>
        </r>
      </text>
    </comment>
    <comment ref="B35" authorId="0" shapeId="0" xr:uid="{117947C6-CB47-4505-B979-CA151A6C67E7}">
      <text>
        <r>
          <rPr>
            <sz val="10"/>
            <color theme="1"/>
            <rFont val="Liberation Sans"/>
            <family val="2"/>
          </rPr>
          <t>Custeio:
7.269.556,87
PNE: 61,38</t>
        </r>
      </text>
    </comment>
    <comment ref="C35" authorId="0" shapeId="0" xr:uid="{6CEABDAB-6C56-4667-9DF0-59A33E779E1C}">
      <text>
        <r>
          <rPr>
            <sz val="10"/>
            <color theme="1"/>
            <rFont val="Liberation Sans"/>
            <family val="2"/>
          </rPr>
          <t>Custeio:
7.269.556,87
PNE: 61,38</t>
        </r>
      </text>
    </comment>
    <comment ref="D35" authorId="0" shapeId="0" xr:uid="{4632DE1F-CD41-4C1C-9F5E-4F9F2810CE9F}">
      <text>
        <r>
          <rPr>
            <sz val="10"/>
            <color theme="1"/>
            <rFont val="Liberation Sans"/>
            <family val="2"/>
          </rPr>
          <t>PNE</t>
        </r>
      </text>
    </comment>
    <comment ref="E35" authorId="0" shapeId="0" xr:uid="{BD880E90-9F57-4610-A51E-0A9B859D061E}">
      <text>
        <r>
          <rPr>
            <sz val="10"/>
            <color theme="1"/>
            <rFont val="Liberation Sans"/>
            <family val="2"/>
          </rPr>
          <t>Processo de Investimento 202400010070933</t>
        </r>
      </text>
    </comment>
    <comment ref="G35" authorId="0" shapeId="0" xr:uid="{834C80D2-8D42-4B78-9D44-F092587BEC13}">
      <text>
        <r>
          <rPr>
            <sz val="10"/>
            <color theme="1"/>
            <rFont val="Liberation Sans"/>
            <family val="2"/>
          </rPr>
          <t xml:space="preserve">Dados extraídos do Processo SEI
202500010016855
Custeio:
</t>
        </r>
        <r>
          <rPr>
            <sz val="9"/>
            <color rgb="FF333333"/>
            <rFont val="Liberation Sans"/>
          </rPr>
          <t>91.820,73</t>
        </r>
        <r>
          <rPr>
            <sz val="9"/>
            <color rgb="FF333333"/>
            <rFont val="Liberation Sans"/>
          </rPr>
          <t xml:space="preserve">
58.179,27</t>
        </r>
        <r>
          <rPr>
            <sz val="9"/>
            <color rgb="FF333333"/>
            <rFont val="Liberation Sans"/>
          </rPr>
          <t xml:space="preserve">
90.999,29</t>
        </r>
        <r>
          <rPr>
            <sz val="9"/>
            <color rgb="FF333333"/>
            <rFont val="Liberation Sans"/>
          </rPr>
          <t xml:space="preserve">
59.000,71</t>
        </r>
        <r>
          <rPr>
            <sz val="9"/>
            <color rgb="FF333333"/>
            <rFont val="Liberation Sans"/>
          </rPr>
          <t xml:space="preserve">
4.127.570,95</t>
        </r>
        <r>
          <rPr>
            <sz val="9"/>
            <color rgb="FF333333"/>
            <rFont val="Liberation Sans"/>
          </rPr>
          <t xml:space="preserve">
275.665,45</t>
        </r>
        <r>
          <rPr>
            <sz val="9"/>
            <color rgb="FF333333"/>
            <rFont val="Liberation Sans"/>
          </rPr>
          <t xml:space="preserve">
895.723,93</t>
        </r>
        <r>
          <rPr>
            <sz val="9"/>
            <color rgb="FF333333"/>
            <rFont val="Liberation Sans"/>
          </rPr>
          <t xml:space="preserve">
673.001,16 (1°TA)</t>
        </r>
        <r>
          <rPr>
            <sz val="9"/>
            <color rgb="FF333333"/>
            <rFont val="Liberation Sans"/>
          </rPr>
          <t xml:space="preserve">
1.147.595,38 (2°TA)</t>
        </r>
        <r>
          <rPr>
            <sz val="9"/>
            <color rgb="FF333333"/>
            <rFont val="Liberation Sans"/>
          </rPr>
          <t xml:space="preserve">
61,50 (PNE)</t>
        </r>
      </text>
    </comment>
    <comment ref="H35" authorId="0" shapeId="0" xr:uid="{647999A9-4CCD-4B7D-9A74-FBA0745C3406}">
      <text>
        <r>
          <rPr>
            <sz val="10"/>
            <color theme="1"/>
            <rFont val="Liberation Sans"/>
            <family val="2"/>
          </rPr>
          <t>Dados extraídos do Processo SEI
202500010016855</t>
        </r>
      </text>
    </comment>
    <comment ref="L35" authorId="0" shapeId="0" xr:uid="{8070FB32-A585-4D7F-9B82-DDE82348E902}">
      <text>
        <r>
          <rPr>
            <sz val="10"/>
            <color theme="1"/>
            <rFont val="Liberation Sans"/>
            <family val="2"/>
          </rPr>
          <t>CUSTEIO
91.820,73
58.179,27 FR</t>
        </r>
      </text>
    </comment>
    <comment ref="L36" authorId="0" shapeId="0" xr:uid="{3BDA0A5A-7169-463C-83FC-8EC5693A6ECB}">
      <text>
        <r>
          <rPr>
            <sz val="10"/>
            <color theme="1"/>
            <rFont val="Liberation Sans"/>
            <family val="2"/>
          </rPr>
          <t>CUSTEIO
90.999,29
59.000,71 FR
PNE
61,50</t>
        </r>
      </text>
    </comment>
    <comment ref="B37" authorId="0" shapeId="0" xr:uid="{EFB01802-A9A8-4FC3-8639-4317266C4D37}">
      <text>
        <r>
          <rPr>
            <sz val="10"/>
            <color theme="1"/>
            <rFont val="Liberation Sans"/>
            <family val="2"/>
          </rPr>
          <t>Custeio:
7.269.556,87
PNE: 61,51</t>
        </r>
      </text>
    </comment>
    <comment ref="C37" authorId="0" shapeId="0" xr:uid="{09808F8C-4D1F-44A2-B512-5B356C529538}">
      <text>
        <r>
          <rPr>
            <sz val="10"/>
            <color theme="1"/>
            <rFont val="Liberation Sans"/>
            <family val="2"/>
          </rPr>
          <t>Custeio:
7.269.556,87
PNE: 61,51</t>
        </r>
      </text>
    </comment>
    <comment ref="D37" authorId="0" shapeId="0" xr:uid="{B617D305-CF2D-473A-A096-F9248BDD9340}">
      <text>
        <r>
          <rPr>
            <sz val="10"/>
            <color theme="1"/>
            <rFont val="Liberation Sans"/>
            <family val="2"/>
          </rPr>
          <t>PNE</t>
        </r>
      </text>
    </comment>
    <comment ref="G37" authorId="0" shapeId="0" xr:uid="{8753E883-D7BE-4EF1-9CA2-1CA5E3080FED}">
      <text>
        <r>
          <rPr>
            <sz val="10"/>
            <color theme="1"/>
            <rFont val="Liberation Sans"/>
            <family val="2"/>
          </rPr>
          <t xml:space="preserve">CUSTEIO
</t>
        </r>
        <r>
          <rPr>
            <sz val="9"/>
            <color rgb="FF333333"/>
            <rFont val="Liberation Sans"/>
          </rPr>
          <t>895.723,94</t>
        </r>
        <r>
          <rPr>
            <sz val="9"/>
            <color rgb="FF333333"/>
            <rFont val="Liberation Sans"/>
          </rPr>
          <t xml:space="preserve">
61,38</t>
        </r>
        <r>
          <rPr>
            <sz val="9"/>
            <color rgb="FF333333"/>
            <rFont val="Liberation Sans"/>
          </rPr>
          <t xml:space="preserve">
3.858.082,63</t>
        </r>
        <r>
          <rPr>
            <sz val="9"/>
            <color rgb="FF333333"/>
            <rFont val="Liberation Sans"/>
          </rPr>
          <t xml:space="preserve">
673.001,16</t>
        </r>
        <r>
          <rPr>
            <sz val="9"/>
            <color rgb="FF333333"/>
            <rFont val="Liberation Sans"/>
          </rPr>
          <t xml:space="preserve">
1.423.260,83</t>
        </r>
      </text>
    </comment>
    <comment ref="L37" authorId="0" shapeId="0" xr:uid="{A4952CD7-C9CF-4F7A-BFCF-5626C1B6053A}">
      <text>
        <r>
          <rPr>
            <sz val="10"/>
            <color theme="1"/>
            <rFont val="Liberation Sans"/>
            <family val="2"/>
          </rPr>
          <t>PNE maio/25</t>
        </r>
      </text>
    </comment>
    <comment ref="L38" authorId="0" shapeId="0" xr:uid="{E47FE27E-6E54-4A49-BABE-EE5722A145C4}">
      <text>
        <r>
          <rPr>
            <sz val="10"/>
            <color theme="1"/>
            <rFont val="Liberation Sans"/>
            <family val="2"/>
          </rPr>
          <t>CUSTEIO
4.127.570,95
275.665,45
673.001,16
895.723,93
1.147.595,38</t>
        </r>
      </text>
    </comment>
    <comment ref="B39" authorId="0" shapeId="0" xr:uid="{B2BE7D40-76BA-447F-B31D-E960AA713560}">
      <text>
        <r>
          <rPr>
            <sz val="10"/>
            <color theme="1"/>
            <rFont val="Liberation Sans"/>
            <family val="2"/>
          </rPr>
          <t>Custeio:
7.269.556,87
PNE: 1.270,60</t>
        </r>
      </text>
    </comment>
    <comment ref="C39" authorId="0" shapeId="0" xr:uid="{A8960B1B-C4B7-4868-804F-A7615E588C47}">
      <text>
        <r>
          <rPr>
            <sz val="10"/>
            <color theme="1"/>
            <rFont val="Liberation Sans"/>
            <family val="2"/>
          </rPr>
          <t>Custeio:
7.269.556,87
PNE: PNE: 1.270,60</t>
        </r>
      </text>
    </comment>
    <comment ref="D39" authorId="0" shapeId="0" xr:uid="{78E45A02-052F-4A41-8EBF-5B32392B172E}">
      <text>
        <r>
          <rPr>
            <sz val="10"/>
            <color theme="1"/>
            <rFont val="Liberation Sans"/>
            <family val="2"/>
          </rPr>
          <t>PNE</t>
        </r>
      </text>
    </comment>
    <comment ref="E39" authorId="0" shapeId="0" xr:uid="{F4B9819E-C189-4737-9921-DC84A1C12927}">
      <text>
        <r>
          <rPr>
            <sz val="10"/>
            <color theme="1"/>
            <rFont val="Liberation Sans"/>
            <family val="2"/>
          </rPr>
          <t>14.000,00
13.800,00
14.970,00</t>
        </r>
      </text>
    </comment>
    <comment ref="G39" authorId="0" shapeId="0" xr:uid="{5A79BFA9-71D6-4DB1-89FF-4D046FBA4343}">
      <text>
        <r>
          <rPr>
            <sz val="10"/>
            <color theme="1"/>
            <rFont val="Liberation Sans"/>
            <family val="2"/>
          </rPr>
          <t xml:space="preserve">CUSTEIO
6.930.130,07
</t>
        </r>
        <r>
          <rPr>
            <sz val="9"/>
            <color rgb="FF333333"/>
            <rFont val="Liberation Sans"/>
          </rPr>
          <t>58.328,27</t>
        </r>
        <r>
          <rPr>
            <sz val="9"/>
            <color rgb="FF333333"/>
            <rFont val="Liberation Sans"/>
          </rPr>
          <t xml:space="preserve">
21.671,73</t>
        </r>
        <r>
          <rPr>
            <sz val="9"/>
            <color rgb="FF333333"/>
            <rFont val="Liberation Sans"/>
          </rPr>
          <t xml:space="preserve">
895.723,94</t>
        </r>
        <r>
          <rPr>
            <sz val="9"/>
            <color rgb="FF333333"/>
            <rFont val="Liberation Sans"/>
          </rPr>
          <t xml:space="preserve">
3.858.082,63</t>
        </r>
        <r>
          <rPr>
            <sz val="9"/>
            <color rgb="FF333333"/>
            <rFont val="Liberation Sans"/>
          </rPr>
          <t xml:space="preserve">
673.001,16</t>
        </r>
        <r>
          <rPr>
            <sz val="9"/>
            <color rgb="FF333333"/>
            <rFont val="Liberation Sans"/>
          </rPr>
          <t xml:space="preserve">
</t>
        </r>
        <r>
          <rPr>
            <sz val="9"/>
            <color rgb="FF333333"/>
            <rFont val="Liberation Sans"/>
          </rPr>
          <t xml:space="preserve">
PNE</t>
        </r>
        <r>
          <rPr>
            <sz val="9"/>
            <color rgb="FF333333"/>
            <rFont val="Liberation Sans"/>
          </rPr>
          <t xml:space="preserve">
61,51</t>
        </r>
        <r>
          <rPr>
            <sz val="9"/>
            <color rgb="FF333333"/>
            <rFont val="Liberation Sans"/>
          </rPr>
          <t xml:space="preserve">
</t>
        </r>
        <r>
          <rPr>
            <sz val="9"/>
            <color rgb="FF333333"/>
            <rFont val="Liberation Sans"/>
          </rPr>
          <t xml:space="preserve">
</t>
        </r>
      </text>
    </comment>
    <comment ref="L39" authorId="0" shapeId="0" xr:uid="{B2FAA32B-6375-4E66-9C4D-BD4738AB975D}">
      <text>
        <r>
          <rPr>
            <sz val="10"/>
            <color theme="1"/>
            <rFont val="Liberation Sans"/>
            <family val="2"/>
          </rPr>
          <t>CUSTEIO
58.328,27
21.671,73</t>
        </r>
      </text>
    </comment>
    <comment ref="P39" authorId="0" shapeId="0" xr:uid="{F63F8162-D301-4CCF-B8F5-3339E63B589E}">
      <text>
        <r>
          <rPr>
            <sz val="10"/>
            <color theme="1"/>
            <rFont val="Liberation Sans"/>
            <family val="2"/>
          </rPr>
          <t>35.588,40
210.000,00
47.933,00
857,88
98.735,04</t>
        </r>
      </text>
    </comment>
    <comment ref="L40" authorId="0" shapeId="0" xr:uid="{9C844B02-1B5C-4099-AD9E-182A8F99087F}">
      <text>
        <r>
          <rPr>
            <sz val="10"/>
            <color theme="1"/>
            <rFont val="Liberation Sans"/>
            <family val="2"/>
          </rPr>
          <t>PNE</t>
        </r>
      </text>
    </comment>
    <comment ref="L41" authorId="0" shapeId="0" xr:uid="{42EDA823-80FD-4F53-A7F3-0F84DCE9848B}">
      <text>
        <r>
          <rPr>
            <sz val="10"/>
            <color theme="1"/>
            <rFont val="Liberation Sans"/>
            <family val="2"/>
          </rPr>
          <t xml:space="preserve">CUSTEIO
895.723,94
1.423.260,83
3.858.082,63
673.001,16
</t>
        </r>
      </text>
    </comment>
    <comment ref="B42" authorId="0" shapeId="0" xr:uid="{B0B6B3B3-B246-4EFD-9BC7-DF39BB23F161}">
      <text>
        <r>
          <rPr>
            <sz val="10"/>
            <color theme="1"/>
            <rFont val="Liberation Sans"/>
            <family val="2"/>
          </rPr>
          <t>Custeio:
7.269.556,87
PNE: 1.080,18</t>
        </r>
      </text>
    </comment>
    <comment ref="C42" authorId="0" shapeId="0" xr:uid="{550050D5-247F-450A-8F43-18D8DB19B3F5}">
      <text>
        <r>
          <rPr>
            <sz val="10"/>
            <color theme="1"/>
            <rFont val="Liberation Sans"/>
            <family val="2"/>
          </rPr>
          <t>Custeio:
7.269.556,87
PNE: 1.080,18</t>
        </r>
      </text>
    </comment>
    <comment ref="D42" authorId="0" shapeId="0" xr:uid="{9BE9F223-48A9-4A68-9D7A-C7F1CA68D6B4}">
      <text>
        <r>
          <rPr>
            <sz val="10"/>
            <color theme="1"/>
            <rFont val="Liberation Sans"/>
            <family val="2"/>
          </rPr>
          <t xml:space="preserve">8.540.617,31
1.346.002,32
2.522.521,66
1.270,60
</t>
        </r>
      </text>
    </comment>
    <comment ref="E42" authorId="0" shapeId="0" xr:uid="{032F1197-3157-41C7-BA25-246E1DACB451}">
      <text>
        <r>
          <rPr>
            <sz val="10"/>
            <color theme="1"/>
            <rFont val="Liberation Sans"/>
            <family val="2"/>
          </rPr>
          <t>4.640,00
180.000,00
1.650,00
9.625,00
60.705,00
400.640,00
29.950,00
13.216,00
6.950,00
22.893,15
33.440,00
65.500,00
96.400,00
13.171,60
66.920,00
80.500,00</t>
        </r>
      </text>
    </comment>
    <comment ref="G42" authorId="0" shapeId="0" xr:uid="{DF5023DC-2379-46DE-AEFD-3FC03BC2D170}">
      <text>
        <r>
          <rPr>
            <sz val="10"/>
            <color theme="1"/>
            <rFont val="Liberation Sans"/>
            <family val="2"/>
          </rPr>
          <t xml:space="preserve">CUSTEIO
</t>
        </r>
        <r>
          <rPr>
            <sz val="9"/>
            <color rgb="FF333333"/>
            <rFont val="Liberation Sans"/>
            <family val="2"/>
          </rPr>
          <t>1.423.260,83</t>
        </r>
        <r>
          <rPr>
            <sz val="9"/>
            <color rgb="FF333333"/>
            <rFont val="Liberation Sans"/>
            <family val="2"/>
          </rPr>
          <t xml:space="preserve">
673.001,16</t>
        </r>
        <r>
          <rPr>
            <sz val="9"/>
            <color rgb="FF333333"/>
            <rFont val="Liberation Sans"/>
            <family val="2"/>
          </rPr>
          <t xml:space="preserve">
339.488,31</t>
        </r>
        <r>
          <rPr>
            <sz val="9"/>
            <color rgb="FF333333"/>
            <rFont val="Liberation Sans"/>
            <family val="2"/>
          </rPr>
          <t xml:space="preserve">
3.845.165,54</t>
        </r>
        <r>
          <rPr>
            <sz val="9"/>
            <color rgb="FF333333"/>
            <rFont val="Liberation Sans"/>
            <family val="2"/>
          </rPr>
          <t xml:space="preserve">
339.488,31</t>
        </r>
        <r>
          <rPr>
            <sz val="9"/>
            <color rgb="FF333333"/>
            <rFont val="Liberation Sans"/>
            <family val="2"/>
          </rPr>
          <t xml:space="preserve">
</t>
        </r>
        <r>
          <rPr>
            <sz val="10"/>
            <color theme="1"/>
            <rFont val="Liberation Sans"/>
            <family val="2"/>
          </rPr>
          <t xml:space="preserve">80.000,00
</t>
        </r>
        <r>
          <rPr>
            <sz val="9"/>
            <color rgb="FF333333"/>
            <rFont val="Liberation Sans"/>
            <family val="2"/>
          </rPr>
          <t>895.723,94</t>
        </r>
        <r>
          <rPr>
            <sz val="9"/>
            <color rgb="FF333333"/>
            <rFont val="Liberation Sans"/>
            <family val="2"/>
          </rPr>
          <t xml:space="preserve">
58.439,92</t>
        </r>
        <r>
          <rPr>
            <sz val="9"/>
            <color rgb="FF333333"/>
            <rFont val="Liberation Sans"/>
            <family val="2"/>
          </rPr>
          <t xml:space="preserve">
91.560,08</t>
        </r>
        <r>
          <rPr>
            <sz val="9"/>
            <color rgb="FF333333"/>
            <rFont val="Liberation Sans"/>
            <family val="2"/>
          </rPr>
          <t xml:space="preserve">
</t>
        </r>
        <r>
          <rPr>
            <sz val="10"/>
            <color theme="1"/>
            <rFont val="Liberation Sans"/>
            <family val="2"/>
          </rPr>
          <t xml:space="preserve">PNE
</t>
        </r>
        <r>
          <rPr>
            <sz val="9"/>
            <color rgb="FF333333"/>
            <rFont val="Liberation Sans"/>
            <family val="2"/>
          </rPr>
          <t>1.270,60</t>
        </r>
      </text>
    </comment>
    <comment ref="H42" authorId="0" shapeId="0" xr:uid="{89035A3E-BF58-479A-BF46-963FC5C9B5AF}">
      <text>
        <r>
          <rPr>
            <sz val="10"/>
            <color theme="1"/>
            <rFont val="Liberation Sans"/>
            <family val="2"/>
          </rPr>
          <t>22.893,15
29.950,00
14.970,00
13.216,00
9.625,00
4.640,00
1.650,00
13.800,00
65.500,00
6.950,00
33.440,00
180.000,00
400.640,00
60.705,00
96.400,00</t>
        </r>
      </text>
    </comment>
    <comment ref="J42" authorId="0" shapeId="0" xr:uid="{662BC214-6DA2-47E2-914F-0B133472EEEF}">
      <text>
        <r>
          <rPr>
            <sz val="10"/>
            <color theme="1"/>
            <rFont val="Liberation Sans"/>
          </rPr>
          <t>Planisa</t>
        </r>
      </text>
    </comment>
    <comment ref="L42" authorId="0" shapeId="0" xr:uid="{00A8E9B5-3026-4D6B-8394-4B617F379285}">
      <text>
        <r>
          <rPr>
            <sz val="10"/>
            <color theme="1"/>
            <rFont val="Liberation Sans"/>
            <family val="2"/>
          </rPr>
          <t>58.439,92 FR
91.560,08</t>
        </r>
      </text>
    </comment>
    <comment ref="L43" authorId="0" shapeId="0" xr:uid="{B248E4D6-10BA-46C6-A1B9-5429D08ED356}">
      <text>
        <r>
          <rPr>
            <sz val="10"/>
            <color theme="1"/>
            <rFont val="Liberation Sans"/>
            <family val="2"/>
          </rPr>
          <t>PNE
1.270,60
CUSTEIO
339.488,31 FR
80.000,00</t>
        </r>
      </text>
    </comment>
    <comment ref="L44" authorId="0" shapeId="0" xr:uid="{88C12FA1-8A42-41B4-80BA-1BCE5D990FED}">
      <text>
        <r>
          <rPr>
            <sz val="10"/>
            <color theme="1"/>
            <rFont val="Liberation Sans"/>
            <family val="2"/>
          </rPr>
          <t>1.423.260,83
895.723,93
673.001,16
3.858.082,63</t>
        </r>
      </text>
    </comment>
    <comment ref="M44" authorId="0" shapeId="0" xr:uid="{9812FF7A-5382-422A-B116-C1B0A37A242B}">
      <text>
        <r>
          <rPr>
            <sz val="10"/>
            <color theme="1"/>
            <rFont val="Liberation Sans"/>
            <family val="2"/>
          </rPr>
          <t xml:space="preserve">22.893,15
29.950,00
14.970,00
13.216,00
9.625,00
4.640,00
1.650,00
13.800,00
65.500,00
6.950,00
33.440,00
180.000,00
400.640,00
60.705,00
96.400,00
</t>
        </r>
      </text>
    </comment>
    <comment ref="B45" authorId="0" shapeId="0" xr:uid="{CF9066C5-AC41-46AD-812B-57362C0D5BB8}">
      <text>
        <r>
          <rPr>
            <sz val="10"/>
            <color theme="1"/>
            <rFont val="Liberation Sans"/>
            <family val="2"/>
          </rPr>
          <t>Custeio:
7.269.556,87
PNE: 1.019,12</t>
        </r>
      </text>
    </comment>
    <comment ref="C45" authorId="0" shapeId="0" xr:uid="{F5E3B3F3-542B-4CB3-B2B0-E1344DEC8C18}">
      <text>
        <r>
          <rPr>
            <sz val="10"/>
            <color theme="1"/>
            <rFont val="Liberation Sans"/>
            <family val="2"/>
          </rPr>
          <t>Custeio:
7.269.556,87
PNE: 1.019,12</t>
        </r>
      </text>
    </comment>
    <comment ref="D45" authorId="0" shapeId="0" xr:uid="{FC2CA0ED-A2D7-4BC2-9762-8D080947DD9E}">
      <text>
        <r>
          <rPr>
            <sz val="10"/>
            <color theme="1"/>
            <rFont val="Liberation Sans"/>
          </rPr>
          <t>PNE</t>
        </r>
      </text>
    </comment>
    <comment ref="E45" authorId="0" shapeId="0" xr:uid="{EE6D99AC-ADEE-4323-9A2B-4DD59019F413}">
      <text>
        <r>
          <rPr>
            <sz val="10"/>
            <color theme="1"/>
            <rFont val="Liberation Sans"/>
          </rPr>
          <t xml:space="preserve">2.580.000,00
255.000,00
4.738,00
25.908,00
3.175,00
6.735,40
140.160,00
87.465,00
10.960,00
238.650,00
</t>
        </r>
      </text>
    </comment>
    <comment ref="G45" authorId="0" shapeId="0" xr:uid="{7774A4B6-4EEA-486C-ACD9-1D32605959EE}">
      <text>
        <r>
          <rPr>
            <sz val="9"/>
            <color rgb="FF333333"/>
            <rFont val="Calibri"/>
            <family val="2"/>
          </rPr>
          <t>1.423.260,83</t>
        </r>
        <r>
          <rPr>
            <sz val="9"/>
            <color rgb="FF333333"/>
            <rFont val="Calibri"/>
            <family val="2"/>
          </rPr>
          <t xml:space="preserve">
673.001,16</t>
        </r>
        <r>
          <rPr>
            <sz val="9"/>
            <color rgb="FF333333"/>
            <rFont val="Calibri"/>
            <family val="2"/>
          </rPr>
          <t xml:space="preserve">
339.488,31</t>
        </r>
        <r>
          <rPr>
            <sz val="9"/>
            <color rgb="FF333333"/>
            <rFont val="Calibri"/>
            <family val="2"/>
          </rPr>
          <t xml:space="preserve">
3.845.165,54</t>
        </r>
        <r>
          <rPr>
            <sz val="9"/>
            <color rgb="FF333333"/>
            <rFont val="Calibri"/>
            <family val="2"/>
          </rPr>
          <t xml:space="preserve">
1.080,18</t>
        </r>
        <r>
          <rPr>
            <sz val="9"/>
            <color rgb="FF333333"/>
            <rFont val="Calibri"/>
            <family val="2"/>
          </rPr>
          <t xml:space="preserve">
895.723,94</t>
        </r>
        <r>
          <rPr>
            <sz val="9"/>
            <color rgb="FF333333"/>
            <rFont val="Calibri"/>
            <family val="2"/>
          </rPr>
          <t xml:space="preserve">
</t>
        </r>
        <r>
          <rPr>
            <sz val="9"/>
            <color rgb="FF333333"/>
            <rFont val="Calibri"/>
            <family val="2"/>
          </rPr>
          <t xml:space="preserve">
</t>
        </r>
      </text>
    </comment>
    <comment ref="H45" authorId="0" shapeId="0" xr:uid="{F776CE5D-3BE2-46D5-8ECA-EBF95DEC2F16}">
      <text>
        <r>
          <rPr>
            <sz val="9"/>
            <color rgb="FF333333"/>
            <rFont val="Calibri"/>
            <family val="2"/>
          </rPr>
          <t>87.465,00</t>
        </r>
        <r>
          <rPr>
            <sz val="9"/>
            <color rgb="FF333333"/>
            <rFont val="Calibri"/>
            <family val="2"/>
          </rPr>
          <t xml:space="preserve">
13.171,60</t>
        </r>
        <r>
          <rPr>
            <sz val="9"/>
            <color rgb="FF333333"/>
            <rFont val="Calibri"/>
            <family val="2"/>
          </rPr>
          <t xml:space="preserve">
25.908,00</t>
        </r>
        <r>
          <rPr>
            <sz val="9"/>
            <color rgb="FF333333"/>
            <rFont val="Calibri"/>
            <family val="2"/>
          </rPr>
          <t xml:space="preserve">
66.920,00</t>
        </r>
        <r>
          <rPr>
            <sz val="9"/>
            <color rgb="FF333333"/>
            <rFont val="Calibri"/>
            <family val="2"/>
          </rPr>
          <t xml:space="preserve">
4.738,00</t>
        </r>
        <r>
          <rPr>
            <sz val="9"/>
            <color rgb="FF333333"/>
            <rFont val="Calibri"/>
            <family val="2"/>
          </rPr>
          <t xml:space="preserve">
6.735,40</t>
        </r>
        <r>
          <rPr>
            <sz val="9"/>
            <color rgb="FF333333"/>
            <rFont val="Calibri"/>
            <family val="2"/>
          </rPr>
          <t xml:space="preserve">
3.175,00</t>
        </r>
        <r>
          <rPr>
            <sz val="9"/>
            <color rgb="FF333333"/>
            <rFont val="Calibri"/>
            <family val="2"/>
          </rPr>
          <t xml:space="preserve">
80.500,00</t>
        </r>
        <r>
          <rPr>
            <sz val="9"/>
            <color rgb="FF333333"/>
            <rFont val="Calibri"/>
            <family val="2"/>
          </rPr>
          <t xml:space="preserve">
140.160,00</t>
        </r>
        <r>
          <rPr>
            <sz val="9"/>
            <color rgb="FF333333"/>
            <rFont val="Calibri"/>
            <family val="2"/>
          </rPr>
          <t xml:space="preserve">
</t>
        </r>
        <r>
          <rPr>
            <sz val="9"/>
            <color rgb="FF333333"/>
            <rFont val="Calibri"/>
            <family val="2"/>
          </rPr>
          <t xml:space="preserve">
</t>
        </r>
      </text>
    </comment>
    <comment ref="J45" authorId="0" shapeId="0" xr:uid="{ACE20108-8773-4776-88BB-5AE742C61B5D}">
      <text>
        <r>
          <rPr>
            <sz val="10"/>
            <color theme="1"/>
            <rFont val="Liberation Sans"/>
          </rPr>
          <t>Planisa</t>
        </r>
      </text>
    </comment>
    <comment ref="L46" authorId="0" shapeId="0" xr:uid="{81A00727-1866-451F-92DB-4F1FAA1D158F}">
      <text>
        <r>
          <rPr>
            <sz val="10"/>
            <color theme="1"/>
            <rFont val="Liberation Sans"/>
          </rPr>
          <t xml:space="preserve">339.488,31
3.845.165,54
673.001,16
1.423.260,83
895.723,94
</t>
        </r>
      </text>
    </comment>
    <comment ref="M46" authorId="0" shapeId="0" xr:uid="{85E2E9AF-1583-4CD6-B45F-C25FA6DE8D60}">
      <text>
        <r>
          <rPr>
            <sz val="10"/>
            <color theme="1"/>
            <rFont val="Liberation Sans"/>
          </rPr>
          <t xml:space="preserve">87.465,00
13.171,60
25.908,00
66.920,00
4.738,00
6.735,40
3.175,00
80.500,00
140.160,00
</t>
        </r>
      </text>
    </comment>
    <comment ref="B47" authorId="0" shapeId="0" xr:uid="{C8270ECE-5097-4D5E-B06B-BACE75120423}">
      <text>
        <r>
          <rPr>
            <sz val="10"/>
            <color theme="1"/>
            <rFont val="Liberation Sans"/>
            <family val="2"/>
          </rPr>
          <t>Custeio:
7.269.556,87
PNE: 1.528,49</t>
        </r>
      </text>
    </comment>
    <comment ref="C47" authorId="0" shapeId="0" xr:uid="{DFD63642-B351-46CC-8852-CCF596E84DD6}">
      <text>
        <r>
          <rPr>
            <sz val="10"/>
            <color theme="1"/>
            <rFont val="Liberation Sans"/>
            <family val="2"/>
          </rPr>
          <t>Custeio:
7.269.556,87
PNE: 1.528,49</t>
        </r>
      </text>
    </comment>
    <comment ref="D47" authorId="0" shapeId="0" xr:uid="{F5D37DE6-BBFB-4E69-A002-4A5673677934}">
      <text>
        <r>
          <rPr>
            <sz val="10"/>
            <color theme="1"/>
            <rFont val="Liberation Sans"/>
          </rPr>
          <t xml:space="preserve">324.000,00
1.019,12
</t>
        </r>
      </text>
    </comment>
    <comment ref="E47" authorId="0" shapeId="0" xr:uid="{4B2D52CC-5144-4863-B17A-90280450E317}">
      <text>
        <r>
          <rPr>
            <sz val="10"/>
            <color theme="1"/>
            <rFont val="Liberation Sans"/>
          </rPr>
          <t>9.584,00
12.345,45
14.600,00</t>
        </r>
      </text>
    </comment>
    <comment ref="G47" authorId="0" shapeId="0" xr:uid="{759D9B28-8685-4AE7-8128-9185BF4EC061}">
      <text>
        <r>
          <rPr>
            <sz val="9"/>
            <color rgb="FF333333"/>
            <rFont val="Calibri"/>
            <family val="2"/>
          </rPr>
          <t>1.019,12</t>
        </r>
        <r>
          <rPr>
            <sz val="9"/>
            <color rgb="FF333333"/>
            <rFont val="Calibri"/>
            <family val="2"/>
          </rPr>
          <t xml:space="preserve">
67.082,91</t>
        </r>
        <r>
          <rPr>
            <sz val="9"/>
            <color rgb="FF333333"/>
            <rFont val="Calibri"/>
            <family val="2"/>
          </rPr>
          <t xml:space="preserve">
339.488,31</t>
        </r>
      </text>
    </comment>
    <comment ref="H47" authorId="0" shapeId="0" xr:uid="{D8ED9D57-7AB6-419E-A609-641497367F13}">
      <text>
        <r>
          <rPr>
            <sz val="9"/>
            <color rgb="FF333333"/>
            <rFont val="Calibri"/>
            <family val="2"/>
          </rPr>
          <t>238.650,00</t>
        </r>
        <r>
          <rPr>
            <sz val="9"/>
            <color rgb="FF333333"/>
            <rFont val="Calibri"/>
            <family val="2"/>
          </rPr>
          <t xml:space="preserve">
9.584,00</t>
        </r>
        <r>
          <rPr>
            <sz val="9"/>
            <color rgb="FF333333"/>
            <rFont val="Calibri"/>
            <family val="2"/>
          </rPr>
          <t xml:space="preserve">
10.960,00</t>
        </r>
        <r>
          <rPr>
            <sz val="9"/>
            <color rgb="FF333333"/>
            <rFont val="Calibri"/>
            <family val="2"/>
          </rPr>
          <t xml:space="preserve">
</t>
        </r>
        <r>
          <rPr>
            <sz val="9"/>
            <color rgb="FF333333"/>
            <rFont val="Calibri"/>
            <family val="2"/>
          </rPr>
          <t xml:space="preserve">
</t>
        </r>
      </text>
    </comment>
    <comment ref="J47" authorId="0" shapeId="0" xr:uid="{6B71DA6E-60EE-4D2C-9E3B-3B95A272BCFF}">
      <text>
        <r>
          <rPr>
            <sz val="10"/>
            <color theme="1"/>
            <rFont val="Liberation Sans"/>
          </rPr>
          <t>Planisa</t>
        </r>
      </text>
    </comment>
    <comment ref="L47" authorId="0" shapeId="0" xr:uid="{FF00ADB4-853D-4879-8C4B-C53D5CE6D31C}">
      <text>
        <r>
          <rPr>
            <sz val="10"/>
            <color theme="1"/>
            <rFont val="Liberation Sans"/>
          </rPr>
          <t>0,01
67.082,91
339.488,31</t>
        </r>
      </text>
    </comment>
    <comment ref="L49" authorId="0" shapeId="0" xr:uid="{DD9CCEE7-2EA3-4DEA-8C55-E35E0CD4E994}">
      <text>
        <r>
          <rPr>
            <sz val="10"/>
            <color theme="1"/>
            <rFont val="Liberation Sans"/>
          </rPr>
          <t xml:space="preserve">895.723,94
673.001,16
1.423.260,83
339.488,31
3.845.165,54
</t>
        </r>
      </text>
    </comment>
    <comment ref="B50" authorId="0" shapeId="0" xr:uid="{996D693D-6944-4E44-8587-23757FC44D9E}">
      <text>
        <r>
          <rPr>
            <sz val="10"/>
            <color theme="1"/>
            <rFont val="Liberation Sans"/>
            <family val="2"/>
          </rPr>
          <t>Custeio:
7.269.556,87
PNE: 7.486,17 (13°) + 0,45 (novembro)</t>
        </r>
      </text>
    </comment>
    <comment ref="C50" authorId="0" shapeId="0" xr:uid="{F8B68DAB-DA13-4845-BDB1-55AFDECD9FC3}">
      <text>
        <r>
          <rPr>
            <sz val="10"/>
            <color theme="1"/>
            <rFont val="Liberation Sans"/>
            <family val="2"/>
          </rPr>
          <t>Custeio:
7.269.556,87
PNE: 7.486,17 (13°) + 0,45 (novembro)</t>
        </r>
      </text>
    </comment>
    <comment ref="D50" authorId="0" shapeId="0" xr:uid="{5EB5F56C-B49D-462B-99E2-F3B3DAFF87B9}">
      <text>
        <r>
          <rPr>
            <sz val="10"/>
            <color theme="1"/>
            <rFont val="Liberation Sans"/>
          </rPr>
          <t>PNE</t>
        </r>
      </text>
    </comment>
    <comment ref="G50" authorId="0" shapeId="0" xr:uid="{A85B503B-DF67-413A-AB46-2E0FDF349947}">
      <text>
        <r>
          <rPr>
            <sz val="9"/>
            <color rgb="FF333333"/>
            <rFont val="Calibri"/>
            <family val="2"/>
          </rPr>
          <t>339.488,31</t>
        </r>
        <r>
          <rPr>
            <sz val="9"/>
            <color rgb="FF333333"/>
            <rFont val="Calibri"/>
            <family val="2"/>
          </rPr>
          <t xml:space="preserve">
3.845.165,54</t>
        </r>
        <r>
          <rPr>
            <sz val="9"/>
            <color rgb="FF333333"/>
            <rFont val="Calibri"/>
            <family val="2"/>
          </rPr>
          <t xml:space="preserve">
3.830.640,98</t>
        </r>
        <r>
          <rPr>
            <sz val="9"/>
            <color rgb="FF333333"/>
            <rFont val="Calibri"/>
            <family val="2"/>
          </rPr>
          <t xml:space="preserve">
339.488,31</t>
        </r>
        <r>
          <rPr>
            <sz val="9"/>
            <color rgb="FF333333"/>
            <rFont val="Calibri"/>
            <family val="2"/>
          </rPr>
          <t xml:space="preserve">
673.001,16</t>
        </r>
        <r>
          <rPr>
            <sz val="9"/>
            <color rgb="FF333333"/>
            <rFont val="Calibri"/>
            <family val="2"/>
          </rPr>
          <t xml:space="preserve">
673.001,16</t>
        </r>
        <r>
          <rPr>
            <sz val="9"/>
            <color rgb="FF333333"/>
            <rFont val="Calibri"/>
            <family val="2"/>
          </rPr>
          <t xml:space="preserve">
1.423.260,83</t>
        </r>
        <r>
          <rPr>
            <sz val="9"/>
            <color rgb="FF333333"/>
            <rFont val="Calibri"/>
            <family val="2"/>
          </rPr>
          <t xml:space="preserve">
1.099.260,83</t>
        </r>
        <r>
          <rPr>
            <sz val="9"/>
            <color rgb="FF333333"/>
            <rFont val="Calibri"/>
            <family val="2"/>
          </rPr>
          <t xml:space="preserve">
895.723,94</t>
        </r>
        <r>
          <rPr>
            <sz val="9"/>
            <color rgb="FF333333"/>
            <rFont val="Calibri"/>
            <family val="2"/>
          </rPr>
          <t xml:space="preserve">
895.723,93</t>
        </r>
        <r>
          <rPr>
            <sz val="9"/>
            <color rgb="FF333333"/>
            <rFont val="Calibri"/>
            <family val="2"/>
          </rPr>
          <t xml:space="preserve">
324.000,00</t>
        </r>
        <r>
          <rPr>
            <sz val="9"/>
            <color rgb="FF333333"/>
            <rFont val="Calibri"/>
            <family val="2"/>
          </rPr>
          <t xml:space="preserve">
1.528,49</t>
        </r>
        <r>
          <rPr>
            <sz val="9"/>
            <color rgb="FF333333"/>
            <rFont val="Calibri"/>
            <family val="2"/>
          </rPr>
          <t xml:space="preserve">
80.000,00</t>
        </r>
      </text>
    </comment>
    <comment ref="H50" authorId="0" shapeId="0" xr:uid="{6B46FB23-0194-4E97-83F6-2E04FF61F156}">
      <text>
        <r>
          <rPr>
            <sz val="10"/>
            <color theme="1"/>
            <rFont val="Liberation Sans"/>
          </rPr>
          <t>12.345,45
14.600,00</t>
        </r>
      </text>
    </comment>
    <comment ref="J50" authorId="0" shapeId="0" xr:uid="{4F0E7D9A-50A7-4E7F-91B0-EF5C937BA1EA}">
      <text>
        <r>
          <rPr>
            <sz val="10"/>
            <color theme="1"/>
            <rFont val="Liberation Sans"/>
          </rPr>
          <t>Planisa</t>
        </r>
      </text>
    </comment>
    <comment ref="L52" authorId="0" shapeId="0" xr:uid="{7F117BDF-24D6-4E07-B529-33705FC9BA40}">
      <text>
        <r>
          <rPr>
            <sz val="10"/>
            <color theme="1"/>
            <rFont val="Liberation Sans"/>
          </rPr>
          <t xml:space="preserve">339.488,31
3.830.640,98
673.001,16
1.099.260,83
324.000,00
895.723,93
</t>
        </r>
      </text>
    </comment>
    <comment ref="M52" authorId="0" shapeId="0" xr:uid="{F02CBE3F-B5D6-4E97-A8B8-F3B0E0F550A8}">
      <text>
        <r>
          <rPr>
            <sz val="10"/>
            <color theme="1"/>
            <rFont val="Liberation Sans"/>
          </rPr>
          <t>12.345,45
14.600,00</t>
        </r>
      </text>
    </comment>
    <comment ref="B53" authorId="0" shapeId="0" xr:uid="{DF02D8BA-E1F8-40B0-917E-D999635FABD8}">
      <text>
        <r>
          <rPr>
            <sz val="10"/>
            <color theme="1"/>
            <rFont val="Liberation Sans"/>
            <family val="2"/>
          </rPr>
          <t>Custeio:
7.269.556,87
PNE:</t>
        </r>
      </text>
    </comment>
    <comment ref="C53" authorId="0" shapeId="0" xr:uid="{611720E9-701D-4439-A938-4D57A30EBF5D}">
      <text>
        <r>
          <rPr>
            <sz val="10"/>
            <color theme="1"/>
            <rFont val="Liberation Sans"/>
            <family val="2"/>
          </rPr>
          <t>Custeio:
7.269.556,87
PNE:</t>
        </r>
      </text>
    </comment>
    <comment ref="D53" authorId="0" shapeId="0" xr:uid="{AA4575B9-3932-49F1-BBBD-D7B9A0CAB932}">
      <text>
        <r>
          <rPr>
            <sz val="10"/>
            <color theme="1"/>
            <rFont val="Liberation Sans"/>
          </rPr>
          <t>14.524,57
0,45
7.486,17</t>
        </r>
      </text>
    </comment>
    <comment ref="G53" authorId="0" shapeId="0" xr:uid="{D685BD3B-DD29-4445-9F80-5DB97AE991EE}">
      <text>
        <r>
          <rPr>
            <sz val="10"/>
            <color theme="1"/>
            <rFont val="Liberation Sans"/>
          </rPr>
          <t xml:space="preserve">80.000,00
80.000,00
14.524,57
0,45
7.486,17
80.000,00
</t>
        </r>
      </text>
    </comment>
    <comment ref="J53" authorId="0" shapeId="0" xr:uid="{1C6D03BE-2F80-4304-8D13-86DE9FC3D08B}">
      <text>
        <r>
          <rPr>
            <sz val="10"/>
            <color theme="1"/>
            <rFont val="Liberation Sans"/>
          </rPr>
          <t>Planisa</t>
        </r>
      </text>
    </comment>
    <comment ref="L54" authorId="0" shapeId="0" xr:uid="{F7342D3A-A5A8-4C3A-81DE-63921B0030FF}">
      <text>
        <r>
          <rPr>
            <sz val="10"/>
            <color theme="1"/>
            <rFont val="Liberation Sans"/>
          </rPr>
          <t xml:space="preserve">80.000,00
14.524,57
0,45
7.486,17
</t>
        </r>
      </text>
    </comment>
    <comment ref="L55" authorId="0" shapeId="0" xr:uid="{6391E391-7678-402F-9514-63D5FE439F82}">
      <text>
        <r>
          <rPr>
            <sz val="10"/>
            <color theme="1"/>
            <rFont val="Liberation Sans"/>
          </rPr>
          <t>3.845.165,54
339.488,31
80.000,00
673.001,16
895.723,94
1.423.260,83</t>
        </r>
      </text>
    </comment>
  </commentList>
</comments>
</file>

<file path=xl/sharedStrings.xml><?xml version="1.0" encoding="utf-8"?>
<sst xmlns="http://schemas.openxmlformats.org/spreadsheetml/2006/main" count="215" uniqueCount="153">
  <si>
    <t>Relatório Resumido da Execução Orçamentária e Financeira por Contrato de Gestão</t>
  </si>
  <si>
    <t>Mês/Ano: Janeiro a Dezembro/2025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</si>
  <si>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</si>
  <si>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</si>
  <si>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</si>
  <si>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</si>
  <si>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Hospital Estadual de Formosa Dr. César Saad Fayad.</t>
  </si>
  <si>
    <t>Contrato de Gestão nº  50/2022-SES/GO</t>
  </si>
  <si>
    <t>Vigência do Contrato de Gestão - Início 01/07/2022 Término 31/05/2026 / 1º Termo Aditivo: Início 02/01/2023 Término 31/05/2026 e 2º Termo Aditivo: Início 02/05/2024 Término 30/06/2026</t>
  </si>
  <si>
    <t>Previsão de Repasse Mensal do Contrato de Gestão R$ 5.173.294,88 /ADITIVO - Custeio (Acréscimo) : R$ 673.001,16 (1° Termo Aditivo) R$ 1.423.260,83 (2°Termo Aditivo) Processo nº: 202000010037537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</si>
  <si>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</si>
  <si>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</si>
  <si>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</si>
  <si>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</si>
  <si>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</si>
  <si>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</si>
  <si>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</si>
  <si>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</si>
  <si>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</si>
  <si>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</si>
  <si>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</si>
  <si>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</si>
  <si>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</si>
  <si>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</si>
  <si>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</si>
  <si>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</si>
  <si>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</si>
  <si>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</si>
  <si>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</si>
  <si>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</si>
  <si>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</si>
  <si>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</si>
  <si>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>Ressarcimentos (Rescisões Trabalhista, Serviço Hospitalar e Ambulatorial, Leitos Extras, Material Órtese e Prótese ( OPME e Outros ).</t>
  </si>
  <si>
    <t>Mandados Judiciais</t>
  </si>
  <si>
    <t>Repasse Via Regularização de Despesas.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</si>
  <si>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</si>
  <si>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</si>
  <si>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</si>
  <si>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</si>
  <si>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</si>
  <si>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</si>
  <si>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</si>
  <si>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>Período da APLICAÇÃO da Glosa (mês/ano)-</t>
  </si>
  <si>
    <t>Área Responsável</t>
  </si>
  <si>
    <t>Provisão de Fundo Resissório</t>
  </si>
  <si>
    <t>Glosa - Não cumprimento de Metas Contratuais.</t>
  </si>
  <si>
    <t>3.3.90.39.04</t>
  </si>
  <si>
    <t>01 de julho a 31 de dezembro de 2023</t>
  </si>
  <si>
    <t>COMACG/GMAE-CG/SUPECC/SES/GO -20549.</t>
  </si>
  <si>
    <t>Desconto referente ao contrato com a Planisa </t>
  </si>
  <si>
    <t>3.3.50.85.02</t>
  </si>
  <si>
    <t>SES/CGC/SUPECC-19837.</t>
  </si>
  <si>
    <t>Total Geral</t>
  </si>
  <si>
    <t>* Glosa aplicada com valor estimado - ajuste será realizado posteriormente, quando informado pela SES/GMAE - CG-14421.</t>
  </si>
  <si>
    <t xml:space="preserve">Nota Explicativa: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</si>
  <si>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Valor Estimado no Contrato de Gestão = Custeio + Apostilamento.
1. Valor Mensal Estimado no Contrato de Gestão - Custeio = Custeio + Apostilamento.
3. Valor informado pela área técnica – GFIN (Processo SEI 202500010016855).
4. </t>
    </r>
    <r>
      <rPr>
        <b/>
        <sz val="10"/>
        <color theme="1"/>
        <rFont val="Calibri"/>
        <family val="2"/>
      </rPr>
      <t>Glosa de Metas- Relatório nº 06/2024 – COMACG/GMAE-CG/SUPECC/SES/GO- SEI Nº 55969970</t>
    </r>
    <r>
      <rPr>
        <b/>
        <sz val="10"/>
        <color rgb="FF000000"/>
        <rFont val="Calibri"/>
        <family val="2"/>
      </rPr>
      <t xml:space="preserve"> (abril)
Desconto referente ao contrato com a Planisa - conforme Solicitação de Liquidação e Pagamento SEI N° 79935496 (agosto)
Desconto referente ao contrato com a Planisa - conforme Solicitação de Liquidação e Pagamento SEI N° 81572825 (setembro)
Desconto referente ao contrato com a Planisa - conforme Solicitação de Liquidação e Pagamento SEI N° 82711386 (outubro)
Desconto referente ao contrato com a Planisa - conforme Solicitação de Liquidação e Pagamento SEI N° 83657412 (novembro)
Desconto referente ao contrato com a Planisa - conforme Solicitação de Liquidação e Pagamento SEI N° 83663477 (dezembro)
</t>
    </r>
  </si>
  <si>
    <t>6. Processo de Investimento 202400010071986 DARE SEI Nº 75262625 pagamento em 29/05/2025. Valor: R$ 4.000,00
Processo de Investimento 202400010042651 DARE SEI Nº 75661456 pagamento em 05/06/2025. Valor: R$ 10.000,00
Processo de Investimento 202400010040198 DARE SEI Nº 77943232 pagamento em 24/07/2025. Valor: R$ 35.588,40
Processo de Investimento 202400010064304 DARE SEI Nº 78357709 pagamento em 24/07/2025. Valor: R$ 210.000,00
Processo de Investimento 202400010033204 DARE SEI Nº77618589 pagamento em 14/07/2025. Valor: R$ 47.933,00
Processo de Investimento 202400010040197 DARE SEI Nº 77591187 pagamento em 24/07/2025. Valor: R$ 857,88
Processo de Investimento 202400010058234 DARE SEI Nº 77816057 pagamento em 24/07/2025. Valor: R$ 98.735,04
Processo de Investimento 202400010060655 DARE SEI Nº 81273220 pagamento em 13/10/2025. Valor: R$ 545,95
Processo de Investimento 202400010060684 DARE SEI Nº 81159868 pagamento em 14/10/2025. Valor: R$ 33.872,85
7. Processo de Investimento 202400010060684 TRANSFERÊNCIA BANCÁRIA SEI Nº 81159868 pagamento em 14/10/2025. Valor: R$ 33.872,85</t>
  </si>
  <si>
    <r>
      <t>9. Pagamentos de Despesas de Exercícios Anteriores – DEA:
16º Apostilamento: Piso Nacional de Enfermagem - Referência dezembro/24 Ordem de Pagamento 2025.2850.070.00013.001- R$ 22.297,74 (janeiro)
Repasse de Custeio ao Contrato de Gestão referente dezembro/24 Ordem de Pagamento 2025.2850.066.00061.001- R$122.698,33 (fevereiro)
Repasse do Fundo Rescisório referente a dezembro/24 Ordem de Pagamento 2025.2850.066.00061.002- R$46.283,78 (fevereiro)
Diferença do Repasse do Fundo Rescisório referente a dezembro/24 Ordem de Pagamento 2025.2850.066.00025.004- R$1.765,43 (março)
Retificação do Relatório COMACG nº 43/2024- COMACG/GMAE-CG/SUPECC/SES/GO (SEI Nº 69445769). Ordem de Pagamento 2025.2850.066.00025.004- R$17.366,67 (junho</t>
    </r>
    <r>
      <rPr>
        <sz val="10"/>
        <color rgb="FF000000"/>
        <rFont val="Calibri"/>
        <family val="2"/>
      </rPr>
      <t>)</t>
    </r>
    <r>
      <rPr>
        <sz val="10"/>
        <color rgb="FF000000"/>
        <rFont val="Calibri"/>
        <family val="2"/>
      </rPr>
      <t xml:space="preserve">
</t>
    </r>
  </si>
  <si>
    <t>  Demonstrativo de investimento repassados no período de janeiro a dezembro/2025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</si>
  <si>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</si>
  <si>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</si>
  <si>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</si>
  <si>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</si>
  <si>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</si>
  <si>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</si>
  <si>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</si>
  <si>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2025.2850.161.00031.001</t>
  </si>
  <si>
    <t>4.4.50.42.05</t>
  </si>
  <si>
    <t>Aquisição de  01 (um) Ressonância Magnética Nuclear, 08 (oito) Aparelhos de Raios X Móvel, 01 (um) Ultrassom com Aplicação Transesofágica, 03 (três) aparelhos de Ultrassom Portátil e 01 (uma) Central de Operações.</t>
  </si>
  <si>
    <t>2025.2850.161.00092.001</t>
  </si>
  <si>
    <t>Aquisição de 10 (dez) Scanners.</t>
  </si>
  <si>
    <t>2025.2850.161.00044.001</t>
  </si>
  <si>
    <t>Aquisição de 01 (um) Armário em Aço Inox 02 Portas.</t>
  </si>
  <si>
    <t>2025.2850.161.00048.001</t>
  </si>
  <si>
    <t>Aquisição de 02 (dois) "Bebedouros/ Purificadores Refrigerado - pressão parede".</t>
  </si>
  <si>
    <t>2025.2850.161.00147.001</t>
  </si>
  <si>
    <t>Aquisição de 14 (quatorze) " Cadeiras Fixas"</t>
  </si>
  <si>
    <t>2025.2850.161.00226.001</t>
  </si>
  <si>
    <t>Aquisição de 07(sete) Impressoras Térmicas</t>
  </si>
  <si>
    <t>2025.2850.161.00283.001</t>
  </si>
  <si>
    <t>Aquisição de três totems de autoatendimento</t>
  </si>
  <si>
    <t>2025.2850.161.00279.001</t>
  </si>
  <si>
    <t>Aquisição de  10 (dez) Scanners</t>
  </si>
  <si>
    <t>2025.2850.161.00257.001</t>
  </si>
  <si>
    <t>Aquisição de 03 (três) Nobreaks 3KVA</t>
  </si>
  <si>
    <t>2025.2850.161.00281.001</t>
  </si>
  <si>
    <t>Aquisição de 28 (vinte e oito) Cadeiras Giratórias</t>
  </si>
  <si>
    <t>2025.2850.161.00275.001</t>
  </si>
  <si>
    <t>Aquisição de aquisição de 35 (trinta e cinco) cadeiras fixas estofadas</t>
  </si>
  <si>
    <t>2025.2850.161.00272.001</t>
  </si>
  <si>
    <t>Aquisição de  08 (oito) cadeiras giratórias caixa alta</t>
  </si>
  <si>
    <t>2025.2850.161.00274.001</t>
  </si>
  <si>
    <t>Aquisição de 01 (um) Carrinho de transporte 800kg</t>
  </si>
  <si>
    <t>2025.2850.161.00256.001</t>
  </si>
  <si>
    <t>Aquisição de 20 (vinte) Cadeiras de banho.</t>
  </si>
  <si>
    <t>2025.2850.161.00285.001</t>
  </si>
  <si>
    <t>Aquisição de 50 (cinquenta)
Poltronas Hospitalares</t>
  </si>
  <si>
    <t>2025.2850.161.00282.001</t>
  </si>
  <si>
    <t>Aquisição de 05 (cinco) Mesas de Exames.</t>
  </si>
  <si>
    <t>2025.2850.161.00284.001</t>
  </si>
  <si>
    <t>Aquisição de 76 (setenta e seis) mesas para refeições</t>
  </si>
  <si>
    <t>2025.2850.161.00273.001</t>
  </si>
  <si>
    <t>Aquisição de 06 (seis) Bisturis Elétricos</t>
  </si>
  <si>
    <t>2025.2850.161.00278.001</t>
  </si>
  <si>
    <t>Aquisição de 16 (dezesseis)
Cardioversores</t>
  </si>
  <si>
    <t>2025.2850.161.00277.001</t>
  </si>
  <si>
    <t>Aquisição de 30 (trinta) Laringoscópios Adulto e
15 (quinze) Laringoscópios Infantil</t>
  </si>
  <si>
    <t>2025.2850.161.00287.001</t>
  </si>
  <si>
    <t>Aquisição de 05 (cinco) Cardiotocógrafos</t>
  </si>
  <si>
    <t>202500010037189</t>
  </si>
  <si>
    <t>2025.2850.161.00314.001</t>
  </si>
  <si>
    <t>Aquisição de 35 (trinta e cinco) Access Point U6 LR Unifi + fonte</t>
  </si>
  <si>
    <t>202500010039292</t>
  </si>
  <si>
    <t>2025.2850.161.00294.001</t>
  </si>
  <si>
    <t>Aquisição de 04 (quatro) Impressoras de Pulseiras</t>
  </si>
  <si>
    <t>202500010045160</t>
  </si>
  <si>
    <t>2025.2850.161.00305.001</t>
  </si>
  <si>
    <t>Aquisição de  17 (dezessete) camas beliche</t>
  </si>
  <si>
    <t>2025.2850.161.00295.001</t>
  </si>
  <si>
    <t>Aquisição de 20 (vinte) armários em aço inox</t>
  </si>
  <si>
    <t>202500010046007</t>
  </si>
  <si>
    <t>2025.2850.161.00303.001</t>
  </si>
  <si>
    <t>Aquisição de 02 (duas) Geladeiras</t>
  </si>
  <si>
    <t>202500010046013</t>
  </si>
  <si>
    <t>2025.2850.161.00312.001</t>
  </si>
  <si>
    <t>Aquisição de 14 (quatorze) Mesas de Escritório reta 1,20</t>
  </si>
  <si>
    <t>202500010046023</t>
  </si>
  <si>
    <t>2025.2850.161.00311.001</t>
  </si>
  <si>
    <t>Aquisição de 05 (cinco) Mesas Redondas</t>
  </si>
  <si>
    <t>202500010046524</t>
  </si>
  <si>
    <t>2025.2850.161.00296.001</t>
  </si>
  <si>
    <t>Aquisição de 02 (dois) Bilirrubinômetros</t>
  </si>
  <si>
    <t>202500010052487</t>
  </si>
  <si>
    <t>2025.2850.161.00313.001</t>
  </si>
  <si>
    <t>Aquisição de 8 (oito) eletrocardiógrafos</t>
  </si>
  <si>
    <t>202500010048426</t>
  </si>
  <si>
    <t>2025.2850.161.00328.001</t>
  </si>
  <si>
    <t>Aquisição de 15 câmaras conservadoras de medicamentos</t>
  </si>
  <si>
    <t>202500010056153</t>
  </si>
  <si>
    <t>2025.2850.161.00329.001</t>
  </si>
  <si>
    <t>Aquisição de 08 (oito) Otoscópios</t>
  </si>
  <si>
    <t>2025.2850.161.00322.001</t>
  </si>
  <si>
    <t>Aquisição de 08 (oito) Oftalmoscópios</t>
  </si>
  <si>
    <t>202500010045169</t>
  </si>
  <si>
    <t>2025.2850.161.00341.001</t>
  </si>
  <si>
    <t>Aquisição de 5 (cinco) Bebedouros</t>
  </si>
  <si>
    <t>202500010049283</t>
  </si>
  <si>
    <t>2025.2850.161.00342.001</t>
  </si>
  <si>
    <t>Aquisição de 5 (cinco) Televisores de 55 polegadas</t>
  </si>
  <si>
    <t>202500010047355</t>
  </si>
  <si>
    <t>2025.2850.161.00366.001</t>
  </si>
  <si>
    <t>Aquisição de 29 (vinte e nove) Televisores</t>
  </si>
  <si>
    <t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</si>
</sst>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00&quot; &quot;;&quot; &quot;@&quot; &quot;"/>
    <numFmt numFmtId="165" formatCode="d/m/yy"/>
    <numFmt numFmtId="166" formatCode="[$R$-416]&quot; &quot;#,##0.00;[Red]&quot;-&quot;[$R$-416]&quot; &quot;#,##0.00"/>
  </numFmts>
  <fonts count="33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1"/>
      <color rgb="FF000000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b/>
      <sz val="20"/>
      <color rgb="FFFFFFFF"/>
      <name val="Arial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theme="1"/>
      <name val="Liberation Sans"/>
      <family val="2"/>
    </font>
    <font>
      <sz val="10"/>
      <color rgb="FF333333"/>
      <name val="Liberation Sans"/>
      <family val="2"/>
    </font>
    <font>
      <sz val="10"/>
      <color theme="1"/>
      <name val="Calibri"/>
      <family val="2"/>
    </font>
    <font>
      <sz val="10"/>
      <color rgb="FFC9211E"/>
      <name val="Calibri"/>
      <family val="2"/>
    </font>
    <font>
      <sz val="11"/>
      <color rgb="FFC9211E"/>
      <name val="Calibri"/>
      <family val="2"/>
    </font>
    <font>
      <sz val="9"/>
      <color rgb="FF333333"/>
      <name val="Liberation Sans"/>
    </font>
    <font>
      <sz val="11"/>
      <color theme="1"/>
      <name val="Calibri"/>
      <family val="2"/>
    </font>
    <font>
      <sz val="9"/>
      <color rgb="FF333333"/>
      <name val="Liberation Sans"/>
      <family val="2"/>
    </font>
    <font>
      <sz val="9"/>
      <color rgb="FF333333"/>
      <name val="Calibri"/>
      <family val="2"/>
    </font>
    <font>
      <b/>
      <sz val="10"/>
      <color theme="1"/>
      <name val="Calibri"/>
      <family val="2"/>
    </font>
    <font>
      <b/>
      <sz val="10"/>
      <color rgb="FFC9211E"/>
      <name val="Calibri"/>
      <family val="2"/>
    </font>
    <font>
      <sz val="10"/>
      <color rgb="FFFFFFFF"/>
      <name val="Calibri"/>
      <family val="2"/>
    </font>
    <font>
      <b/>
      <sz val="14"/>
      <color rgb="FFC9211E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27622"/>
        <bgColor rgb="FF127622"/>
      </patternFill>
    </fill>
    <fill>
      <patternFill patternType="solid">
        <fgColor rgb="FFAFD095"/>
        <bgColor rgb="FFAFD095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3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5" fillId="0" borderId="0"/>
    <xf numFmtId="0" fontId="12" fillId="8" borderId="0"/>
    <xf numFmtId="0" fontId="5" fillId="0" borderId="0"/>
    <xf numFmtId="0" fontId="13" fillId="8" borderId="1"/>
    <xf numFmtId="0" fontId="14" fillId="0" borderId="0"/>
    <xf numFmtId="0" fontId="1" fillId="0" borderId="0"/>
    <xf numFmtId="0" fontId="1" fillId="0" borderId="0"/>
    <xf numFmtId="164" fontId="5" fillId="0" borderId="0"/>
    <xf numFmtId="0" fontId="4" fillId="0" borderId="0"/>
  </cellStyleXfs>
  <cellXfs count="93">
    <xf numFmtId="0" fontId="0" fillId="0" borderId="0" xfId="0"/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/>
    </xf>
    <xf numFmtId="0" fontId="16" fillId="0" borderId="0" xfId="0" applyFont="1" applyAlignment="1" applyProtection="1"/>
    <xf numFmtId="0" fontId="16" fillId="0" borderId="4" xfId="0" applyFont="1" applyBorder="1" applyAlignment="1" applyProtection="1">
      <alignment wrapText="1"/>
    </xf>
    <xf numFmtId="0" fontId="16" fillId="0" borderId="4" xfId="0" applyFont="1" applyBorder="1" applyAlignment="1" applyProtection="1">
      <alignment horizontal="center" wrapText="1"/>
    </xf>
    <xf numFmtId="0" fontId="17" fillId="9" borderId="7" xfId="0" applyFont="1" applyFill="1" applyBorder="1" applyAlignment="1" applyProtection="1">
      <alignment horizontal="center" vertical="center" wrapText="1"/>
    </xf>
    <xf numFmtId="0" fontId="18" fillId="10" borderId="6" xfId="0" applyFont="1" applyFill="1" applyBorder="1" applyAlignment="1" applyProtection="1">
      <alignment horizontal="center" vertical="center" wrapText="1"/>
    </xf>
    <xf numFmtId="17" fontId="16" fillId="0" borderId="6" xfId="0" applyNumberFormat="1" applyFont="1" applyBorder="1" applyAlignment="1" applyProtection="1">
      <alignment horizontal="center" vertical="center" wrapText="1"/>
    </xf>
    <xf numFmtId="4" fontId="16" fillId="0" borderId="6" xfId="0" applyNumberFormat="1" applyFont="1" applyBorder="1" applyAlignment="1" applyProtection="1">
      <alignment horizontal="right" vertical="center" wrapText="1"/>
    </xf>
    <xf numFmtId="4" fontId="16" fillId="0" borderId="6" xfId="21" applyNumberFormat="1" applyFont="1" applyBorder="1" applyAlignment="1" applyProtection="1">
      <alignment horizontal="right" vertical="center" wrapText="1"/>
    </xf>
    <xf numFmtId="17" fontId="21" fillId="0" borderId="6" xfId="0" applyNumberFormat="1" applyFont="1" applyBorder="1" applyAlignment="1" applyProtection="1">
      <alignment horizontal="center" vertical="center" wrapText="1"/>
    </xf>
    <xf numFmtId="4" fontId="21" fillId="0" borderId="6" xfId="0" applyNumberFormat="1" applyFont="1" applyBorder="1" applyAlignment="1" applyProtection="1">
      <alignment horizontal="right" vertical="center" wrapText="1"/>
    </xf>
    <xf numFmtId="4" fontId="22" fillId="0" borderId="6" xfId="0" applyNumberFormat="1" applyFont="1" applyBorder="1" applyAlignment="1" applyProtection="1">
      <alignment horizontal="right" vertical="center" wrapText="1"/>
    </xf>
    <xf numFmtId="0" fontId="23" fillId="0" borderId="0" xfId="0" applyFont="1" applyAlignment="1" applyProtection="1"/>
    <xf numFmtId="4" fontId="16" fillId="0" borderId="6" xfId="0" applyNumberFormat="1" applyFont="1" applyBorder="1" applyAlignment="1" applyProtection="1">
      <alignment wrapText="1"/>
    </xf>
    <xf numFmtId="4" fontId="16" fillId="0" borderId="6" xfId="0" applyNumberFormat="1" applyFont="1" applyBorder="1" applyAlignment="1" applyProtection="1"/>
    <xf numFmtId="0" fontId="25" fillId="0" borderId="6" xfId="0" applyFont="1" applyBorder="1" applyAlignment="1" applyProtection="1"/>
    <xf numFmtId="4" fontId="21" fillId="0" borderId="6" xfId="0" applyNumberFormat="1" applyFont="1" applyBorder="1" applyAlignment="1" applyProtection="1"/>
    <xf numFmtId="4" fontId="21" fillId="0" borderId="6" xfId="0" applyNumberFormat="1" applyFont="1" applyBorder="1" applyAlignment="1" applyProtection="1">
      <alignment wrapText="1"/>
    </xf>
    <xf numFmtId="0" fontId="0" fillId="0" borderId="0" xfId="0" applyAlignment="1" applyProtection="1"/>
    <xf numFmtId="0" fontId="16" fillId="11" borderId="6" xfId="0" applyFont="1" applyFill="1" applyBorder="1" applyAlignment="1" applyProtection="1">
      <alignment horizontal="center" vertical="center" wrapText="1"/>
    </xf>
    <xf numFmtId="164" fontId="18" fillId="11" borderId="6" xfId="0" applyNumberFormat="1" applyFont="1" applyFill="1" applyBorder="1" applyAlignment="1" applyProtection="1">
      <alignment horizontal="center" vertical="center" wrapText="1"/>
    </xf>
    <xf numFmtId="164" fontId="28" fillId="11" borderId="6" xfId="0" applyNumberFormat="1" applyFont="1" applyFill="1" applyBorder="1" applyAlignment="1" applyProtection="1">
      <alignment horizontal="center" vertical="center" wrapText="1"/>
    </xf>
    <xf numFmtId="164" fontId="29" fillId="11" borderId="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/>
    <xf numFmtId="0" fontId="25" fillId="0" borderId="10" xfId="0" applyFont="1" applyBorder="1" applyAlignment="1" applyProtection="1"/>
    <xf numFmtId="0" fontId="0" fillId="0" borderId="11" xfId="0" applyBorder="1" applyAlignment="1" applyProtection="1"/>
    <xf numFmtId="0" fontId="0" fillId="0" borderId="12" xfId="0" applyBorder="1" applyAlignment="1" applyProtection="1"/>
    <xf numFmtId="0" fontId="16" fillId="0" borderId="0" xfId="0" applyFont="1" applyAlignment="1" applyProtection="1">
      <alignment wrapText="1"/>
    </xf>
    <xf numFmtId="0" fontId="16" fillId="0" borderId="0" xfId="0" applyFont="1" applyAlignment="1" applyProtection="1">
      <alignment horizontal="center" wrapText="1"/>
    </xf>
    <xf numFmtId="4" fontId="16" fillId="0" borderId="0" xfId="0" applyNumberFormat="1" applyFont="1" applyAlignment="1" applyProtection="1">
      <alignment horizontal="center" wrapText="1"/>
    </xf>
    <xf numFmtId="0" fontId="16" fillId="0" borderId="6" xfId="0" applyFont="1" applyBorder="1" applyAlignment="1" applyProtection="1">
      <alignment vertical="center" wrapText="1"/>
    </xf>
    <xf numFmtId="164" fontId="5" fillId="12" borderId="6" xfId="21" applyFont="1" applyFill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 wrapText="1"/>
    </xf>
    <xf numFmtId="1" fontId="16" fillId="0" borderId="6" xfId="0" applyNumberFormat="1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center" vertical="center" wrapText="1"/>
    </xf>
    <xf numFmtId="164" fontId="16" fillId="12" borderId="6" xfId="21" applyFont="1" applyFill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  <xf numFmtId="164" fontId="16" fillId="12" borderId="6" xfId="21" applyFont="1" applyFill="1" applyBorder="1" applyAlignment="1" applyProtection="1">
      <alignment horizontal="right" vertical="center"/>
    </xf>
    <xf numFmtId="14" fontId="16" fillId="0" borderId="6" xfId="0" applyNumberFormat="1" applyFont="1" applyBorder="1" applyAlignment="1" applyProtection="1">
      <alignment horizontal="center" vertical="center" wrapText="1"/>
    </xf>
    <xf numFmtId="164" fontId="18" fillId="13" borderId="6" xfId="0" applyNumberFormat="1" applyFont="1" applyFill="1" applyBorder="1" applyAlignment="1" applyProtection="1">
      <alignment horizontal="right" vertical="center" wrapText="1"/>
    </xf>
    <xf numFmtId="0" fontId="16" fillId="13" borderId="6" xfId="0" applyFont="1" applyFill="1" applyBorder="1" applyAlignment="1" applyProtection="1">
      <alignment vertical="center" wrapText="1"/>
    </xf>
    <xf numFmtId="0" fontId="16" fillId="13" borderId="6" xfId="0" applyFont="1" applyFill="1" applyBorder="1" applyAlignment="1" applyProtection="1">
      <alignment horizontal="center" vertical="center" wrapText="1"/>
    </xf>
    <xf numFmtId="164" fontId="16" fillId="0" borderId="0" xfId="0" applyNumberFormat="1" applyFont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31" fillId="0" borderId="0" xfId="0" applyFont="1" applyAlignment="1" applyProtection="1">
      <alignment wrapText="1"/>
    </xf>
    <xf numFmtId="0" fontId="32" fillId="10" borderId="6" xfId="0" applyFont="1" applyFill="1" applyBorder="1" applyAlignment="1" applyProtection="1">
      <alignment horizontal="center" vertical="center" wrapText="1"/>
    </xf>
    <xf numFmtId="0" fontId="25" fillId="0" borderId="6" xfId="0" applyFont="1" applyBorder="1" applyAlignment="1" applyProtection="1">
      <alignment horizontal="center" vertical="center"/>
    </xf>
    <xf numFmtId="165" fontId="25" fillId="0" borderId="6" xfId="0" applyNumberFormat="1" applyFont="1" applyBorder="1" applyAlignment="1" applyProtection="1">
      <alignment horizontal="center" vertical="center" wrapText="1"/>
    </xf>
    <xf numFmtId="0" fontId="25" fillId="0" borderId="6" xfId="0" applyFont="1" applyBorder="1" applyAlignment="1" applyProtection="1">
      <alignment horizontal="center" vertical="center" wrapText="1"/>
    </xf>
    <xf numFmtId="166" fontId="25" fillId="0" borderId="6" xfId="0" applyNumberFormat="1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wrapText="1"/>
    </xf>
    <xf numFmtId="0" fontId="5" fillId="0" borderId="6" xfId="0" applyFont="1" applyBorder="1" applyAlignment="1" applyProtection="1">
      <alignment horizontal="center" wrapText="1"/>
    </xf>
    <xf numFmtId="165" fontId="5" fillId="0" borderId="6" xfId="0" applyNumberFormat="1" applyFont="1" applyBorder="1" applyAlignment="1" applyProtection="1">
      <alignment horizontal="center"/>
    </xf>
    <xf numFmtId="165" fontId="0" fillId="0" borderId="6" xfId="0" applyNumberForma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6" xfId="0" applyFont="1" applyBorder="1" applyAlignment="1">
      <alignment wrapText="1"/>
    </xf>
    <xf numFmtId="0" fontId="0" fillId="0" borderId="0" xfId="0" applyFont="1" applyAlignment="1">
      <alignment wrapText="1"/>
    </xf>
    <xf numFmtId="166" fontId="32" fillId="0" borderId="6" xfId="0" applyNumberFormat="1" applyFont="1" applyBorder="1" applyAlignment="1" applyProtection="1"/>
    <xf numFmtId="166" fontId="0" fillId="0" borderId="0" xfId="0" applyNumberFormat="1" applyAlignment="1" applyProtection="1"/>
    <xf numFmtId="0" fontId="15" fillId="9" borderId="2" xfId="0" applyFont="1" applyFill="1" applyBorder="1" applyAlignment="1" applyProtection="1">
      <alignment horizontal="center" vertical="center"/>
    </xf>
    <xf numFmtId="0" fontId="17" fillId="9" borderId="2" xfId="0" applyFont="1" applyFill="1" applyBorder="1" applyAlignment="1" applyProtection="1">
      <alignment horizontal="center" vertical="center"/>
    </xf>
    <xf numFmtId="0" fontId="17" fillId="9" borderId="2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</xf>
    <xf numFmtId="0" fontId="0" fillId="0" borderId="0" xfId="0" applyFill="1" applyBorder="1"/>
    <xf numFmtId="0" fontId="17" fillId="9" borderId="3" xfId="0" applyFont="1" applyFill="1" applyBorder="1" applyAlignment="1" applyProtection="1">
      <alignment vertical="center" wrapText="1"/>
    </xf>
    <xf numFmtId="0" fontId="0" fillId="0" borderId="4" xfId="0" applyFill="1" applyBorder="1"/>
    <xf numFmtId="0" fontId="16" fillId="0" borderId="5" xfId="0" applyFont="1" applyFill="1" applyBorder="1" applyAlignment="1" applyProtection="1">
      <alignment horizontal="right" vertical="center" wrapText="1"/>
    </xf>
    <xf numFmtId="0" fontId="17" fillId="9" borderId="6" xfId="0" applyFont="1" applyFill="1" applyBorder="1" applyAlignment="1" applyProtection="1">
      <alignment horizontal="center" vertical="center" wrapText="1"/>
    </xf>
    <xf numFmtId="0" fontId="17" fillId="9" borderId="8" xfId="0" applyFont="1" applyFill="1" applyBorder="1" applyAlignment="1" applyProtection="1">
      <alignment horizontal="center" vertical="center" wrapText="1"/>
    </xf>
    <xf numFmtId="0" fontId="17" fillId="9" borderId="9" xfId="0" applyFont="1" applyFill="1" applyBorder="1" applyAlignment="1" applyProtection="1">
      <alignment horizontal="center" vertical="center" wrapText="1"/>
    </xf>
    <xf numFmtId="0" fontId="18" fillId="10" borderId="6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vertical="center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18" fillId="13" borderId="6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wrapText="1"/>
    </xf>
    <xf numFmtId="0" fontId="18" fillId="0" borderId="6" xfId="0" applyFont="1" applyFill="1" applyBorder="1" applyAlignment="1" applyProtection="1">
      <alignment horizontal="left" vertical="center" wrapText="1"/>
    </xf>
    <xf numFmtId="0" fontId="28" fillId="9" borderId="6" xfId="0" applyFont="1" applyFill="1" applyBorder="1" applyAlignment="1" applyProtection="1">
      <alignment horizontal="center" vertical="center" wrapText="1"/>
    </xf>
    <xf numFmtId="0" fontId="32" fillId="10" borderId="6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top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 applyProtection="1">
      <alignment horizontal="right"/>
    </xf>
  </cellXfs>
  <cellStyles count="23">
    <cellStyle name="Accent" xfId="1" xr:uid="{5AEBBC5B-4CA6-4724-BE1B-DFCBCB11F616}"/>
    <cellStyle name="Accent 1" xfId="2" xr:uid="{521FFCA1-74BB-4D16-818A-4EDD8795F9D1}"/>
    <cellStyle name="Accent 2" xfId="3" xr:uid="{B599D690-6FC8-49D0-9D18-9A4459E8B33F}"/>
    <cellStyle name="Accent 3" xfId="4" xr:uid="{CD7C3661-E87A-4EFF-8261-CE3D4BA5BB01}"/>
    <cellStyle name="Bad" xfId="5" xr:uid="{B57BF066-E458-47BF-98CC-99E4865DBE14}"/>
    <cellStyle name="Default" xfId="6" xr:uid="{6C4EFB2E-7FC0-447F-9D4B-4550273E5422}"/>
    <cellStyle name="Error" xfId="7" xr:uid="{8D78C81E-6F71-4E95-9069-BD297977BF96}"/>
    <cellStyle name="Footnote" xfId="8" xr:uid="{52CD5CC1-9605-4A97-9AC5-CABD46441E47}"/>
    <cellStyle name="Good" xfId="9" xr:uid="{73003EC2-ECD8-44E9-96D3-594EAF69B933}"/>
    <cellStyle name="Heading" xfId="10" xr:uid="{2DCC3FB2-503E-460C-AB26-727ED6BD90CE}"/>
    <cellStyle name="Heading 1" xfId="11" xr:uid="{327AEFAE-456C-408E-BD6D-F00B99477F53}"/>
    <cellStyle name="Heading 2" xfId="12" xr:uid="{247BD1B6-CA76-4D7D-BAA1-3C3C337650EC}"/>
    <cellStyle name="Hyperlink" xfId="13" xr:uid="{21A78A86-3731-46DA-8900-F5F82F5C7D50}"/>
    <cellStyle name="Moeda 3 6" xfId="14" xr:uid="{3F548036-819B-4D1D-B459-058041B1F2D0}"/>
    <cellStyle name="Neutral" xfId="15" xr:uid="{4C644B35-24AA-4F74-BF98-1FE42E981574}"/>
    <cellStyle name="Normal" xfId="0" builtinId="0" customBuiltin="1"/>
    <cellStyle name="Normal 65" xfId="16" xr:uid="{8EA81446-F4B7-48C9-859C-A63EC9718FA9}"/>
    <cellStyle name="Note" xfId="17" xr:uid="{B9226FB2-AAB5-4BAA-878F-C9028B482819}"/>
    <cellStyle name="Result" xfId="18" xr:uid="{2ACBC615-9B9D-41E2-BA3A-73BE3FC757D3}"/>
    <cellStyle name="Status" xfId="19" xr:uid="{672FFE04-F061-4820-9E8E-3C8201910DB3}"/>
    <cellStyle name="Text" xfId="20" xr:uid="{8C1841D1-7DBF-4AD1-B1F9-5F408508EBF6}"/>
    <cellStyle name="Vírgula 44" xfId="21" xr:uid="{EFBAEF4A-2670-4235-8FB4-8BE492C2F28E}"/>
    <cellStyle name="Warning" xfId="22" xr:uid="{A3F13E6B-B20B-4258-A2A0-D10A698D02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i.go.gov.br/sei/controlador.php?acao=protocolo_visualizar&amp;id_protocolo=80365355&amp;id_procedimento_atual=60659069&amp;infra_sistema=100000100&amp;infra_unidade_atual=19837&amp;infra_hash=b32cb8b47fb292f06a1ffb77af43c3a7161ef0066389204e9ac119c26fac658fc9ffe6d3f6b80fda3f466ec7bac79900d4aedd414664e976ce7a2cdb393cbef84b9f147d163c69b03390978bcea502d3f611056815152e17ebf4cc79553c080c" TargetMode="External"/><Relationship Id="rId13" Type="http://schemas.openxmlformats.org/officeDocument/2006/relationships/hyperlink" Target="https://sei.go.gov.br/sei/controlador.php?acao=protocolo_visualizar&amp;id_protocolo=79521527&amp;id_procedimento_atual=60659069&amp;infra_sistema=100000100&amp;infra_unidade_atual=19837&amp;infra_hash=dc32b9e3d43a32c7e85726db05998582c1f8ecef1a36dfe15bc21c4ea0293fcabd2e9ab28ac1ea4dc0d1930b89c9f103c58e3581f6fb38d243f06f6de4e31ddce70be50b9607085a97906ddbde534060f93b335037942627817a2899dc7906bd" TargetMode="External"/><Relationship Id="rId3" Type="http://schemas.openxmlformats.org/officeDocument/2006/relationships/hyperlink" Target="https://sei.go.gov.br/sei/controlador.php?acao=protocolo_visualizar&amp;id_protocolo=79139028&amp;id_procedimento_atual=60659069&amp;infra_sistema=100000100&amp;infra_unidade_atual=19837&amp;infra_hash=0b409289efbc36a4428de2bea4c2f0af6942515a244dad68bf6c86dbdd1f4870c9ffe6d3f6b80fda3f466ec7bac79900d4aedd414664e976ce7a2cdb393cbef84b9f147d163c69b03390978bcea502d3f611056815152e17ebf4cc79553c080c" TargetMode="External"/><Relationship Id="rId7" Type="http://schemas.openxmlformats.org/officeDocument/2006/relationships/hyperlink" Target="https://sei.go.gov.br/sei/controlador.php?acao=protocolo_visualizar&amp;id_protocolo=79388042&amp;id_procedimento_atual=60659069&amp;infra_sistema=100000100&amp;infra_unidade_atual=19837&amp;infra_hash=7e7759e6703c2d2b73f74a514a0f393928600d5b98aaaed1d4781ea5aa146291c9ffe6d3f6b80fda3f466ec7bac79900d4aedd414664e976ce7a2cdb393cbef84b9f147d163c69b03390978bcea502d3f611056815152e17ebf4cc79553c080c" TargetMode="External"/><Relationship Id="rId12" Type="http://schemas.openxmlformats.org/officeDocument/2006/relationships/hyperlink" Target="https://sei.go.gov.br/sei/controlador.php?acao=protocolo_visualizar&amp;id_protocolo=79822904&amp;id_procedimento_atual=60659069&amp;infra_sistema=100000100&amp;infra_unidade_atual=19837&amp;infra_hash=dea82b24ff928862d9a3878966b421ec072e5967c3f2c57187423340f9368a523d772b311e3394ccaf71c4cb3ab43f150704db0df5d436b6c7e2a71af7c5c2f62d28f105015262b8d8053166272325f366224c66f96e0d1c03652a3ca6d912d9" TargetMode="External"/><Relationship Id="rId2" Type="http://schemas.openxmlformats.org/officeDocument/2006/relationships/hyperlink" Target="https://sei.go.gov.br/sei/controlador.php?acao=protocolo_visualizar&amp;id_protocolo=78186253&amp;id_procedimento_atual=60659069&amp;infra_sistema=100000100&amp;infra_unidade_atual=19837&amp;infra_hash=668ccb253dc6c24705b106d6e6bd419c0df69c68bc8be2dd2d545d2637eccdf4c9ffe6d3f6b80fda3f466ec7bac79900d4aedd414664e976ce7a2cdb393cbef84b9f147d163c69b03390978bcea502d3f611056815152e17ebf4cc79553c080c" TargetMode="External"/><Relationship Id="rId1" Type="http://schemas.openxmlformats.org/officeDocument/2006/relationships/hyperlink" Target="https://sei.go.gov.br/sei/controlador.php?acao=protocolo_visualizar&amp;id_protocolo=77823327&amp;id_procedimento_atual=60659069&amp;infra_sistema=100000100&amp;infra_unidade_atual=19837&amp;infra_hash=128ac683c76c138fc645fbe69c885ee00a0d82b31911ecad657eae7864965df3c9ffe6d3f6b80fda3f466ec7bac79900d4aedd414664e976ce7a2cdb393cbef84b9f147d163c69b03390978bcea502d3f611056815152e17ebf4cc79553c080c" TargetMode="External"/><Relationship Id="rId6" Type="http://schemas.openxmlformats.org/officeDocument/2006/relationships/hyperlink" Target="https://sei.go.gov.br/sei/controlador.php?acao=protocolo_visualizar&amp;id_protocolo=79293395&amp;id_procedimento_atual=60659069&amp;infra_sistema=100000100&amp;infra_unidade_atual=19837&amp;infra_hash=a30de51702767fb4402d477b997294ec299029dbcc83896e7dc0525d471000ffc9ffe6d3f6b80fda3f466ec7bac79900d4aedd414664e976ce7a2cdb393cbef84b9f147d163c69b03390978bcea502d3f611056815152e17ebf4cc79553c080c" TargetMode="External"/><Relationship Id="rId11" Type="http://schemas.openxmlformats.org/officeDocument/2006/relationships/hyperlink" Target="https://sei.go.gov.br/sei/controlador.php?acao=protocolo_visualizar&amp;id_protocolo=79140161&amp;id_procedimento_atual=60659069&amp;infra_sistema=100000100&amp;infra_unidade_atual=19837&amp;infra_hash=b45a16cd888045799b6538471162250090c0cbea29b775ccfe55990a220e6e1e3d772b311e3394ccaf71c4cb3ab43f150704db0df5d436b6c7e2a71af7c5c2f62d28f105015262b8d8053166272325f366224c66f96e0d1c03652a3ca6d912d9" TargetMode="External"/><Relationship Id="rId5" Type="http://schemas.openxmlformats.org/officeDocument/2006/relationships/hyperlink" Target="https://sei.go.gov.br/sei/controlador.php?acao=protocolo_visualizar&amp;id_protocolo=79292357&amp;id_procedimento_atual=60659069&amp;infra_sistema=100000100&amp;infra_unidade_atual=19837&amp;infra_hash=16fee3a40e422427c2f8a4efece018de27bb58b2b8168e20db9db76ea31cd7cdc9ffe6d3f6b80fda3f466ec7bac79900d4aedd414664e976ce7a2cdb393cbef84b9f147d163c69b03390978bcea502d3f611056815152e17ebf4cc79553c080c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sei.go.gov.br/sei/controlador.php?acao=protocolo_visualizar&amp;id_protocolo=80991486&amp;id_procedimento_atual=60659069&amp;infra_sistema=100000100&amp;infra_unidade_atual=19837&amp;infra_hash=d7f8ca204d4364421fa09fd2fc8327062d02bd78269a838191b237ad385c03a8b3e3663ea61ce2007e1606e162d733bf987ab7a9305cb187c84ffc861ec034404c3534a15553a8ad9bbe42360fb59c1206a22e405528047d2e55be6998891d34" TargetMode="External"/><Relationship Id="rId4" Type="http://schemas.openxmlformats.org/officeDocument/2006/relationships/hyperlink" Target="https://sei.go.gov.br/sei/controlador.php?acao=protocolo_visualizar&amp;id_protocolo=79291749&amp;id_procedimento_atual=60659069&amp;infra_sistema=100000100&amp;infra_unidade_atual=19837&amp;infra_hash=83832601aab0a306a2fca673e9b6e2a3fc0dc1753c60ae0b217a285d4354276dc9ffe6d3f6b80fda3f466ec7bac79900d4aedd414664e976ce7a2cdb393cbef84b9f147d163c69b03390978bcea502d3f611056815152e17ebf4cc79553c080c" TargetMode="External"/><Relationship Id="rId9" Type="http://schemas.openxmlformats.org/officeDocument/2006/relationships/hyperlink" Target="https://sei.go.gov.br/sei/controlador.php?acao=protocolo_visualizar&amp;id_protocolo=79691577&amp;id_procedimento_atual=60659069&amp;infra_sistema=100000100&amp;infra_unidade_atual=19837&amp;infra_hash=62aa1f60857c4dbe7ff71261aa92df304c8dee61b6c964f76d334232bd20d365b3e3663ea61ce2007e1606e162d733bf987ab7a9305cb187c84ffc861ec034404c3534a15553a8ad9bbe42360fb59c1206a22e405528047d2e55be6998891d34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6A7D6-846C-4E7F-9B02-ECF7174F8C1B}">
  <sheetPr>
    <tabColor rgb="FFFFC000"/>
  </sheetPr>
  <dimension ref="A1:BP128"/>
  <sheetViews>
    <sheetView tabSelected="1" workbookViewId="0">
      <selection sqref="A1:V1"/>
    </sheetView>
  </sheetViews>
  <sheetFormatPr defaultRowHeight="15"/>
  <cols>
    <col min="1" max="1" width="18.140625" style="20" customWidth="1"/>
    <col min="2" max="4" width="14" style="20" customWidth="1"/>
    <col min="5" max="5" width="13.140625" style="20" customWidth="1"/>
    <col min="6" max="6" width="12.7109375" style="20" customWidth="1"/>
    <col min="7" max="7" width="16.5703125" style="20" customWidth="1"/>
    <col min="8" max="9" width="17.7109375" style="20" customWidth="1"/>
    <col min="10" max="10" width="12.85546875" style="20" customWidth="1"/>
    <col min="11" max="11" width="19.28515625" style="20" customWidth="1"/>
    <col min="12" max="12" width="14" style="20" customWidth="1"/>
    <col min="13" max="13" width="14.140625" style="20" customWidth="1"/>
    <col min="14" max="14" width="12.7109375" style="20" customWidth="1"/>
    <col min="15" max="16" width="19.28515625" style="20" customWidth="1"/>
    <col min="17" max="17" width="24.5703125" style="20" customWidth="1"/>
    <col min="18" max="18" width="10.28515625" style="20" customWidth="1"/>
    <col min="19" max="19" width="13.7109375" style="20" customWidth="1"/>
    <col min="20" max="20" width="14" style="20" customWidth="1"/>
    <col min="21" max="21" width="13.42578125" style="20" customWidth="1"/>
    <col min="22" max="22" width="14" style="20" customWidth="1"/>
    <col min="23" max="23" width="9.140625" customWidth="1"/>
    <col min="24" max="16384" width="9.140625"/>
  </cols>
  <sheetData>
    <row r="1" spans="1:22" ht="26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3"/>
    </row>
    <row r="3" spans="1:22" ht="12.7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spans="1:22" ht="12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3"/>
    </row>
    <row r="5" spans="1:22" ht="12.7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12.7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2"/>
      <c r="P6" s="2"/>
      <c r="Q6" s="2"/>
      <c r="R6" s="2"/>
      <c r="S6" s="2"/>
      <c r="T6" s="2"/>
      <c r="U6" s="2"/>
      <c r="V6" s="3"/>
    </row>
    <row r="7" spans="1:22" ht="12.7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2"/>
      <c r="P7" s="2"/>
      <c r="Q7" s="2"/>
      <c r="R7" s="2"/>
      <c r="S7" s="2"/>
      <c r="T7" s="2"/>
      <c r="U7" s="2"/>
      <c r="V7" s="3"/>
    </row>
    <row r="8" spans="1:22" ht="12.75">
      <c r="A8" s="68" t="s">
        <v>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</row>
    <row r="9" spans="1:22" ht="12.75">
      <c r="A9" s="69" t="s">
        <v>5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2"/>
      <c r="P9" s="2"/>
      <c r="Q9" s="2"/>
      <c r="R9" s="2"/>
      <c r="S9" s="2"/>
      <c r="T9" s="2"/>
      <c r="U9" s="2"/>
      <c r="V9" s="3"/>
    </row>
    <row r="10" spans="1:22" ht="12.7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2"/>
      <c r="P10" s="2"/>
      <c r="Q10" s="2"/>
      <c r="R10" s="2"/>
      <c r="S10" s="2"/>
      <c r="T10" s="2"/>
      <c r="U10" s="2"/>
      <c r="V10" s="3"/>
    </row>
    <row r="11" spans="1:22" ht="12.75">
      <c r="A11" s="68" t="s">
        <v>6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</row>
    <row r="12" spans="1:22" ht="12.7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2"/>
      <c r="P12" s="2"/>
      <c r="Q12" s="2"/>
      <c r="R12" s="2"/>
      <c r="S12" s="2"/>
      <c r="T12" s="2"/>
      <c r="U12" s="2"/>
      <c r="V12" s="3"/>
    </row>
    <row r="13" spans="1:22" ht="15.75" customHeight="1">
      <c r="A13" s="71" t="s">
        <v>7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30.75" customHeight="1">
      <c r="A14" s="71" t="s">
        <v>8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2.7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5"/>
      <c r="Q15" s="5"/>
      <c r="R15" s="5"/>
      <c r="S15" s="5"/>
      <c r="T15" s="5"/>
      <c r="U15" s="5"/>
      <c r="V15" s="4"/>
    </row>
    <row r="16" spans="1:22" ht="15.75" customHeight="1">
      <c r="A16" s="71" t="s">
        <v>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68" ht="23.25" customHeight="1">
      <c r="A17" s="71" t="s">
        <v>10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68" ht="15.75" customHeight="1">
      <c r="A18" s="73" t="s">
        <v>11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</row>
    <row r="19" spans="1:68" ht="15.75" customHeight="1">
      <c r="A19" s="74" t="s">
        <v>12</v>
      </c>
      <c r="B19" s="6"/>
      <c r="C19" s="75" t="s">
        <v>13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</row>
    <row r="20" spans="1:68" ht="125.25" customHeight="1">
      <c r="A20" s="74"/>
      <c r="B20" s="76" t="s">
        <v>14</v>
      </c>
      <c r="C20" s="77" t="s">
        <v>15</v>
      </c>
      <c r="D20" s="77" t="s">
        <v>16</v>
      </c>
      <c r="E20" s="77"/>
      <c r="F20" s="77"/>
      <c r="G20" s="77" t="s">
        <v>17</v>
      </c>
      <c r="H20" s="77"/>
      <c r="I20" s="77"/>
      <c r="J20" s="7" t="s">
        <v>18</v>
      </c>
      <c r="K20" s="77" t="s">
        <v>19</v>
      </c>
      <c r="L20" s="77"/>
      <c r="M20" s="77"/>
      <c r="N20" s="77"/>
      <c r="O20" s="77" t="s">
        <v>20</v>
      </c>
      <c r="P20" s="77"/>
      <c r="Q20" s="7" t="s">
        <v>21</v>
      </c>
      <c r="R20" s="77" t="s">
        <v>22</v>
      </c>
      <c r="S20" s="77"/>
      <c r="T20" s="77" t="s">
        <v>23</v>
      </c>
      <c r="U20" s="77"/>
      <c r="V20" s="77" t="s">
        <v>24</v>
      </c>
    </row>
    <row r="21" spans="1:68" ht="38.25">
      <c r="A21" s="74"/>
      <c r="B21" s="76"/>
      <c r="C21" s="77"/>
      <c r="D21" s="7" t="s">
        <v>25</v>
      </c>
      <c r="E21" s="7" t="s">
        <v>26</v>
      </c>
      <c r="F21" s="7" t="s">
        <v>27</v>
      </c>
      <c r="G21" s="7" t="s">
        <v>25</v>
      </c>
      <c r="H21" s="7" t="s">
        <v>26</v>
      </c>
      <c r="I21" s="7" t="s">
        <v>27</v>
      </c>
      <c r="J21" s="7" t="s">
        <v>25</v>
      </c>
      <c r="K21" s="7" t="s">
        <v>28</v>
      </c>
      <c r="L21" s="7" t="s">
        <v>25</v>
      </c>
      <c r="M21" s="7" t="s">
        <v>26</v>
      </c>
      <c r="N21" s="7" t="s">
        <v>27</v>
      </c>
      <c r="O21" s="7" t="s">
        <v>25</v>
      </c>
      <c r="P21" s="7" t="s">
        <v>26</v>
      </c>
      <c r="Q21" s="7"/>
      <c r="R21" s="7" t="s">
        <v>25</v>
      </c>
      <c r="S21" s="7" t="s">
        <v>26</v>
      </c>
      <c r="T21" s="7" t="s">
        <v>25</v>
      </c>
      <c r="U21" s="7" t="s">
        <v>29</v>
      </c>
      <c r="V21" s="77"/>
    </row>
    <row r="22" spans="1:68">
      <c r="A22" s="8">
        <v>45658</v>
      </c>
      <c r="B22" s="9">
        <v>7292207.9199999999</v>
      </c>
      <c r="C22" s="9">
        <v>7292207.9199999999</v>
      </c>
      <c r="D22" s="9">
        <v>48868561.869999997</v>
      </c>
      <c r="E22" s="9"/>
      <c r="F22" s="9"/>
      <c r="G22" s="9">
        <v>14089113.74</v>
      </c>
      <c r="H22" s="9"/>
      <c r="I22" s="9"/>
      <c r="J22" s="10"/>
      <c r="K22" s="11">
        <v>45658</v>
      </c>
      <c r="L22" s="12">
        <v>7044556.8700000001</v>
      </c>
      <c r="M22" s="12"/>
      <c r="N22" s="13"/>
      <c r="O22" s="12"/>
      <c r="P22" s="12"/>
      <c r="Q22" s="12"/>
      <c r="R22" s="12"/>
      <c r="S22" s="12"/>
      <c r="T22" s="12">
        <v>22297.74</v>
      </c>
      <c r="U22" s="12"/>
      <c r="V22" s="12">
        <f>L22+M22+N22+R22+S22+T22+U22</f>
        <v>7066854.6100000003</v>
      </c>
      <c r="W22" s="14"/>
      <c r="X22" s="14"/>
    </row>
    <row r="23" spans="1:68">
      <c r="A23" s="8">
        <v>45689</v>
      </c>
      <c r="B23" s="9">
        <v>7322339.7000000002</v>
      </c>
      <c r="C23" s="9">
        <v>7322339.7000000002</v>
      </c>
      <c r="D23" s="9">
        <v>22651.05</v>
      </c>
      <c r="E23" s="9">
        <v>11368161</v>
      </c>
      <c r="F23" s="9"/>
      <c r="G23" s="9">
        <v>7142207.9199999999</v>
      </c>
      <c r="H23" s="9">
        <v>11368161</v>
      </c>
      <c r="I23" s="9"/>
      <c r="J23" s="10"/>
      <c r="K23" s="11">
        <v>45689</v>
      </c>
      <c r="L23" s="12">
        <v>7044556.8700000001</v>
      </c>
      <c r="M23" s="12"/>
      <c r="N23" s="13"/>
      <c r="O23" s="12"/>
      <c r="P23" s="12"/>
      <c r="Q23" s="12"/>
      <c r="R23" s="12"/>
      <c r="S23" s="12"/>
      <c r="T23" s="12">
        <v>122698.33</v>
      </c>
      <c r="U23" s="12"/>
      <c r="V23" s="12">
        <f>T23+L23</f>
        <v>7167255.2000000002</v>
      </c>
      <c r="W23" s="14"/>
      <c r="X23" s="14"/>
    </row>
    <row r="24" spans="1:68">
      <c r="A24" s="8"/>
      <c r="B24" s="9"/>
      <c r="C24" s="9"/>
      <c r="D24" s="9"/>
      <c r="E24" s="9"/>
      <c r="F24" s="9"/>
      <c r="G24" s="9"/>
      <c r="H24" s="9"/>
      <c r="I24" s="9"/>
      <c r="J24" s="10"/>
      <c r="K24" s="11"/>
      <c r="L24" s="12"/>
      <c r="M24" s="12"/>
      <c r="N24" s="13"/>
      <c r="O24" s="12"/>
      <c r="P24" s="12"/>
      <c r="Q24" s="12"/>
      <c r="R24" s="12"/>
      <c r="S24" s="12"/>
      <c r="T24" s="12">
        <v>46283.78</v>
      </c>
      <c r="U24" s="12"/>
      <c r="V24" s="12">
        <v>46283.78</v>
      </c>
      <c r="W24" s="14"/>
      <c r="X24" s="14"/>
    </row>
    <row r="25" spans="1:68">
      <c r="A25" s="8"/>
      <c r="B25" s="9"/>
      <c r="C25" s="9"/>
      <c r="D25" s="9"/>
      <c r="E25" s="9"/>
      <c r="F25" s="9"/>
      <c r="G25" s="9"/>
      <c r="H25" s="9"/>
      <c r="I25" s="9"/>
      <c r="J25" s="10"/>
      <c r="K25" s="11">
        <v>45658</v>
      </c>
      <c r="L25" s="12">
        <v>918374.98</v>
      </c>
      <c r="M25" s="12"/>
      <c r="N25" s="13"/>
      <c r="O25" s="12"/>
      <c r="P25" s="12"/>
      <c r="Q25" s="12"/>
      <c r="R25" s="12"/>
      <c r="S25" s="12"/>
      <c r="T25" s="12"/>
      <c r="U25" s="12"/>
      <c r="V25" s="12">
        <f>L25</f>
        <v>918374.98</v>
      </c>
      <c r="W25" s="14"/>
      <c r="X25" s="14"/>
    </row>
    <row r="26" spans="1:68">
      <c r="A26" s="8"/>
      <c r="B26" s="9"/>
      <c r="C26" s="9"/>
      <c r="D26" s="9"/>
      <c r="E26" s="9"/>
      <c r="F26" s="9"/>
      <c r="G26" s="9"/>
      <c r="H26" s="9"/>
      <c r="I26" s="9"/>
      <c r="J26" s="10"/>
      <c r="K26" s="11">
        <v>45717</v>
      </c>
      <c r="L26" s="12">
        <v>6223832.9400000004</v>
      </c>
      <c r="M26" s="12"/>
      <c r="N26" s="13"/>
      <c r="O26" s="12"/>
      <c r="P26" s="12"/>
      <c r="Q26" s="12"/>
      <c r="R26" s="12"/>
      <c r="S26" s="12"/>
      <c r="T26" s="12"/>
      <c r="U26" s="12"/>
      <c r="V26" s="12">
        <v>6223832.9400000004</v>
      </c>
      <c r="W26" s="14"/>
      <c r="X26" s="14"/>
    </row>
    <row r="27" spans="1:68">
      <c r="A27" s="8">
        <v>45717</v>
      </c>
      <c r="B27" s="9">
        <v>7271384.8700000001</v>
      </c>
      <c r="C27" s="9">
        <v>7271384.8700000001</v>
      </c>
      <c r="D27" s="15">
        <v>52782.83</v>
      </c>
      <c r="E27" s="9">
        <v>36169.800000000003</v>
      </c>
      <c r="F27" s="9"/>
      <c r="G27" s="15">
        <v>7223551.2599999998</v>
      </c>
      <c r="H27" s="16">
        <v>36169.800000000003</v>
      </c>
      <c r="I27" s="9"/>
      <c r="J27" s="10"/>
      <c r="K27" s="11">
        <v>45658</v>
      </c>
      <c r="L27" s="12">
        <v>172569.12</v>
      </c>
      <c r="M27" s="12"/>
      <c r="N27" s="13"/>
      <c r="O27" s="12"/>
      <c r="P27" s="12"/>
      <c r="Q27" s="12"/>
      <c r="R27" s="12"/>
      <c r="S27" s="12"/>
      <c r="T27" s="17"/>
      <c r="U27" s="12"/>
      <c r="V27" s="18">
        <f>L27</f>
        <v>172569.12</v>
      </c>
      <c r="W27" s="14"/>
      <c r="X27" s="14"/>
    </row>
    <row r="28" spans="1:68">
      <c r="A28" s="8"/>
      <c r="B28" s="9"/>
      <c r="C28" s="9"/>
      <c r="D28" s="15"/>
      <c r="E28" s="9"/>
      <c r="F28" s="9"/>
      <c r="G28" s="15"/>
      <c r="H28" s="16"/>
      <c r="I28" s="9"/>
      <c r="J28" s="10"/>
      <c r="K28" s="11">
        <v>45689</v>
      </c>
      <c r="L28" s="19">
        <v>52782.83</v>
      </c>
      <c r="M28" s="19">
        <v>11368161</v>
      </c>
      <c r="N28" s="13"/>
      <c r="O28" s="12"/>
      <c r="P28" s="12"/>
      <c r="Q28" s="12"/>
      <c r="R28" s="12"/>
      <c r="S28" s="12"/>
      <c r="T28" s="19">
        <v>1765.43</v>
      </c>
      <c r="U28" s="12"/>
      <c r="V28" s="18">
        <f>L28+M28+T28</f>
        <v>11422709.26</v>
      </c>
      <c r="W28" s="14"/>
      <c r="X28" s="14"/>
    </row>
    <row r="29" spans="1:68">
      <c r="A29" s="8"/>
      <c r="B29" s="9"/>
      <c r="C29" s="9"/>
      <c r="D29" s="15"/>
      <c r="E29" s="9"/>
      <c r="F29" s="9"/>
      <c r="G29" s="15"/>
      <c r="H29" s="16"/>
      <c r="I29" s="9"/>
      <c r="J29" s="10"/>
      <c r="K29" s="11">
        <v>45717</v>
      </c>
      <c r="L29" s="12"/>
      <c r="M29" s="12">
        <v>36169.800000000003</v>
      </c>
      <c r="N29" s="13"/>
      <c r="O29" s="12"/>
      <c r="P29" s="12"/>
      <c r="Q29" s="12"/>
      <c r="R29" s="12"/>
      <c r="S29" s="12"/>
      <c r="T29" s="17"/>
      <c r="U29" s="12"/>
      <c r="V29" s="18">
        <f>M29</f>
        <v>36169.800000000003</v>
      </c>
      <c r="W29" s="14"/>
      <c r="X29" s="14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</row>
    <row r="30" spans="1:68">
      <c r="A30" s="8">
        <v>45748</v>
      </c>
      <c r="B30" s="9">
        <v>7269618.3700000001</v>
      </c>
      <c r="C30" s="9">
        <v>7269618.3700000001</v>
      </c>
      <c r="D30" s="15">
        <v>25458408.449999999</v>
      </c>
      <c r="E30" s="9"/>
      <c r="F30" s="9"/>
      <c r="G30" s="15">
        <v>7467050.3200000003</v>
      </c>
      <c r="H30" s="16"/>
      <c r="I30" s="9"/>
      <c r="J30" s="10">
        <v>123122.99</v>
      </c>
      <c r="K30" s="11">
        <v>45658</v>
      </c>
      <c r="L30" s="12">
        <v>50665.45</v>
      </c>
      <c r="M30" s="12"/>
      <c r="N30" s="12"/>
      <c r="O30" s="12"/>
      <c r="P30" s="12"/>
      <c r="Q30" s="12"/>
      <c r="R30" s="12"/>
      <c r="S30" s="12"/>
      <c r="T30" s="17"/>
      <c r="U30" s="12"/>
      <c r="V30" s="18">
        <f>L30</f>
        <v>50665.45</v>
      </c>
      <c r="W30" s="14"/>
      <c r="X30" s="14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</row>
    <row r="31" spans="1:68">
      <c r="A31" s="8"/>
      <c r="B31" s="9"/>
      <c r="C31" s="9"/>
      <c r="D31" s="15"/>
      <c r="E31" s="9"/>
      <c r="F31" s="9"/>
      <c r="G31" s="15"/>
      <c r="H31" s="16"/>
      <c r="I31" s="9"/>
      <c r="J31" s="10"/>
      <c r="K31" s="11">
        <v>45689</v>
      </c>
      <c r="L31" s="12">
        <v>225000</v>
      </c>
      <c r="M31" s="12"/>
      <c r="N31" s="12"/>
      <c r="O31" s="12"/>
      <c r="P31" s="12"/>
      <c r="Q31" s="12"/>
      <c r="R31" s="12"/>
      <c r="S31" s="12"/>
      <c r="T31" s="17"/>
      <c r="U31" s="12"/>
      <c r="V31" s="18">
        <f>L31</f>
        <v>225000</v>
      </c>
      <c r="W31" s="14"/>
      <c r="X31" s="14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</row>
    <row r="32" spans="1:68">
      <c r="A32" s="8"/>
      <c r="B32" s="9"/>
      <c r="C32" s="9"/>
      <c r="D32" s="15"/>
      <c r="E32" s="9"/>
      <c r="F32" s="9"/>
      <c r="G32" s="15"/>
      <c r="H32" s="16"/>
      <c r="I32" s="9"/>
      <c r="J32" s="10"/>
      <c r="K32" s="11">
        <v>45717</v>
      </c>
      <c r="L32" s="12">
        <v>1828</v>
      </c>
      <c r="M32" s="12"/>
      <c r="N32" s="12"/>
      <c r="O32" s="12"/>
      <c r="P32" s="12"/>
      <c r="Q32" s="12"/>
      <c r="R32" s="12"/>
      <c r="S32" s="12"/>
      <c r="T32" s="17"/>
      <c r="U32" s="12"/>
      <c r="V32" s="18">
        <f>L32</f>
        <v>1828</v>
      </c>
      <c r="W32" s="14"/>
      <c r="X32" s="14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</row>
    <row r="33" spans="1:68">
      <c r="A33" s="8"/>
      <c r="B33" s="9"/>
      <c r="C33" s="9"/>
      <c r="D33" s="15"/>
      <c r="E33" s="9"/>
      <c r="F33" s="9"/>
      <c r="G33" s="15"/>
      <c r="H33" s="16"/>
      <c r="I33" s="9"/>
      <c r="J33" s="10"/>
      <c r="K33" s="11">
        <v>45748</v>
      </c>
      <c r="L33" s="12">
        <v>6996433.8799999999</v>
      </c>
      <c r="M33" s="12"/>
      <c r="N33" s="12"/>
      <c r="O33" s="12"/>
      <c r="P33" s="12"/>
      <c r="Q33" s="12"/>
      <c r="R33" s="12"/>
      <c r="S33" s="12"/>
      <c r="T33" s="17"/>
      <c r="U33" s="12"/>
      <c r="V33" s="18">
        <f>L33</f>
        <v>6996433.8799999999</v>
      </c>
      <c r="W33" s="14"/>
      <c r="X33" s="14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</row>
    <row r="34" spans="1:68">
      <c r="A34" s="8"/>
      <c r="B34" s="9"/>
      <c r="C34" s="9"/>
      <c r="D34" s="15"/>
      <c r="E34" s="9"/>
      <c r="F34" s="9"/>
      <c r="G34" s="15"/>
      <c r="H34" s="16"/>
      <c r="I34" s="9"/>
      <c r="J34" s="10"/>
      <c r="K34" s="11">
        <v>45778</v>
      </c>
      <c r="L34" s="12">
        <v>7189556.8700000001</v>
      </c>
      <c r="M34" s="12"/>
      <c r="N34" s="12"/>
      <c r="O34" s="12"/>
      <c r="P34" s="12"/>
      <c r="Q34" s="12"/>
      <c r="R34" s="12"/>
      <c r="S34" s="12"/>
      <c r="T34" s="17"/>
      <c r="U34" s="12"/>
      <c r="V34" s="18">
        <f>L34</f>
        <v>7189556.8700000001</v>
      </c>
      <c r="W34" s="14"/>
      <c r="X34" s="14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</row>
    <row r="35" spans="1:68">
      <c r="A35" s="8">
        <v>45778</v>
      </c>
      <c r="B35" s="9">
        <v>7269618.25</v>
      </c>
      <c r="C35" s="9">
        <v>7269618.25</v>
      </c>
      <c r="D35" s="15">
        <v>61.5</v>
      </c>
      <c r="E35" s="9">
        <v>2450</v>
      </c>
      <c r="F35" s="9"/>
      <c r="G35" s="15">
        <v>7419618.3700000001</v>
      </c>
      <c r="H35" s="16">
        <v>2450</v>
      </c>
      <c r="I35" s="9"/>
      <c r="J35" s="10"/>
      <c r="K35" s="11">
        <v>45717</v>
      </c>
      <c r="L35" s="12">
        <v>150000</v>
      </c>
      <c r="M35" s="12">
        <v>2450</v>
      </c>
      <c r="N35" s="12"/>
      <c r="P35" s="12">
        <v>4000</v>
      </c>
      <c r="Q35" s="12"/>
      <c r="R35" s="12"/>
      <c r="S35" s="12"/>
      <c r="T35" s="17"/>
      <c r="U35" s="12"/>
      <c r="V35" s="18">
        <f>L35+M35</f>
        <v>152450</v>
      </c>
      <c r="W35" s="14"/>
      <c r="X35" s="14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</row>
    <row r="36" spans="1:68">
      <c r="A36" s="8"/>
      <c r="B36" s="9"/>
      <c r="C36" s="9"/>
      <c r="D36" s="15"/>
      <c r="E36" s="9"/>
      <c r="F36" s="9"/>
      <c r="G36" s="15"/>
      <c r="H36" s="16"/>
      <c r="I36" s="9"/>
      <c r="J36" s="10"/>
      <c r="K36" s="11">
        <v>45748</v>
      </c>
      <c r="L36" s="12">
        <v>150061.5</v>
      </c>
      <c r="M36" s="12"/>
      <c r="N36" s="12"/>
      <c r="O36" s="12"/>
      <c r="P36" s="12"/>
      <c r="Q36" s="12"/>
      <c r="R36" s="12"/>
      <c r="S36" s="12"/>
      <c r="T36" s="17"/>
      <c r="U36" s="12"/>
      <c r="V36" s="18">
        <f>L36</f>
        <v>150061.5</v>
      </c>
      <c r="W36" s="14"/>
      <c r="X36" s="14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</row>
    <row r="37" spans="1:68">
      <c r="A37" s="8">
        <v>45809</v>
      </c>
      <c r="B37" s="9">
        <v>7269618.3799999999</v>
      </c>
      <c r="C37" s="9">
        <v>7269618.3799999999</v>
      </c>
      <c r="D37" s="15">
        <v>61.38</v>
      </c>
      <c r="E37" s="9"/>
      <c r="F37" s="9"/>
      <c r="G37" s="15">
        <v>6850129.9400000004</v>
      </c>
      <c r="H37" s="16"/>
      <c r="I37" s="9"/>
      <c r="J37" s="10"/>
      <c r="K37" s="11">
        <v>45778</v>
      </c>
      <c r="L37" s="12">
        <v>61.38</v>
      </c>
      <c r="M37" s="12"/>
      <c r="N37" s="12"/>
      <c r="O37" s="12"/>
      <c r="P37" s="12">
        <v>10000</v>
      </c>
      <c r="Q37" s="12"/>
      <c r="R37" s="12"/>
      <c r="S37" s="12"/>
      <c r="U37" s="12"/>
      <c r="V37" s="18">
        <f>L37</f>
        <v>61.38</v>
      </c>
      <c r="W37" s="14"/>
      <c r="X37" s="14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</row>
    <row r="38" spans="1:68">
      <c r="A38" s="8"/>
      <c r="B38" s="9"/>
      <c r="C38" s="9"/>
      <c r="D38" s="15"/>
      <c r="E38" s="9"/>
      <c r="F38" s="9"/>
      <c r="G38" s="15"/>
      <c r="H38" s="16"/>
      <c r="I38" s="9"/>
      <c r="J38" s="10"/>
      <c r="K38" s="11">
        <v>45809</v>
      </c>
      <c r="L38" s="12">
        <v>7119556.8700000001</v>
      </c>
      <c r="M38" s="12"/>
      <c r="N38" s="12"/>
      <c r="O38" s="12"/>
      <c r="P38" s="12"/>
      <c r="Q38" s="12"/>
      <c r="R38" s="12"/>
      <c r="S38" s="12"/>
      <c r="T38" s="19">
        <v>17366.669999999998</v>
      </c>
      <c r="U38" s="12"/>
      <c r="V38" s="18">
        <f>L38+T38</f>
        <v>7136923.54</v>
      </c>
      <c r="W38" s="14"/>
      <c r="X38" s="14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</row>
    <row r="39" spans="1:68">
      <c r="A39" s="8">
        <v>45839</v>
      </c>
      <c r="B39" s="9">
        <v>7270827.4699999997</v>
      </c>
      <c r="C39" s="9">
        <v>7270827.4699999997</v>
      </c>
      <c r="D39" s="15">
        <v>61.51</v>
      </c>
      <c r="E39" s="9">
        <v>42770</v>
      </c>
      <c r="F39" s="9"/>
      <c r="G39" s="15">
        <v>12436999.310000001</v>
      </c>
      <c r="H39" s="16">
        <v>14000</v>
      </c>
      <c r="I39" s="9"/>
      <c r="J39" s="10"/>
      <c r="K39" s="11">
        <v>45778</v>
      </c>
      <c r="L39" s="12">
        <v>80000</v>
      </c>
      <c r="N39" s="12"/>
      <c r="O39" s="12"/>
      <c r="P39" s="12">
        <v>294379.28000000003</v>
      </c>
      <c r="Q39" s="12"/>
      <c r="R39" s="12"/>
      <c r="S39" s="12"/>
      <c r="T39" s="19"/>
      <c r="U39" s="12"/>
      <c r="V39" s="18">
        <f>L39</f>
        <v>80000</v>
      </c>
      <c r="W39" s="14"/>
      <c r="X39" s="14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</row>
    <row r="40" spans="1:68">
      <c r="A40" s="8"/>
      <c r="B40" s="9"/>
      <c r="C40" s="9"/>
      <c r="D40" s="15"/>
      <c r="E40" s="9"/>
      <c r="F40" s="9"/>
      <c r="G40" s="15"/>
      <c r="H40" s="16"/>
      <c r="I40" s="9"/>
      <c r="J40" s="10"/>
      <c r="K40" s="11">
        <v>45809</v>
      </c>
      <c r="L40" s="12">
        <v>61.51</v>
      </c>
      <c r="M40" s="12"/>
      <c r="N40" s="12"/>
      <c r="O40" s="12"/>
      <c r="P40" s="12"/>
      <c r="Q40" s="12"/>
      <c r="R40" s="12"/>
      <c r="S40" s="12"/>
      <c r="T40" s="19"/>
      <c r="U40" s="12"/>
      <c r="V40" s="18">
        <f>L40</f>
        <v>61.51</v>
      </c>
      <c r="W40" s="14"/>
      <c r="X40" s="14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</row>
    <row r="41" spans="1:68">
      <c r="A41" s="8"/>
      <c r="B41" s="9"/>
      <c r="C41" s="9"/>
      <c r="D41" s="15"/>
      <c r="E41" s="9"/>
      <c r="F41" s="9"/>
      <c r="G41" s="15"/>
      <c r="H41" s="16"/>
      <c r="I41" s="9"/>
      <c r="J41" s="10"/>
      <c r="K41" s="11">
        <v>45839</v>
      </c>
      <c r="L41" s="12">
        <v>6850068.5599999996</v>
      </c>
      <c r="M41" s="12">
        <v>14000</v>
      </c>
      <c r="N41" s="12"/>
      <c r="O41" s="12"/>
      <c r="P41" s="12"/>
      <c r="Q41" s="12"/>
      <c r="R41" s="12"/>
      <c r="S41" s="12"/>
      <c r="T41" s="19"/>
      <c r="U41" s="12"/>
      <c r="V41" s="18">
        <f>L41+M41</f>
        <v>6864068.5599999996</v>
      </c>
      <c r="W41" s="14"/>
      <c r="X41" s="14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</row>
    <row r="42" spans="1:68">
      <c r="A42" s="8">
        <v>45870</v>
      </c>
      <c r="B42" s="9">
        <v>7270637.0499999998</v>
      </c>
      <c r="C42" s="9">
        <v>7270637.0499999998</v>
      </c>
      <c r="D42" s="15">
        <v>12410411.890000001</v>
      </c>
      <c r="E42" s="9">
        <v>1086200.75</v>
      </c>
      <c r="F42" s="9"/>
      <c r="G42" s="15">
        <v>7747398.6900000004</v>
      </c>
      <c r="H42" s="16">
        <v>954379.15</v>
      </c>
      <c r="I42" s="9"/>
      <c r="J42" s="10">
        <v>12917.09</v>
      </c>
      <c r="K42" s="11">
        <v>45809</v>
      </c>
      <c r="L42" s="12">
        <v>150000</v>
      </c>
      <c r="M42" s="12"/>
      <c r="N42" s="12"/>
      <c r="O42" s="12"/>
      <c r="P42" s="12"/>
      <c r="Q42" s="12"/>
      <c r="R42" s="12"/>
      <c r="S42" s="12"/>
      <c r="T42" s="19"/>
      <c r="U42" s="12"/>
      <c r="V42" s="18">
        <f>L42</f>
        <v>150000</v>
      </c>
      <c r="W42" s="14"/>
      <c r="X42" s="14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</row>
    <row r="43" spans="1:68">
      <c r="A43" s="8"/>
      <c r="B43" s="9"/>
      <c r="C43" s="9"/>
      <c r="D43" s="15"/>
      <c r="E43" s="9"/>
      <c r="F43" s="9"/>
      <c r="G43" s="15"/>
      <c r="H43" s="16"/>
      <c r="I43" s="9"/>
      <c r="J43" s="10"/>
      <c r="K43" s="11">
        <v>45839</v>
      </c>
      <c r="L43" s="12">
        <v>420758.91</v>
      </c>
      <c r="M43" s="12"/>
      <c r="N43" s="12"/>
      <c r="O43" s="12"/>
      <c r="P43" s="12"/>
      <c r="Q43" s="12"/>
      <c r="R43" s="12"/>
      <c r="S43" s="12"/>
      <c r="T43" s="19"/>
      <c r="U43" s="12"/>
      <c r="V43" s="18">
        <f>L43</f>
        <v>420758.91</v>
      </c>
      <c r="W43" s="14"/>
      <c r="X43" s="14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</row>
    <row r="44" spans="1:68">
      <c r="A44" s="8"/>
      <c r="B44" s="9"/>
      <c r="C44" s="9"/>
      <c r="D44" s="15"/>
      <c r="E44" s="9"/>
      <c r="F44" s="9"/>
      <c r="G44" s="15"/>
      <c r="H44" s="16"/>
      <c r="I44" s="9"/>
      <c r="J44" s="10"/>
      <c r="K44" s="11">
        <v>45870</v>
      </c>
      <c r="L44" s="12">
        <v>6850068.5499999998</v>
      </c>
      <c r="M44" s="12">
        <v>954379.15</v>
      </c>
      <c r="N44" s="12"/>
      <c r="O44" s="12"/>
      <c r="P44" s="12"/>
      <c r="Q44" s="12"/>
      <c r="R44" s="12"/>
      <c r="S44" s="12"/>
      <c r="T44" s="19"/>
      <c r="U44" s="12"/>
      <c r="V44" s="18">
        <f>L44+M44</f>
        <v>7804447.7000000002</v>
      </c>
      <c r="W44" s="14"/>
      <c r="X44" s="14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</row>
    <row r="45" spans="1:68">
      <c r="A45" s="8">
        <v>45901</v>
      </c>
      <c r="B45" s="9">
        <v>7270575.9900000002</v>
      </c>
      <c r="C45" s="9">
        <v>7270575.9900000002</v>
      </c>
      <c r="D45" s="15">
        <v>1080.18</v>
      </c>
      <c r="E45" s="9">
        <v>3352791.4</v>
      </c>
      <c r="F45" s="9"/>
      <c r="G45" s="15">
        <v>7177719.96</v>
      </c>
      <c r="H45" s="16">
        <v>428773</v>
      </c>
      <c r="I45" s="9"/>
      <c r="J45" s="10">
        <v>12917.09</v>
      </c>
      <c r="K45" s="11">
        <v>45870</v>
      </c>
      <c r="L45" s="12">
        <v>1080.18</v>
      </c>
      <c r="M45" s="12"/>
      <c r="N45" s="12"/>
      <c r="O45" s="12"/>
      <c r="P45" s="12"/>
      <c r="Q45" s="12"/>
      <c r="R45" s="12"/>
      <c r="S45" s="12"/>
      <c r="T45" s="19"/>
      <c r="U45" s="12"/>
      <c r="V45" s="12">
        <v>1080.18</v>
      </c>
      <c r="W45" s="14"/>
      <c r="X45" s="14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</row>
    <row r="46" spans="1:68">
      <c r="A46" s="8"/>
      <c r="B46" s="9"/>
      <c r="C46" s="9"/>
      <c r="D46" s="15"/>
      <c r="E46" s="9"/>
      <c r="F46" s="9"/>
      <c r="G46" s="15"/>
      <c r="H46" s="16"/>
      <c r="I46" s="9"/>
      <c r="J46" s="10"/>
      <c r="K46" s="11">
        <v>45901</v>
      </c>
      <c r="L46" s="12">
        <v>7176639.7800000003</v>
      </c>
      <c r="M46" s="12">
        <v>428773</v>
      </c>
      <c r="N46" s="12"/>
      <c r="O46" s="12"/>
      <c r="P46" s="12"/>
      <c r="Q46" s="12"/>
      <c r="R46" s="12"/>
      <c r="S46" s="12"/>
      <c r="T46" s="19"/>
      <c r="U46" s="12"/>
      <c r="V46" s="18">
        <v>7605412.7800000003</v>
      </c>
      <c r="W46" s="14"/>
      <c r="X46" s="14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</row>
    <row r="47" spans="1:68">
      <c r="A47" s="8">
        <v>45931</v>
      </c>
      <c r="B47" s="9">
        <v>7271085.3600000003</v>
      </c>
      <c r="C47" s="9">
        <v>7271085.3600000003</v>
      </c>
      <c r="D47" s="15">
        <v>325019.12</v>
      </c>
      <c r="E47" s="9">
        <v>36529.449999999997</v>
      </c>
      <c r="F47" s="9"/>
      <c r="G47" s="15">
        <v>407590.34</v>
      </c>
      <c r="H47" s="16">
        <v>259194</v>
      </c>
      <c r="I47" s="9"/>
      <c r="J47" s="10">
        <v>12917.09</v>
      </c>
      <c r="K47" s="11">
        <v>45870</v>
      </c>
      <c r="L47" s="12">
        <v>406571.23</v>
      </c>
      <c r="M47" s="12"/>
      <c r="N47" s="12"/>
      <c r="O47" s="12"/>
      <c r="P47" s="12"/>
      <c r="Q47" s="12"/>
      <c r="R47" s="12"/>
      <c r="S47" s="12"/>
      <c r="T47" s="19"/>
      <c r="U47" s="12"/>
      <c r="V47" s="12">
        <v>406571.23</v>
      </c>
      <c r="W47" s="14"/>
      <c r="X47" s="14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</row>
    <row r="48" spans="1:68">
      <c r="A48" s="8"/>
      <c r="B48" s="9"/>
      <c r="C48" s="9"/>
      <c r="D48" s="15"/>
      <c r="E48" s="9"/>
      <c r="F48" s="9"/>
      <c r="G48" s="15"/>
      <c r="H48" s="16"/>
      <c r="I48" s="9"/>
      <c r="J48" s="10"/>
      <c r="K48" s="11">
        <v>45901</v>
      </c>
      <c r="L48" s="12">
        <v>1019.12</v>
      </c>
      <c r="M48" s="12"/>
      <c r="N48" s="12"/>
      <c r="O48" s="12"/>
      <c r="P48" s="12"/>
      <c r="Q48" s="12"/>
      <c r="R48" s="12"/>
      <c r="S48" s="12"/>
      <c r="T48" s="19"/>
      <c r="U48" s="12"/>
      <c r="V48" s="12">
        <v>1019.12</v>
      </c>
      <c r="W48" s="14"/>
      <c r="X48" s="14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</row>
    <row r="49" spans="1:68">
      <c r="A49" s="8"/>
      <c r="B49" s="9"/>
      <c r="C49" s="9"/>
      <c r="D49" s="15"/>
      <c r="E49" s="9"/>
      <c r="F49" s="9"/>
      <c r="G49" s="15"/>
      <c r="H49" s="16"/>
      <c r="I49" s="9"/>
      <c r="J49" s="10"/>
      <c r="K49" s="11">
        <v>45931</v>
      </c>
      <c r="L49" s="12">
        <v>7176639.7800000003</v>
      </c>
      <c r="M49" s="12">
        <v>259194</v>
      </c>
      <c r="N49" s="12"/>
      <c r="O49" s="12"/>
      <c r="P49" s="12">
        <v>545.95000000000005</v>
      </c>
      <c r="Q49" s="12">
        <v>33872.85</v>
      </c>
      <c r="R49" s="12"/>
      <c r="S49" s="12"/>
      <c r="T49" s="19"/>
      <c r="U49" s="12"/>
      <c r="V49" s="18">
        <f>L49+M49</f>
        <v>7435833.7800000003</v>
      </c>
      <c r="W49" s="14"/>
      <c r="X49" s="14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</row>
    <row r="50" spans="1:68">
      <c r="A50" s="8">
        <v>45962</v>
      </c>
      <c r="B50" s="9">
        <v>7277043.4900000002</v>
      </c>
      <c r="C50" s="9">
        <v>7277043.4900000002</v>
      </c>
      <c r="D50" s="15">
        <v>1528.49</v>
      </c>
      <c r="E50" s="9"/>
      <c r="F50" s="9"/>
      <c r="G50" s="15">
        <v>14420283.48</v>
      </c>
      <c r="H50" s="16">
        <v>26945.45</v>
      </c>
      <c r="I50" s="9"/>
      <c r="J50" s="10">
        <v>12917.09</v>
      </c>
      <c r="K50" s="11">
        <v>45901</v>
      </c>
      <c r="L50" s="12">
        <v>80000</v>
      </c>
      <c r="M50" s="12"/>
      <c r="N50" s="12"/>
      <c r="O50" s="12"/>
      <c r="P50" s="12"/>
      <c r="Q50" s="12"/>
      <c r="R50" s="12"/>
      <c r="S50" s="12"/>
      <c r="T50" s="19"/>
      <c r="U50" s="12"/>
      <c r="V50" s="12">
        <v>80000</v>
      </c>
      <c r="W50" s="14"/>
      <c r="X50" s="14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</row>
    <row r="51" spans="1:68">
      <c r="A51" s="8"/>
      <c r="B51" s="9"/>
      <c r="C51" s="9"/>
      <c r="D51" s="15"/>
      <c r="E51" s="9"/>
      <c r="F51" s="9"/>
      <c r="G51" s="15"/>
      <c r="H51" s="16"/>
      <c r="I51" s="9"/>
      <c r="J51" s="10"/>
      <c r="K51" s="11">
        <v>45931</v>
      </c>
      <c r="L51" s="12">
        <v>1528.49</v>
      </c>
      <c r="M51" s="12"/>
      <c r="N51" s="12"/>
      <c r="O51" s="12"/>
      <c r="P51" s="12"/>
      <c r="Q51" s="12"/>
      <c r="R51" s="12"/>
      <c r="S51" s="12"/>
      <c r="T51" s="19"/>
      <c r="U51" s="12"/>
      <c r="V51" s="12">
        <v>1528.49</v>
      </c>
      <c r="W51" s="14"/>
      <c r="X51" s="14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</row>
    <row r="52" spans="1:68">
      <c r="A52" s="8"/>
      <c r="B52" s="9"/>
      <c r="C52" s="9"/>
      <c r="D52" s="15"/>
      <c r="E52" s="9"/>
      <c r="F52" s="9"/>
      <c r="G52" s="15"/>
      <c r="H52" s="16"/>
      <c r="I52" s="9"/>
      <c r="J52" s="10"/>
      <c r="K52" s="11">
        <v>45962</v>
      </c>
      <c r="L52" s="12">
        <v>7162115.21</v>
      </c>
      <c r="M52" s="12">
        <v>26945.45</v>
      </c>
      <c r="N52" s="12"/>
      <c r="O52" s="12"/>
      <c r="P52" s="12"/>
      <c r="Q52" s="12"/>
      <c r="R52" s="12"/>
      <c r="S52" s="12"/>
      <c r="T52" s="19"/>
      <c r="U52" s="12"/>
      <c r="V52" s="18">
        <v>7189060.6600000001</v>
      </c>
      <c r="W52" s="14"/>
      <c r="X52" s="14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</row>
    <row r="53" spans="1:68">
      <c r="A53" s="8">
        <v>45992</v>
      </c>
      <c r="B53" s="9">
        <v>7269556.8700000001</v>
      </c>
      <c r="C53" s="9">
        <v>7269556.8700000001</v>
      </c>
      <c r="D53" s="15">
        <v>22011.19</v>
      </c>
      <c r="E53" s="9">
        <v>55100</v>
      </c>
      <c r="F53" s="9"/>
      <c r="G53" s="15">
        <v>262011.19</v>
      </c>
      <c r="H53" s="16">
        <v>55100</v>
      </c>
      <c r="I53" s="9"/>
      <c r="J53" s="10">
        <v>12917.09</v>
      </c>
      <c r="K53" s="11">
        <v>45931</v>
      </c>
      <c r="L53" s="12">
        <v>80000</v>
      </c>
      <c r="M53" s="12"/>
      <c r="N53" s="12"/>
      <c r="O53" s="12"/>
      <c r="P53" s="12"/>
      <c r="Q53" s="12"/>
      <c r="R53" s="12"/>
      <c r="S53" s="12"/>
      <c r="T53" s="19"/>
      <c r="U53" s="12"/>
      <c r="V53" s="12">
        <v>80000</v>
      </c>
      <c r="W53" s="14"/>
      <c r="X53" s="14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</row>
    <row r="54" spans="1:68">
      <c r="A54" s="8"/>
      <c r="B54" s="9"/>
      <c r="C54" s="9"/>
      <c r="D54" s="15"/>
      <c r="E54" s="9"/>
      <c r="F54" s="9"/>
      <c r="G54" s="15"/>
      <c r="H54" s="16"/>
      <c r="I54" s="9"/>
      <c r="J54" s="10"/>
      <c r="K54" s="11">
        <v>45962</v>
      </c>
      <c r="L54" s="12">
        <v>102011.19</v>
      </c>
      <c r="M54" s="12"/>
      <c r="N54" s="12"/>
      <c r="O54" s="12"/>
      <c r="P54" s="12"/>
      <c r="Q54" s="12"/>
      <c r="R54" s="12"/>
      <c r="S54" s="12"/>
      <c r="T54" s="19"/>
      <c r="U54" s="12"/>
      <c r="V54" s="12">
        <v>102011.19</v>
      </c>
      <c r="W54" s="14"/>
      <c r="X54" s="14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</row>
    <row r="55" spans="1:68">
      <c r="A55" s="8"/>
      <c r="B55" s="9"/>
      <c r="C55" s="9"/>
      <c r="D55" s="15"/>
      <c r="E55" s="9"/>
      <c r="F55" s="9"/>
      <c r="G55" s="15"/>
      <c r="H55" s="16"/>
      <c r="I55" s="9"/>
      <c r="J55" s="10"/>
      <c r="K55" s="11">
        <v>45992</v>
      </c>
      <c r="L55" s="12">
        <v>7256639.7800000003</v>
      </c>
      <c r="M55" s="12">
        <v>55100</v>
      </c>
      <c r="N55" s="12"/>
      <c r="O55" s="12"/>
      <c r="P55" s="12"/>
      <c r="Q55" s="12"/>
      <c r="R55" s="12"/>
      <c r="S55" s="12"/>
      <c r="T55" s="19"/>
      <c r="U55" s="12"/>
      <c r="V55" s="18">
        <v>7311739.7800000003</v>
      </c>
      <c r="W55" s="14"/>
      <c r="X55" s="14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</row>
    <row r="56" spans="1:68">
      <c r="A56" s="21"/>
      <c r="B56" s="22">
        <f>SUM(B22:B55)</f>
        <v>87324513.719999999</v>
      </c>
      <c r="C56" s="22">
        <f>SUM(C22:C55)</f>
        <v>87324513.719999999</v>
      </c>
      <c r="D56" s="22">
        <f>SUM(D22:D55)</f>
        <v>87162639.459999993</v>
      </c>
      <c r="E56" s="22">
        <f>SUM(E22:E55)</f>
        <v>15980172.4</v>
      </c>
      <c r="F56" s="22">
        <f>SUM(F22:F22)</f>
        <v>0</v>
      </c>
      <c r="G56" s="22">
        <f>SUM(G22:G55)</f>
        <v>92643674.519999996</v>
      </c>
      <c r="H56" s="22">
        <f>SUM(H22:H55)</f>
        <v>13145172.4</v>
      </c>
      <c r="I56" s="22">
        <f>SUM(I22:I22)</f>
        <v>0</v>
      </c>
      <c r="J56" s="22">
        <f>SUM(J22:J55)</f>
        <v>187708.44</v>
      </c>
      <c r="K56" s="23"/>
      <c r="L56" s="23">
        <f>SUM(L22:L55)</f>
        <v>87135039.849999964</v>
      </c>
      <c r="M56" s="23">
        <f>SUM(M22:M55)</f>
        <v>13145172.4</v>
      </c>
      <c r="N56" s="24">
        <f>SUM(N22:N22)</f>
        <v>0</v>
      </c>
      <c r="O56" s="23">
        <f>SUM(O22:O39)</f>
        <v>0</v>
      </c>
      <c r="P56" s="23">
        <f>SUM(P22:P55)</f>
        <v>308925.23000000004</v>
      </c>
      <c r="Q56" s="23">
        <f>SUM(Q22:Q55)</f>
        <v>33872.85</v>
      </c>
      <c r="R56" s="23">
        <f>SUM(R22:R22)</f>
        <v>0</v>
      </c>
      <c r="S56" s="23">
        <f>SUM(S22:S22)</f>
        <v>0</v>
      </c>
      <c r="T56" s="23">
        <f>SUM(T22:T55)</f>
        <v>210411.95</v>
      </c>
      <c r="U56" s="23">
        <f>SUM(U22:U22)</f>
        <v>0</v>
      </c>
      <c r="V56" s="23">
        <f>SUM(V22:V55)</f>
        <v>100490624.2</v>
      </c>
      <c r="W56" s="25"/>
      <c r="X56" s="25"/>
      <c r="Y56" s="26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8"/>
    </row>
    <row r="57" spans="1:68" ht="12.75">
      <c r="A57" s="29"/>
      <c r="B57" s="29"/>
      <c r="C57" s="30"/>
      <c r="D57" s="29"/>
      <c r="E57" s="29"/>
      <c r="F57" s="29"/>
      <c r="G57" s="29"/>
      <c r="H57" s="29"/>
      <c r="I57" s="29"/>
      <c r="J57" s="29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29"/>
    </row>
    <row r="58" spans="1:68" ht="42.75" customHeight="1">
      <c r="A58" s="74" t="s">
        <v>30</v>
      </c>
      <c r="B58" s="74"/>
      <c r="C58" s="74"/>
      <c r="D58" s="74"/>
      <c r="E58" s="74"/>
      <c r="F58" s="29"/>
      <c r="G58" s="29"/>
      <c r="H58" s="29"/>
      <c r="I58" s="29"/>
      <c r="J58" s="29"/>
      <c r="K58" s="31"/>
      <c r="M58" s="30"/>
      <c r="N58" s="30"/>
      <c r="O58" s="30"/>
      <c r="P58" s="30"/>
      <c r="Q58" s="30"/>
      <c r="R58" s="30"/>
      <c r="S58" s="30"/>
      <c r="T58" s="30"/>
      <c r="U58" s="30"/>
      <c r="V58" s="29"/>
    </row>
    <row r="59" spans="1:68" ht="15" customHeight="1">
      <c r="A59" s="77" t="s">
        <v>31</v>
      </c>
      <c r="B59" s="77"/>
      <c r="C59" s="77"/>
      <c r="D59" s="77"/>
      <c r="E59" s="77"/>
      <c r="F59" s="29"/>
      <c r="G59" s="29"/>
      <c r="H59" s="29"/>
      <c r="I59" s="29"/>
      <c r="J59" s="29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29"/>
    </row>
    <row r="60" spans="1:68" ht="12.75">
      <c r="A60" s="77"/>
      <c r="B60" s="77"/>
      <c r="C60" s="77"/>
      <c r="D60" s="77"/>
      <c r="E60" s="77"/>
      <c r="F60" s="29"/>
      <c r="G60" s="29"/>
      <c r="H60" s="29"/>
      <c r="I60" s="29"/>
      <c r="J60" s="29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29"/>
    </row>
    <row r="61" spans="1:68" ht="23.25" customHeight="1">
      <c r="A61" s="78" t="s">
        <v>32</v>
      </c>
      <c r="B61" s="78"/>
      <c r="C61" s="78"/>
      <c r="D61" s="78"/>
      <c r="E61" s="78"/>
      <c r="F61" s="29"/>
      <c r="G61" s="29"/>
      <c r="H61" s="29"/>
      <c r="I61" s="29"/>
      <c r="J61" s="29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29"/>
    </row>
    <row r="62" spans="1:68" ht="15" customHeight="1">
      <c r="A62" s="78" t="s">
        <v>33</v>
      </c>
      <c r="B62" s="78"/>
      <c r="C62" s="78"/>
      <c r="D62" s="78"/>
      <c r="E62" s="78"/>
      <c r="F62" s="29"/>
      <c r="G62" s="29"/>
      <c r="H62" s="29"/>
      <c r="I62" s="29"/>
      <c r="J62" s="29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29"/>
    </row>
    <row r="63" spans="1:68" ht="15" customHeight="1">
      <c r="A63" s="78" t="s">
        <v>34</v>
      </c>
      <c r="B63" s="78"/>
      <c r="C63" s="78"/>
      <c r="D63" s="78"/>
      <c r="E63" s="78"/>
      <c r="F63" s="29"/>
      <c r="G63" s="29"/>
      <c r="H63" s="29"/>
      <c r="I63" s="29"/>
      <c r="J63" s="29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29"/>
    </row>
    <row r="64" spans="1:68" ht="15" customHeight="1">
      <c r="A64" s="78" t="s">
        <v>35</v>
      </c>
      <c r="B64" s="78"/>
      <c r="C64" s="78"/>
      <c r="D64" s="78"/>
      <c r="E64" s="78"/>
      <c r="F64" s="29"/>
      <c r="G64" s="29"/>
      <c r="H64" s="29"/>
      <c r="I64" s="29"/>
      <c r="J64" s="29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29"/>
    </row>
    <row r="65" spans="1:22" ht="15" customHeight="1">
      <c r="A65" s="78" t="s">
        <v>36</v>
      </c>
      <c r="B65" s="78"/>
      <c r="C65" s="78"/>
      <c r="D65" s="78"/>
      <c r="E65" s="78"/>
      <c r="F65" s="29"/>
      <c r="G65" s="29"/>
      <c r="H65" s="29"/>
      <c r="I65" s="29"/>
      <c r="J65" s="29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29"/>
    </row>
    <row r="66" spans="1:22" ht="12.75">
      <c r="A66" s="29"/>
      <c r="B66" s="29"/>
      <c r="C66" s="30"/>
      <c r="D66" s="29"/>
      <c r="E66" s="29"/>
      <c r="F66" s="29"/>
      <c r="G66" s="29"/>
      <c r="H66" s="29"/>
      <c r="I66" s="29"/>
      <c r="J66" s="29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29"/>
    </row>
    <row r="67" spans="1:22" ht="15" customHeight="1">
      <c r="A67" s="74" t="s">
        <v>37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29"/>
    </row>
    <row r="68" spans="1:22" ht="51" customHeight="1">
      <c r="A68" s="77" t="s">
        <v>31</v>
      </c>
      <c r="B68" s="77"/>
      <c r="C68" s="77"/>
      <c r="D68" s="77"/>
      <c r="E68" s="77"/>
      <c r="F68" s="7" t="s">
        <v>38</v>
      </c>
      <c r="G68" s="7" t="s">
        <v>39</v>
      </c>
      <c r="H68" s="7" t="s">
        <v>40</v>
      </c>
      <c r="I68" s="7" t="s">
        <v>41</v>
      </c>
      <c r="J68" s="7" t="s">
        <v>42</v>
      </c>
      <c r="K68" s="7" t="s">
        <v>43</v>
      </c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29"/>
    </row>
    <row r="69" spans="1:22" ht="15" hidden="1" customHeight="1">
      <c r="A69" s="78" t="s">
        <v>44</v>
      </c>
      <c r="B69" s="78"/>
      <c r="C69" s="78"/>
      <c r="D69" s="78"/>
      <c r="E69" s="78"/>
      <c r="F69" s="33"/>
      <c r="G69" s="34"/>
      <c r="H69" s="35"/>
      <c r="I69" s="34"/>
      <c r="J69" s="34"/>
      <c r="K69" s="34"/>
      <c r="L69" s="36"/>
      <c r="M69" s="36"/>
      <c r="N69" s="36"/>
      <c r="O69" s="36"/>
      <c r="P69" s="37"/>
      <c r="Q69" s="30"/>
      <c r="R69" s="30"/>
      <c r="S69" s="30"/>
      <c r="T69" s="30"/>
      <c r="U69" s="30"/>
      <c r="V69" s="30"/>
    </row>
    <row r="70" spans="1:22" ht="38.25">
      <c r="A70" s="79" t="s">
        <v>45</v>
      </c>
      <c r="B70" s="79"/>
      <c r="C70" s="79"/>
      <c r="D70" s="79"/>
      <c r="E70" s="79"/>
      <c r="F70" s="38">
        <v>123122.99</v>
      </c>
      <c r="G70" s="39" t="s">
        <v>46</v>
      </c>
      <c r="H70" s="34">
        <v>202400010004858</v>
      </c>
      <c r="I70" s="34" t="s">
        <v>47</v>
      </c>
      <c r="J70" s="8">
        <v>45748</v>
      </c>
      <c r="K70" s="32" t="s">
        <v>48</v>
      </c>
      <c r="L70" s="36"/>
      <c r="M70" s="36"/>
      <c r="N70" s="36"/>
      <c r="O70" s="36"/>
      <c r="P70" s="37"/>
      <c r="Q70" s="30"/>
      <c r="R70" s="30"/>
      <c r="S70" s="30"/>
      <c r="T70" s="30"/>
      <c r="U70" s="30"/>
      <c r="V70" s="30"/>
    </row>
    <row r="71" spans="1:22" ht="25.5">
      <c r="A71" s="80" t="s">
        <v>49</v>
      </c>
      <c r="B71" s="80"/>
      <c r="C71" s="80"/>
      <c r="D71" s="80"/>
      <c r="E71" s="80"/>
      <c r="F71" s="40">
        <v>12917.09</v>
      </c>
      <c r="G71" s="34" t="s">
        <v>50</v>
      </c>
      <c r="H71" s="35">
        <v>202500010021379</v>
      </c>
      <c r="I71" s="41">
        <v>45870</v>
      </c>
      <c r="J71" s="41">
        <v>45870</v>
      </c>
      <c r="K71" s="32" t="s">
        <v>51</v>
      </c>
      <c r="L71" s="36"/>
      <c r="M71" s="36"/>
      <c r="N71" s="36"/>
      <c r="O71" s="36"/>
      <c r="P71" s="37"/>
      <c r="Q71" s="30"/>
      <c r="R71" s="30"/>
      <c r="S71" s="30"/>
      <c r="T71" s="30"/>
      <c r="U71" s="30"/>
      <c r="V71" s="30"/>
    </row>
    <row r="72" spans="1:22" ht="20.85" customHeight="1">
      <c r="A72" s="80" t="s">
        <v>49</v>
      </c>
      <c r="B72" s="80"/>
      <c r="C72" s="80"/>
      <c r="D72" s="80"/>
      <c r="E72" s="80"/>
      <c r="F72" s="40">
        <v>12917.09</v>
      </c>
      <c r="G72" s="34" t="s">
        <v>50</v>
      </c>
      <c r="H72" s="35">
        <v>202500010021379</v>
      </c>
      <c r="I72" s="41">
        <v>45901</v>
      </c>
      <c r="J72" s="41">
        <v>45901</v>
      </c>
      <c r="K72" s="32" t="s">
        <v>51</v>
      </c>
      <c r="L72" s="36"/>
      <c r="M72" s="36"/>
      <c r="N72" s="36"/>
      <c r="O72" s="36"/>
      <c r="P72" s="37"/>
      <c r="Q72" s="30"/>
      <c r="R72" s="30"/>
      <c r="S72" s="30"/>
      <c r="T72" s="30"/>
      <c r="U72" s="30"/>
      <c r="V72" s="30"/>
    </row>
    <row r="73" spans="1:22" ht="20.85" customHeight="1">
      <c r="A73" s="80" t="s">
        <v>49</v>
      </c>
      <c r="B73" s="80"/>
      <c r="C73" s="80"/>
      <c r="D73" s="80"/>
      <c r="E73" s="80"/>
      <c r="F73" s="40">
        <v>12917.09</v>
      </c>
      <c r="G73" s="34" t="s">
        <v>50</v>
      </c>
      <c r="H73" s="35">
        <v>202500010021379</v>
      </c>
      <c r="I73" s="41">
        <v>45931</v>
      </c>
      <c r="J73" s="41">
        <v>45931</v>
      </c>
      <c r="K73" s="32" t="s">
        <v>51</v>
      </c>
      <c r="L73" s="36"/>
      <c r="M73" s="36"/>
      <c r="N73" s="36"/>
      <c r="O73" s="36"/>
      <c r="P73" s="37"/>
      <c r="Q73" s="30"/>
      <c r="R73" s="30"/>
      <c r="S73" s="30"/>
      <c r="T73" s="30"/>
      <c r="U73" s="30"/>
      <c r="V73" s="30"/>
    </row>
    <row r="74" spans="1:22" ht="17.850000000000001" customHeight="1">
      <c r="A74" s="80" t="s">
        <v>49</v>
      </c>
      <c r="B74" s="80"/>
      <c r="C74" s="80"/>
      <c r="D74" s="80"/>
      <c r="E74" s="80"/>
      <c r="F74" s="40">
        <v>12917.09</v>
      </c>
      <c r="G74" s="34" t="s">
        <v>50</v>
      </c>
      <c r="H74" s="35">
        <v>202500010021379</v>
      </c>
      <c r="I74" s="41">
        <v>45962</v>
      </c>
      <c r="J74" s="41">
        <v>45962</v>
      </c>
      <c r="K74" s="32" t="s">
        <v>51</v>
      </c>
      <c r="L74" s="36"/>
      <c r="M74" s="36"/>
      <c r="N74" s="36"/>
      <c r="O74" s="36"/>
      <c r="P74" s="37"/>
      <c r="Q74" s="30"/>
      <c r="R74" s="30"/>
      <c r="S74" s="30"/>
      <c r="T74" s="30"/>
      <c r="U74" s="30"/>
      <c r="V74" s="30"/>
    </row>
    <row r="75" spans="1:22" ht="20.85" customHeight="1">
      <c r="A75" s="80" t="s">
        <v>49</v>
      </c>
      <c r="B75" s="80"/>
      <c r="C75" s="80"/>
      <c r="D75" s="80"/>
      <c r="E75" s="80"/>
      <c r="F75" s="40">
        <v>12917.09</v>
      </c>
      <c r="G75" s="34" t="s">
        <v>50</v>
      </c>
      <c r="H75" s="35">
        <v>202500010021379</v>
      </c>
      <c r="I75" s="41">
        <v>45992</v>
      </c>
      <c r="J75" s="41">
        <v>45992</v>
      </c>
      <c r="K75" s="32" t="s">
        <v>51</v>
      </c>
      <c r="L75" s="36"/>
      <c r="M75" s="36"/>
      <c r="N75" s="36"/>
      <c r="O75" s="36"/>
      <c r="P75" s="37"/>
      <c r="Q75" s="30"/>
      <c r="R75" s="30"/>
      <c r="S75" s="30"/>
      <c r="T75" s="30"/>
      <c r="U75" s="30"/>
      <c r="V75" s="30"/>
    </row>
    <row r="76" spans="1:22" ht="15" customHeight="1">
      <c r="A76" s="81" t="s">
        <v>52</v>
      </c>
      <c r="B76" s="81"/>
      <c r="C76" s="81"/>
      <c r="D76" s="81"/>
      <c r="E76" s="81"/>
      <c r="F76" s="42">
        <f>SUM(F70:F75)</f>
        <v>187708.44</v>
      </c>
      <c r="G76" s="43"/>
      <c r="H76" s="43"/>
      <c r="I76" s="43"/>
      <c r="J76" s="43"/>
      <c r="K76" s="44"/>
      <c r="L76" s="30"/>
      <c r="M76" s="30"/>
      <c r="N76" s="30"/>
      <c r="O76" s="30"/>
      <c r="P76" s="37"/>
      <c r="Q76" s="30"/>
      <c r="R76" s="30"/>
      <c r="S76" s="30"/>
      <c r="T76" s="30"/>
      <c r="U76" s="30"/>
      <c r="V76" s="29"/>
    </row>
    <row r="77" spans="1:22" ht="15" hidden="1" customHeight="1">
      <c r="A77" s="82" t="s">
        <v>53</v>
      </c>
      <c r="B77" s="82"/>
      <c r="C77" s="82"/>
      <c r="D77" s="82"/>
      <c r="E77" s="82"/>
      <c r="F77" s="82"/>
      <c r="G77" s="82"/>
      <c r="H77" s="82"/>
      <c r="I77" s="45"/>
      <c r="J77" s="46"/>
      <c r="K77" s="37"/>
      <c r="L77" s="30"/>
      <c r="M77" s="30"/>
      <c r="N77" s="30"/>
      <c r="O77" s="30"/>
      <c r="P77" s="37"/>
      <c r="Q77" s="37"/>
      <c r="R77" s="37"/>
      <c r="S77" s="37"/>
      <c r="T77" s="37"/>
      <c r="U77" s="37"/>
      <c r="V77" s="46"/>
    </row>
    <row r="78" spans="1:22" ht="12.75">
      <c r="A78" s="46"/>
      <c r="B78" s="46"/>
      <c r="C78" s="46"/>
      <c r="D78" s="46"/>
      <c r="E78" s="46"/>
      <c r="F78" s="46"/>
      <c r="G78" s="46"/>
      <c r="H78" s="46"/>
      <c r="I78" s="45"/>
      <c r="J78" s="46"/>
      <c r="K78" s="37"/>
      <c r="L78" s="30"/>
      <c r="M78" s="30"/>
      <c r="N78" s="30"/>
      <c r="O78" s="30"/>
      <c r="P78" s="37"/>
      <c r="Q78" s="37"/>
      <c r="R78" s="37"/>
      <c r="S78" s="37"/>
      <c r="T78" s="37"/>
      <c r="U78" s="37"/>
      <c r="V78" s="46"/>
    </row>
    <row r="79" spans="1:22" ht="15.75" customHeight="1">
      <c r="A79" s="83" t="s">
        <v>54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30"/>
      <c r="Q79" s="30"/>
      <c r="R79" s="30"/>
      <c r="S79" s="30"/>
      <c r="T79" s="30"/>
      <c r="U79" s="30"/>
      <c r="V79" s="29"/>
    </row>
    <row r="80" spans="1:22" ht="99.2" customHeight="1">
      <c r="A80" s="84" t="s">
        <v>55</v>
      </c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37"/>
      <c r="M80" s="37"/>
      <c r="N80" s="37"/>
      <c r="O80" s="37"/>
      <c r="P80" s="30"/>
      <c r="Q80" s="30"/>
      <c r="R80" s="30"/>
      <c r="S80" s="30"/>
      <c r="T80" s="30"/>
      <c r="U80" s="30"/>
      <c r="V80" s="29"/>
    </row>
    <row r="81" spans="1:22" ht="116.45" customHeight="1">
      <c r="A81" s="84" t="s">
        <v>56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37"/>
      <c r="M81" s="37"/>
      <c r="N81" s="37"/>
      <c r="O81" s="37"/>
      <c r="P81" s="30"/>
      <c r="Q81" s="30"/>
      <c r="R81" s="30"/>
      <c r="S81" s="30"/>
      <c r="T81" s="30"/>
      <c r="U81" s="30"/>
      <c r="V81" s="29"/>
    </row>
    <row r="82" spans="1:22" ht="88.35" customHeight="1">
      <c r="A82" s="84" t="s">
        <v>57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37"/>
      <c r="M82" s="37"/>
      <c r="N82" s="37"/>
      <c r="O82" s="37"/>
      <c r="P82" s="30"/>
      <c r="Q82" s="30"/>
      <c r="R82" s="30"/>
      <c r="S82" s="30"/>
      <c r="T82" s="30"/>
      <c r="U82" s="30"/>
      <c r="V82" s="29"/>
    </row>
    <row r="83" spans="1:22" ht="11.25" customHeight="1">
      <c r="A83" s="47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29"/>
    </row>
    <row r="84" spans="1:22" ht="30" customHeight="1"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29"/>
    </row>
    <row r="85" spans="1:22" ht="18.600000000000001" customHeight="1">
      <c r="A85" s="29"/>
      <c r="B85" s="49"/>
      <c r="C85" s="30"/>
      <c r="D85" s="29"/>
      <c r="E85" s="29"/>
      <c r="F85" s="29"/>
      <c r="G85" s="29"/>
      <c r="H85" s="29"/>
      <c r="I85" s="29"/>
      <c r="J85" s="29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29"/>
    </row>
    <row r="86" spans="1:22" ht="13.9" customHeight="1">
      <c r="A86" s="85" t="s">
        <v>58</v>
      </c>
      <c r="B86" s="85"/>
      <c r="C86" s="85"/>
      <c r="D86" s="85"/>
      <c r="E86" s="85"/>
      <c r="F86" s="85"/>
      <c r="G86" s="85"/>
      <c r="H86" s="85"/>
      <c r="I86" s="85"/>
      <c r="J86" s="29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29"/>
    </row>
    <row r="87" spans="1:22" ht="13.9" customHeight="1">
      <c r="A87" s="50" t="s">
        <v>40</v>
      </c>
      <c r="B87" s="50" t="s">
        <v>59</v>
      </c>
      <c r="C87" s="50" t="s">
        <v>60</v>
      </c>
      <c r="D87" s="50" t="s">
        <v>61</v>
      </c>
      <c r="E87" s="50" t="s">
        <v>62</v>
      </c>
      <c r="F87" s="50" t="s">
        <v>63</v>
      </c>
      <c r="G87" s="86" t="s">
        <v>64</v>
      </c>
      <c r="H87" s="86"/>
      <c r="I87" s="50" t="s">
        <v>65</v>
      </c>
      <c r="J87" s="29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29"/>
    </row>
    <row r="88" spans="1:22" ht="84" customHeight="1">
      <c r="A88" s="51">
        <v>202400010042651</v>
      </c>
      <c r="B88" s="52">
        <v>45726</v>
      </c>
      <c r="C88" s="53" t="s">
        <v>66</v>
      </c>
      <c r="D88" s="53">
        <v>4</v>
      </c>
      <c r="E88" s="53">
        <v>15000100</v>
      </c>
      <c r="F88" s="53" t="s">
        <v>67</v>
      </c>
      <c r="G88" s="87" t="s">
        <v>68</v>
      </c>
      <c r="H88" s="87"/>
      <c r="I88" s="54">
        <v>11368161</v>
      </c>
      <c r="J88" s="55"/>
      <c r="K88" s="55"/>
      <c r="L88" s="55"/>
      <c r="M88" s="30"/>
      <c r="N88" s="30"/>
      <c r="O88" s="30"/>
      <c r="P88" s="30"/>
      <c r="Q88" s="30"/>
      <c r="R88" s="30"/>
      <c r="S88" s="30"/>
      <c r="T88" s="30"/>
      <c r="U88" s="30"/>
      <c r="V88" s="29"/>
    </row>
    <row r="89" spans="1:22" ht="36.6" customHeight="1">
      <c r="A89" s="51">
        <v>202400010064901</v>
      </c>
      <c r="B89" s="52">
        <v>45734</v>
      </c>
      <c r="C89" s="53" t="s">
        <v>69</v>
      </c>
      <c r="D89" s="53">
        <v>4</v>
      </c>
      <c r="E89" s="53">
        <v>15000100</v>
      </c>
      <c r="F89" s="53" t="s">
        <v>67</v>
      </c>
      <c r="G89" s="87" t="s">
        <v>70</v>
      </c>
      <c r="H89" s="87"/>
      <c r="I89" s="54">
        <v>29950</v>
      </c>
      <c r="J89" s="55"/>
      <c r="K89" s="55"/>
      <c r="L89" s="55"/>
      <c r="M89" s="30"/>
      <c r="N89" s="30"/>
      <c r="O89" s="30"/>
      <c r="P89" s="30"/>
      <c r="Q89" s="30"/>
      <c r="R89" s="30"/>
      <c r="S89" s="30"/>
      <c r="T89" s="30"/>
      <c r="U89" s="30"/>
      <c r="V89" s="29"/>
    </row>
    <row r="90" spans="1:22" ht="24.95" customHeight="1">
      <c r="A90" s="51">
        <v>202400010070523</v>
      </c>
      <c r="B90" s="52">
        <v>45726</v>
      </c>
      <c r="C90" s="53" t="s">
        <v>71</v>
      </c>
      <c r="D90" s="53">
        <v>4</v>
      </c>
      <c r="E90" s="53">
        <v>15000100</v>
      </c>
      <c r="F90" s="53" t="s">
        <v>67</v>
      </c>
      <c r="G90" s="87" t="s">
        <v>72</v>
      </c>
      <c r="H90" s="87"/>
      <c r="I90" s="54">
        <v>4319.8</v>
      </c>
      <c r="J90" s="29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29"/>
    </row>
    <row r="91" spans="1:22" ht="36.6" customHeight="1">
      <c r="A91" s="51">
        <v>202400010076378</v>
      </c>
      <c r="B91" s="52">
        <v>45726</v>
      </c>
      <c r="C91" s="53" t="s">
        <v>73</v>
      </c>
      <c r="D91" s="53">
        <v>4</v>
      </c>
      <c r="E91" s="53">
        <v>15000100</v>
      </c>
      <c r="F91" s="53" t="s">
        <v>67</v>
      </c>
      <c r="G91" s="87" t="s">
        <v>74</v>
      </c>
      <c r="H91" s="87"/>
      <c r="I91" s="54">
        <v>1900</v>
      </c>
      <c r="J91" s="29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29"/>
    </row>
    <row r="92" spans="1:22" ht="36.6" customHeight="1">
      <c r="A92" s="56">
        <v>202400010070933</v>
      </c>
      <c r="B92" s="52">
        <v>45806</v>
      </c>
      <c r="C92" s="56" t="s">
        <v>75</v>
      </c>
      <c r="D92" s="53">
        <v>4</v>
      </c>
      <c r="E92" s="57">
        <v>15000100</v>
      </c>
      <c r="F92" s="56" t="s">
        <v>67</v>
      </c>
      <c r="G92" s="88" t="s">
        <v>76</v>
      </c>
      <c r="H92" s="88"/>
      <c r="I92" s="54">
        <v>2450</v>
      </c>
      <c r="J92" s="29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29"/>
    </row>
    <row r="93" spans="1:22" ht="36.6" customHeight="1">
      <c r="A93" s="56">
        <v>202500010038775</v>
      </c>
      <c r="B93" s="52">
        <v>45862</v>
      </c>
      <c r="C93" s="56" t="s">
        <v>77</v>
      </c>
      <c r="D93" s="53">
        <v>4</v>
      </c>
      <c r="E93" s="57">
        <v>15000100</v>
      </c>
      <c r="F93" s="56" t="s">
        <v>67</v>
      </c>
      <c r="G93" s="89" t="s">
        <v>78</v>
      </c>
      <c r="H93" s="89"/>
      <c r="I93" s="54">
        <v>14000</v>
      </c>
      <c r="J93" s="29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29"/>
    </row>
    <row r="94" spans="1:22" ht="36.6" customHeight="1">
      <c r="A94" s="56">
        <v>202500010036564</v>
      </c>
      <c r="B94" s="52">
        <v>45898</v>
      </c>
      <c r="C94" s="56" t="s">
        <v>79</v>
      </c>
      <c r="D94" s="53">
        <v>4</v>
      </c>
      <c r="E94" s="57">
        <v>15000100</v>
      </c>
      <c r="F94" s="56" t="s">
        <v>67</v>
      </c>
      <c r="G94" s="90" t="s">
        <v>80</v>
      </c>
      <c r="H94" s="90"/>
      <c r="I94" s="54">
        <v>22893.15</v>
      </c>
      <c r="J94" s="29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29"/>
    </row>
    <row r="95" spans="1:22" ht="36.6" customHeight="1">
      <c r="A95" s="57">
        <v>202500010039301</v>
      </c>
      <c r="B95" s="58">
        <v>45898</v>
      </c>
      <c r="C95" s="56" t="s">
        <v>81</v>
      </c>
      <c r="D95" s="53">
        <v>4</v>
      </c>
      <c r="E95" s="57">
        <v>15000100</v>
      </c>
      <c r="F95" s="56" t="s">
        <v>67</v>
      </c>
      <c r="G95" s="89" t="s">
        <v>82</v>
      </c>
      <c r="H95" s="89"/>
      <c r="I95" s="54">
        <v>29950</v>
      </c>
      <c r="J95" s="29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29"/>
    </row>
    <row r="96" spans="1:22" ht="36.6" customHeight="1">
      <c r="A96" s="56">
        <v>202500010041952</v>
      </c>
      <c r="B96" s="59">
        <v>45883</v>
      </c>
      <c r="C96" s="56" t="s">
        <v>83</v>
      </c>
      <c r="D96" s="53">
        <v>4</v>
      </c>
      <c r="E96" s="57">
        <v>15000100</v>
      </c>
      <c r="F96" s="56" t="s">
        <v>67</v>
      </c>
      <c r="G96" s="89" t="s">
        <v>84</v>
      </c>
      <c r="H96" s="89"/>
      <c r="I96" s="54">
        <v>14970</v>
      </c>
      <c r="J96" s="29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29"/>
    </row>
    <row r="97" spans="1:22" ht="36.6" customHeight="1">
      <c r="A97" s="56">
        <v>202500010044945</v>
      </c>
      <c r="B97" s="52">
        <v>45898</v>
      </c>
      <c r="C97" s="56" t="s">
        <v>85</v>
      </c>
      <c r="D97" s="53">
        <v>4</v>
      </c>
      <c r="E97" s="57">
        <v>15000100</v>
      </c>
      <c r="F97" s="56" t="s">
        <v>67</v>
      </c>
      <c r="G97" s="89" t="s">
        <v>86</v>
      </c>
      <c r="H97" s="89"/>
      <c r="I97" s="54">
        <v>13216</v>
      </c>
      <c r="J97" s="29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29"/>
    </row>
    <row r="98" spans="1:22" ht="36.6" customHeight="1">
      <c r="A98" s="56">
        <v>202500010044947</v>
      </c>
      <c r="B98" s="52">
        <v>45898</v>
      </c>
      <c r="C98" s="56" t="s">
        <v>87</v>
      </c>
      <c r="D98" s="53">
        <v>4</v>
      </c>
      <c r="E98" s="57">
        <v>15000100</v>
      </c>
      <c r="F98" s="56" t="s">
        <v>67</v>
      </c>
      <c r="G98" s="89" t="s">
        <v>88</v>
      </c>
      <c r="H98" s="89"/>
      <c r="I98" s="54">
        <v>9625</v>
      </c>
      <c r="J98" s="29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29"/>
    </row>
    <row r="99" spans="1:22" ht="36.6" customHeight="1">
      <c r="A99" s="56">
        <v>202500010044991</v>
      </c>
      <c r="B99" s="52">
        <v>45898</v>
      </c>
      <c r="C99" s="56" t="s">
        <v>89</v>
      </c>
      <c r="D99" s="53">
        <v>4</v>
      </c>
      <c r="E99" s="57">
        <v>15000100</v>
      </c>
      <c r="F99" s="56" t="s">
        <v>67</v>
      </c>
      <c r="G99" s="89" t="s">
        <v>90</v>
      </c>
      <c r="H99" s="89"/>
      <c r="I99" s="54">
        <v>4640</v>
      </c>
      <c r="J99" s="29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29"/>
    </row>
    <row r="100" spans="1:22" ht="36.6" customHeight="1">
      <c r="A100" s="56">
        <v>202500010045350</v>
      </c>
      <c r="B100" s="52">
        <v>45898</v>
      </c>
      <c r="C100" s="56" t="s">
        <v>91</v>
      </c>
      <c r="D100" s="53">
        <v>4</v>
      </c>
      <c r="E100" s="57">
        <v>15000100</v>
      </c>
      <c r="F100" s="56" t="s">
        <v>67</v>
      </c>
      <c r="G100" s="89" t="s">
        <v>92</v>
      </c>
      <c r="H100" s="89"/>
      <c r="I100" s="54">
        <v>1650</v>
      </c>
      <c r="J100" s="29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29"/>
    </row>
    <row r="101" spans="1:22" ht="36.6" customHeight="1">
      <c r="A101" s="56">
        <v>202500010045616</v>
      </c>
      <c r="B101" s="52">
        <v>45882</v>
      </c>
      <c r="C101" s="56" t="s">
        <v>93</v>
      </c>
      <c r="D101" s="53">
        <v>4</v>
      </c>
      <c r="E101" s="57">
        <v>15000100</v>
      </c>
      <c r="F101" s="56" t="s">
        <v>67</v>
      </c>
      <c r="G101" s="89" t="s">
        <v>94</v>
      </c>
      <c r="H101" s="89"/>
      <c r="I101" s="54">
        <v>13800</v>
      </c>
      <c r="J101" s="29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29"/>
    </row>
    <row r="102" spans="1:22" ht="36.6" customHeight="1">
      <c r="A102" s="56">
        <v>202500010046289</v>
      </c>
      <c r="B102" s="52">
        <v>45898</v>
      </c>
      <c r="C102" s="56" t="s">
        <v>95</v>
      </c>
      <c r="D102" s="53">
        <v>4</v>
      </c>
      <c r="E102" s="57">
        <v>15000100</v>
      </c>
      <c r="F102" s="56" t="s">
        <v>67</v>
      </c>
      <c r="G102" s="89" t="s">
        <v>96</v>
      </c>
      <c r="H102" s="89"/>
      <c r="I102" s="54">
        <v>65500</v>
      </c>
      <c r="J102" s="29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29"/>
    </row>
    <row r="103" spans="1:22" ht="36.6" customHeight="1">
      <c r="A103" s="56">
        <v>202500010046473</v>
      </c>
      <c r="B103" s="52">
        <v>45898</v>
      </c>
      <c r="C103" s="56" t="s">
        <v>97</v>
      </c>
      <c r="D103" s="53">
        <v>4</v>
      </c>
      <c r="E103" s="57">
        <v>15000100</v>
      </c>
      <c r="F103" s="56" t="s">
        <v>67</v>
      </c>
      <c r="G103" s="89" t="s">
        <v>98</v>
      </c>
      <c r="H103" s="89"/>
      <c r="I103" s="54">
        <v>6950</v>
      </c>
      <c r="J103" s="29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29"/>
    </row>
    <row r="104" spans="1:22" ht="36.6" customHeight="1">
      <c r="A104" s="57">
        <v>202500010046475</v>
      </c>
      <c r="B104" s="52">
        <v>45898</v>
      </c>
      <c r="C104" s="57" t="s">
        <v>99</v>
      </c>
      <c r="D104" s="60">
        <v>4</v>
      </c>
      <c r="E104" s="57">
        <v>15000100</v>
      </c>
      <c r="F104" s="56" t="s">
        <v>67</v>
      </c>
      <c r="G104" s="89" t="s">
        <v>100</v>
      </c>
      <c r="H104" s="89"/>
      <c r="I104" s="54">
        <v>33440</v>
      </c>
      <c r="J104" s="29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29"/>
    </row>
    <row r="105" spans="1:22" ht="36.6" customHeight="1">
      <c r="A105" s="56">
        <v>202500010046527</v>
      </c>
      <c r="B105" s="52">
        <v>45898</v>
      </c>
      <c r="C105" s="56" t="s">
        <v>101</v>
      </c>
      <c r="D105" s="61">
        <v>4</v>
      </c>
      <c r="E105" s="57">
        <v>15000100</v>
      </c>
      <c r="F105" s="56" t="s">
        <v>67</v>
      </c>
      <c r="G105" s="89" t="s">
        <v>102</v>
      </c>
      <c r="H105" s="89"/>
      <c r="I105" s="54">
        <v>180000</v>
      </c>
      <c r="J105" s="29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29"/>
    </row>
    <row r="106" spans="1:22" ht="36.6" customHeight="1">
      <c r="A106" s="56">
        <v>202500010046961</v>
      </c>
      <c r="B106" s="52">
        <v>45898</v>
      </c>
      <c r="C106" s="56" t="s">
        <v>103</v>
      </c>
      <c r="D106" s="53">
        <v>4</v>
      </c>
      <c r="E106" s="57">
        <v>15000100</v>
      </c>
      <c r="F106" s="56" t="s">
        <v>67</v>
      </c>
      <c r="G106" s="89" t="s">
        <v>104</v>
      </c>
      <c r="H106" s="89"/>
      <c r="I106" s="54">
        <v>400640</v>
      </c>
      <c r="J106" s="29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29"/>
    </row>
    <row r="107" spans="1:22" ht="35.1" customHeight="1">
      <c r="A107" s="56">
        <v>202500010046965</v>
      </c>
      <c r="B107" s="52">
        <v>45898</v>
      </c>
      <c r="C107" s="56" t="s">
        <v>105</v>
      </c>
      <c r="D107" s="53">
        <v>4</v>
      </c>
      <c r="E107" s="57">
        <v>15000100</v>
      </c>
      <c r="F107" s="56" t="s">
        <v>67</v>
      </c>
      <c r="G107" s="89" t="s">
        <v>106</v>
      </c>
      <c r="H107" s="89"/>
      <c r="I107" s="54">
        <v>60705</v>
      </c>
      <c r="J107" s="29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29"/>
    </row>
    <row r="108" spans="1:22" ht="36.6" customHeight="1">
      <c r="A108" s="56">
        <v>202500010048432</v>
      </c>
      <c r="B108" s="52">
        <v>45895</v>
      </c>
      <c r="C108" s="57" t="s">
        <v>107</v>
      </c>
      <c r="D108" s="60">
        <v>4</v>
      </c>
      <c r="E108" s="57">
        <v>15000100</v>
      </c>
      <c r="F108" s="56" t="s">
        <v>67</v>
      </c>
      <c r="G108" s="89" t="s">
        <v>108</v>
      </c>
      <c r="H108" s="89"/>
      <c r="I108" s="54">
        <v>96400</v>
      </c>
      <c r="J108" s="29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29"/>
    </row>
    <row r="109" spans="1:22" ht="36.6" customHeight="1">
      <c r="A109" s="62" t="s">
        <v>109</v>
      </c>
      <c r="B109" s="52">
        <v>45925</v>
      </c>
      <c r="C109" s="57" t="s">
        <v>110</v>
      </c>
      <c r="D109" s="60">
        <v>4</v>
      </c>
      <c r="E109" s="57">
        <v>15000100</v>
      </c>
      <c r="F109" s="56" t="s">
        <v>67</v>
      </c>
      <c r="G109" s="89" t="s">
        <v>111</v>
      </c>
      <c r="H109" s="89"/>
      <c r="I109" s="54">
        <v>87465</v>
      </c>
      <c r="J109" s="29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29"/>
    </row>
    <row r="110" spans="1:22" ht="36.6" customHeight="1">
      <c r="A110" s="62" t="s">
        <v>112</v>
      </c>
      <c r="B110" s="52">
        <v>45917</v>
      </c>
      <c r="C110" s="57" t="s">
        <v>113</v>
      </c>
      <c r="D110" s="60">
        <v>4</v>
      </c>
      <c r="E110" s="57">
        <v>15000100</v>
      </c>
      <c r="F110" s="56" t="s">
        <v>67</v>
      </c>
      <c r="G110" s="89" t="s">
        <v>114</v>
      </c>
      <c r="H110" s="89"/>
      <c r="I110" s="54">
        <v>13171.6</v>
      </c>
      <c r="J110" s="29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29"/>
    </row>
    <row r="111" spans="1:22" ht="36.6" customHeight="1">
      <c r="A111" s="62" t="s">
        <v>115</v>
      </c>
      <c r="B111" s="52">
        <v>45922</v>
      </c>
      <c r="C111" s="57" t="s">
        <v>116</v>
      </c>
      <c r="D111" s="60">
        <v>4</v>
      </c>
      <c r="E111" s="57">
        <v>15000100</v>
      </c>
      <c r="F111" s="56" t="s">
        <v>67</v>
      </c>
      <c r="G111" s="89" t="s">
        <v>117</v>
      </c>
      <c r="H111" s="89"/>
      <c r="I111" s="54">
        <v>25908</v>
      </c>
      <c r="J111" s="29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29"/>
    </row>
    <row r="112" spans="1:22" ht="36.6" customHeight="1">
      <c r="A112" s="62">
        <v>202500010045610</v>
      </c>
      <c r="B112" s="52">
        <v>45917</v>
      </c>
      <c r="C112" s="57" t="s">
        <v>118</v>
      </c>
      <c r="D112" s="60">
        <v>4</v>
      </c>
      <c r="E112" s="57">
        <v>15000100</v>
      </c>
      <c r="F112" s="56" t="s">
        <v>67</v>
      </c>
      <c r="G112" s="91" t="s">
        <v>119</v>
      </c>
      <c r="H112" s="91"/>
      <c r="I112" s="54">
        <v>66920</v>
      </c>
      <c r="J112" s="29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29"/>
    </row>
    <row r="113" spans="1:22" ht="36.6" customHeight="1">
      <c r="A113" s="62" t="s">
        <v>120</v>
      </c>
      <c r="B113" s="52">
        <v>45917</v>
      </c>
      <c r="C113" s="57" t="s">
        <v>121</v>
      </c>
      <c r="D113" s="60">
        <v>4</v>
      </c>
      <c r="E113" s="57">
        <v>15000100</v>
      </c>
      <c r="F113" s="56" t="s">
        <v>67</v>
      </c>
      <c r="G113" s="91" t="s">
        <v>122</v>
      </c>
      <c r="H113" s="91"/>
      <c r="I113" s="54">
        <v>4738</v>
      </c>
      <c r="J113" s="29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29"/>
    </row>
    <row r="114" spans="1:22" ht="36.6" customHeight="1">
      <c r="A114" s="62" t="s">
        <v>123</v>
      </c>
      <c r="B114" s="52">
        <v>45925</v>
      </c>
      <c r="C114" s="57" t="s">
        <v>124</v>
      </c>
      <c r="D114" s="60">
        <v>4</v>
      </c>
      <c r="E114" s="57">
        <v>15000100</v>
      </c>
      <c r="F114" s="56" t="s">
        <v>67</v>
      </c>
      <c r="G114" s="89" t="s">
        <v>125</v>
      </c>
      <c r="H114" s="89"/>
      <c r="I114" s="54">
        <v>6735.4</v>
      </c>
      <c r="J114" s="29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29"/>
    </row>
    <row r="115" spans="1:22" ht="36.6" customHeight="1">
      <c r="A115" s="62" t="s">
        <v>126</v>
      </c>
      <c r="B115" s="52">
        <v>45925</v>
      </c>
      <c r="C115" s="57" t="s">
        <v>127</v>
      </c>
      <c r="D115" s="60">
        <v>4</v>
      </c>
      <c r="E115" s="57">
        <v>15000100</v>
      </c>
      <c r="F115" s="56" t="s">
        <v>67</v>
      </c>
      <c r="G115" s="89" t="s">
        <v>128</v>
      </c>
      <c r="H115" s="89"/>
      <c r="I115" s="54">
        <v>3175</v>
      </c>
      <c r="J115" s="29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29"/>
    </row>
    <row r="116" spans="1:22" ht="36.6" customHeight="1">
      <c r="A116" s="62" t="s">
        <v>129</v>
      </c>
      <c r="B116" s="52">
        <v>45922</v>
      </c>
      <c r="C116" s="57" t="s">
        <v>130</v>
      </c>
      <c r="D116" s="60">
        <v>4</v>
      </c>
      <c r="E116" s="57">
        <v>15000100</v>
      </c>
      <c r="F116" s="56" t="s">
        <v>67</v>
      </c>
      <c r="G116" s="91" t="s">
        <v>131</v>
      </c>
      <c r="H116" s="91"/>
      <c r="I116" s="54">
        <v>80500</v>
      </c>
      <c r="J116" s="29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29"/>
    </row>
    <row r="117" spans="1:22" ht="36.6" customHeight="1">
      <c r="A117" s="62" t="s">
        <v>132</v>
      </c>
      <c r="B117" s="52">
        <v>45925</v>
      </c>
      <c r="C117" s="57" t="s">
        <v>133</v>
      </c>
      <c r="D117" s="60">
        <v>4</v>
      </c>
      <c r="E117" s="57">
        <v>15000100</v>
      </c>
      <c r="F117" s="56" t="s">
        <v>67</v>
      </c>
      <c r="G117" s="91" t="s">
        <v>134</v>
      </c>
      <c r="H117" s="91"/>
      <c r="I117" s="54">
        <v>140160</v>
      </c>
      <c r="J117" s="29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29"/>
    </row>
    <row r="118" spans="1:22" ht="36.6" customHeight="1">
      <c r="A118" s="62" t="s">
        <v>135</v>
      </c>
      <c r="B118" s="52">
        <v>45940</v>
      </c>
      <c r="C118" s="57" t="s">
        <v>136</v>
      </c>
      <c r="D118" s="60">
        <v>4</v>
      </c>
      <c r="E118" s="57">
        <v>15000100</v>
      </c>
      <c r="F118" s="56" t="s">
        <v>67</v>
      </c>
      <c r="G118" s="91" t="s">
        <v>137</v>
      </c>
      <c r="H118" s="91"/>
      <c r="I118" s="54">
        <v>238650</v>
      </c>
      <c r="J118" s="29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29"/>
    </row>
    <row r="119" spans="1:22" ht="36.6" customHeight="1">
      <c r="A119" s="62" t="s">
        <v>138</v>
      </c>
      <c r="B119" s="52">
        <v>45940</v>
      </c>
      <c r="C119" s="57" t="s">
        <v>139</v>
      </c>
      <c r="D119" s="60">
        <v>4</v>
      </c>
      <c r="E119" s="57">
        <v>15000100</v>
      </c>
      <c r="F119" s="56" t="s">
        <v>67</v>
      </c>
      <c r="G119" s="91" t="s">
        <v>140</v>
      </c>
      <c r="H119" s="91"/>
      <c r="I119" s="54">
        <v>9584</v>
      </c>
      <c r="J119" s="29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29"/>
    </row>
    <row r="120" spans="1:22" ht="36.6" customHeight="1">
      <c r="A120" s="62">
        <v>202500010059052</v>
      </c>
      <c r="B120" s="52">
        <v>45940</v>
      </c>
      <c r="C120" s="57" t="s">
        <v>141</v>
      </c>
      <c r="D120" s="60">
        <v>4</v>
      </c>
      <c r="E120" s="57">
        <v>15000100</v>
      </c>
      <c r="F120" s="56" t="s">
        <v>67</v>
      </c>
      <c r="G120" s="91" t="s">
        <v>142</v>
      </c>
      <c r="H120" s="91"/>
      <c r="I120" s="54">
        <v>10960</v>
      </c>
      <c r="J120" s="29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29"/>
    </row>
    <row r="121" spans="1:22" ht="36.6" customHeight="1">
      <c r="A121" s="62" t="s">
        <v>143</v>
      </c>
      <c r="B121" s="52">
        <v>45973</v>
      </c>
      <c r="C121" s="57" t="s">
        <v>144</v>
      </c>
      <c r="D121" s="60">
        <v>4</v>
      </c>
      <c r="E121" s="57">
        <v>15000100</v>
      </c>
      <c r="F121" s="56" t="s">
        <v>67</v>
      </c>
      <c r="G121" s="91" t="s">
        <v>145</v>
      </c>
      <c r="H121" s="91"/>
      <c r="I121" s="54">
        <v>12345.45</v>
      </c>
      <c r="J121" s="29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29"/>
    </row>
    <row r="122" spans="1:22" ht="36.6" customHeight="1">
      <c r="A122" s="62" t="s">
        <v>146</v>
      </c>
      <c r="B122" s="52">
        <v>45973</v>
      </c>
      <c r="C122" s="57" t="s">
        <v>147</v>
      </c>
      <c r="D122" s="60">
        <v>4</v>
      </c>
      <c r="E122" s="57">
        <v>15000100</v>
      </c>
      <c r="F122" s="56" t="s">
        <v>67</v>
      </c>
      <c r="G122" s="91" t="s">
        <v>148</v>
      </c>
      <c r="H122" s="91"/>
      <c r="I122" s="54">
        <v>14600</v>
      </c>
      <c r="J122" s="29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29"/>
    </row>
    <row r="123" spans="1:22" ht="36.6" customHeight="1">
      <c r="A123" s="63" t="s">
        <v>149</v>
      </c>
      <c r="B123" s="52">
        <v>46013</v>
      </c>
      <c r="C123" s="57" t="s">
        <v>150</v>
      </c>
      <c r="D123" s="60">
        <v>4</v>
      </c>
      <c r="E123" s="57">
        <v>15000100</v>
      </c>
      <c r="F123" s="56" t="s">
        <v>67</v>
      </c>
      <c r="G123" s="91" t="s">
        <v>151</v>
      </c>
      <c r="H123" s="91"/>
      <c r="I123" s="54">
        <v>55100</v>
      </c>
      <c r="J123" s="29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29"/>
    </row>
    <row r="124" spans="1:22">
      <c r="A124" s="92" t="s">
        <v>52</v>
      </c>
      <c r="B124" s="92"/>
      <c r="C124" s="92"/>
      <c r="D124" s="92"/>
      <c r="E124" s="92"/>
      <c r="F124" s="92"/>
      <c r="G124" s="92"/>
      <c r="H124" s="92"/>
      <c r="I124" s="64">
        <f>SUM(I88:I123)</f>
        <v>13145172.4</v>
      </c>
    </row>
    <row r="125" spans="1:22" ht="12.75"/>
    <row r="126" spans="1:22" ht="36.6" customHeight="1">
      <c r="A126" s="82" t="s">
        <v>152</v>
      </c>
      <c r="B126" s="82"/>
      <c r="C126" s="82"/>
      <c r="D126" s="82"/>
      <c r="E126" s="82"/>
      <c r="F126" s="82"/>
      <c r="G126" s="82"/>
      <c r="H126" s="82"/>
      <c r="I126" s="82"/>
      <c r="J126" s="82"/>
      <c r="K126" s="82"/>
    </row>
    <row r="127" spans="1:22" ht="12.75"/>
    <row r="128" spans="1:22" ht="12.75">
      <c r="J128" s="65"/>
    </row>
  </sheetData>
  <mergeCells count="89">
    <mergeCell ref="A126:K126"/>
    <mergeCell ref="G119:H119"/>
    <mergeCell ref="G120:H120"/>
    <mergeCell ref="G121:H121"/>
    <mergeCell ref="G122:H122"/>
    <mergeCell ref="G123:H123"/>
    <mergeCell ref="A124:H124"/>
    <mergeCell ref="G113:H113"/>
    <mergeCell ref="G114:H114"/>
    <mergeCell ref="G115:H115"/>
    <mergeCell ref="G116:H116"/>
    <mergeCell ref="G117:H117"/>
    <mergeCell ref="G118:H118"/>
    <mergeCell ref="G107:H107"/>
    <mergeCell ref="G108:H108"/>
    <mergeCell ref="G109:H109"/>
    <mergeCell ref="G110:H110"/>
    <mergeCell ref="G111:H111"/>
    <mergeCell ref="G112:H112"/>
    <mergeCell ref="G101:H101"/>
    <mergeCell ref="G102:H102"/>
    <mergeCell ref="G103:H103"/>
    <mergeCell ref="G104:H104"/>
    <mergeCell ref="G105:H105"/>
    <mergeCell ref="G106:H106"/>
    <mergeCell ref="G95:H95"/>
    <mergeCell ref="G96:H96"/>
    <mergeCell ref="G97:H97"/>
    <mergeCell ref="G98:H98"/>
    <mergeCell ref="G99:H99"/>
    <mergeCell ref="G100:H100"/>
    <mergeCell ref="G89:H89"/>
    <mergeCell ref="G90:H90"/>
    <mergeCell ref="G91:H91"/>
    <mergeCell ref="G92:H92"/>
    <mergeCell ref="G93:H93"/>
    <mergeCell ref="G94:H94"/>
    <mergeCell ref="A80:K80"/>
    <mergeCell ref="A81:K81"/>
    <mergeCell ref="A82:K82"/>
    <mergeCell ref="A86:I86"/>
    <mergeCell ref="G87:H87"/>
    <mergeCell ref="G88:H88"/>
    <mergeCell ref="A73:E73"/>
    <mergeCell ref="A74:E74"/>
    <mergeCell ref="A75:E75"/>
    <mergeCell ref="A76:E76"/>
    <mergeCell ref="A77:H77"/>
    <mergeCell ref="A79:O79"/>
    <mergeCell ref="A67:K67"/>
    <mergeCell ref="A68:E68"/>
    <mergeCell ref="A69:E69"/>
    <mergeCell ref="A70:E70"/>
    <mergeCell ref="A71:E71"/>
    <mergeCell ref="A72:E72"/>
    <mergeCell ref="A59:E60"/>
    <mergeCell ref="A61:E61"/>
    <mergeCell ref="A62:E62"/>
    <mergeCell ref="A63:E63"/>
    <mergeCell ref="A64:E64"/>
    <mergeCell ref="A65:E65"/>
    <mergeCell ref="K20:N20"/>
    <mergeCell ref="O20:P20"/>
    <mergeCell ref="R20:S20"/>
    <mergeCell ref="T20:U20"/>
    <mergeCell ref="V20:V21"/>
    <mergeCell ref="A58:E58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hyperlinks>
    <hyperlink ref="A109" r:id="rId1" xr:uid="{86C84FC0-FC09-4C16-8C5E-D7479CAAB626}"/>
    <hyperlink ref="A110" r:id="rId2" xr:uid="{D148CA31-105C-4069-998D-3F883F2F94DA}"/>
    <hyperlink ref="A111" r:id="rId3" xr:uid="{6E1A7976-7C15-4236-890F-285E2D5FC282}"/>
    <hyperlink ref="A113" r:id="rId4" xr:uid="{CE979E4B-F53A-4DA8-A859-A54A9AB81CAB}"/>
    <hyperlink ref="A114" r:id="rId5" xr:uid="{59E504A0-379E-4883-BD47-E22759356E64}"/>
    <hyperlink ref="A115" r:id="rId6" xr:uid="{97030C59-EEE7-4472-972E-21C0E59BAAC9}"/>
    <hyperlink ref="A116" r:id="rId7" xr:uid="{EAE28073-2DF6-40DC-820A-F3F07E948166}"/>
    <hyperlink ref="A117" r:id="rId8" xr:uid="{21DD75A8-B1BC-4B08-9A51-F309173BCE5B}"/>
    <hyperlink ref="A118" r:id="rId9" xr:uid="{C5EFE386-8917-43C1-8A21-6F7C6BD2C047}"/>
    <hyperlink ref="A119" r:id="rId10" xr:uid="{D5E2D001-5DF3-4B39-BF14-D4EA5767AF63}"/>
    <hyperlink ref="A121" r:id="rId11" xr:uid="{347912A6-1A84-422A-B412-1A479140C245}"/>
    <hyperlink ref="A122" r:id="rId12" xr:uid="{577FBC2B-1DCE-419F-87C6-FE2372A3C15E}"/>
    <hyperlink ref="A123" r:id="rId13" xr:uid="{E151D2C9-D590-4E20-A7CC-54940732B10E}"/>
  </hyperlink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  <legacy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H.E.FORMOSA-IMED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revision>22</cp:revision>
  <dcterms:created xsi:type="dcterms:W3CDTF">2026-01-05T07:25:36Z</dcterms:created>
  <dcterms:modified xsi:type="dcterms:W3CDTF">2026-04-14T17:27:22Z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