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2FORMOSA\2026\05-2026\"/>
    </mc:Choice>
  </mc:AlternateContent>
  <xr:revisionPtr revIDLastSave="0" documentId="8_{B231B6A5-C2FB-44CA-A1AF-690BFD6348DA}" xr6:coauthVersionLast="47" xr6:coauthVersionMax="47" xr10:uidLastSave="{00000000-0000-0000-0000-000000000000}"/>
  <bookViews>
    <workbookView xWindow="1170" yWindow="1170" windowWidth="15375" windowHeight="7785" firstSheet="1" activeTab="1" xr2:uid="{65BD4728-E99E-424A-9249-61B7D2CBAAAF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Desempenho!$A$1:$BP$61</definedName>
    <definedName name="_xlnm.Print_Area" localSheetId="2">Efetividade!$A$1:$DS$99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2">Efetividade!$1:$6</definedName>
    <definedName name="_xlnm.Print_Titles" localSheetId="0">Producao!$1:$8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R99" i="3" l="1"/>
  <c r="DP99" i="3"/>
  <c r="DN99" i="3"/>
  <c r="DL99" i="3"/>
  <c r="DJ99" i="3"/>
  <c r="DH99" i="3"/>
  <c r="DF99" i="3"/>
  <c r="DD99" i="3"/>
  <c r="DB99" i="3"/>
  <c r="CZ99" i="3"/>
  <c r="CX99" i="3"/>
  <c r="CV99" i="3"/>
  <c r="CT99" i="3"/>
  <c r="CR99" i="3"/>
  <c r="CP99" i="3"/>
  <c r="CN99" i="3"/>
  <c r="CL99" i="3"/>
  <c r="CJ99" i="3"/>
  <c r="CH99" i="3"/>
  <c r="CF99" i="3"/>
  <c r="CD99" i="3"/>
  <c r="CB99" i="3"/>
  <c r="BZ99" i="3"/>
  <c r="BX99" i="3"/>
  <c r="BV99" i="3"/>
  <c r="BT99" i="3"/>
  <c r="BR99" i="3"/>
  <c r="BP99" i="3"/>
  <c r="BN99" i="3"/>
  <c r="BJ99" i="3"/>
  <c r="BH99" i="3"/>
  <c r="BF99" i="3"/>
  <c r="BD99" i="3"/>
  <c r="BB99" i="3"/>
  <c r="AZ99" i="3"/>
  <c r="AX99" i="3"/>
  <c r="AV99" i="3"/>
  <c r="AT99" i="3"/>
  <c r="AR99" i="3"/>
  <c r="AP99" i="3"/>
  <c r="AN99" i="3"/>
  <c r="AL99" i="3"/>
  <c r="AJ99" i="3"/>
  <c r="AH99" i="3"/>
  <c r="AF99" i="3"/>
  <c r="AD99" i="3"/>
  <c r="AB99" i="3"/>
  <c r="Z99" i="3"/>
  <c r="X99" i="3"/>
  <c r="V99" i="3"/>
  <c r="T99" i="3"/>
  <c r="R99" i="3"/>
  <c r="P99" i="3"/>
  <c r="N99" i="3"/>
  <c r="L99" i="3"/>
  <c r="J99" i="3"/>
  <c r="H99" i="3"/>
  <c r="F99" i="3"/>
  <c r="D99" i="3"/>
  <c r="B99" i="3"/>
  <c r="DR74" i="3"/>
  <c r="DP74" i="3"/>
  <c r="DN74" i="3"/>
  <c r="DL74" i="3"/>
  <c r="DJ74" i="3"/>
  <c r="DH74" i="3"/>
  <c r="DF74" i="3"/>
  <c r="DD74" i="3"/>
  <c r="DB74" i="3"/>
  <c r="CZ74" i="3"/>
  <c r="CX74" i="3"/>
  <c r="CV74" i="3"/>
  <c r="CT74" i="3"/>
  <c r="CR74" i="3"/>
  <c r="CP74" i="3"/>
  <c r="CN74" i="3"/>
  <c r="CL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DR72" i="3"/>
  <c r="DP72" i="3"/>
  <c r="DN72" i="3"/>
  <c r="DL72" i="3"/>
  <c r="DJ72" i="3"/>
  <c r="DH72" i="3"/>
  <c r="DF72" i="3"/>
  <c r="DD72" i="3"/>
  <c r="DB72" i="3"/>
  <c r="CZ72" i="3"/>
  <c r="CX72" i="3"/>
  <c r="CV72" i="3"/>
  <c r="CT72" i="3"/>
  <c r="CR72" i="3"/>
  <c r="CP72" i="3"/>
  <c r="CN72" i="3"/>
  <c r="CL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DR69" i="3"/>
  <c r="DP69" i="3"/>
  <c r="DN69" i="3"/>
  <c r="DL69" i="3"/>
  <c r="DJ69" i="3"/>
  <c r="DH69" i="3"/>
  <c r="DF69" i="3"/>
  <c r="DD69" i="3"/>
  <c r="DB69" i="3"/>
  <c r="CZ69" i="3"/>
  <c r="CX69" i="3"/>
  <c r="CV69" i="3"/>
  <c r="CT69" i="3"/>
  <c r="CR69" i="3"/>
  <c r="CP69" i="3"/>
  <c r="CN69" i="3"/>
  <c r="CL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DR65" i="3"/>
  <c r="DP65" i="3"/>
  <c r="DN65" i="3"/>
  <c r="DL65" i="3"/>
  <c r="DJ65" i="3"/>
  <c r="DH65" i="3"/>
  <c r="DF65" i="3"/>
  <c r="DD65" i="3"/>
  <c r="DB65" i="3"/>
  <c r="CZ65" i="3"/>
  <c r="CX65" i="3"/>
  <c r="CV65" i="3"/>
  <c r="CT65" i="3"/>
  <c r="CR65" i="3"/>
  <c r="CP65" i="3"/>
  <c r="CN65" i="3"/>
  <c r="CL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DR63" i="3"/>
  <c r="DP63" i="3"/>
  <c r="DN63" i="3"/>
  <c r="DL63" i="3"/>
  <c r="DJ63" i="3"/>
  <c r="DH63" i="3"/>
  <c r="DF63" i="3"/>
  <c r="DD63" i="3"/>
  <c r="DB63" i="3"/>
  <c r="CZ63" i="3"/>
  <c r="CX63" i="3"/>
  <c r="CV63" i="3"/>
  <c r="CT63" i="3"/>
  <c r="CR63" i="3"/>
  <c r="CP63" i="3"/>
  <c r="CN63" i="3"/>
  <c r="CL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DR62" i="3"/>
  <c r="DP62" i="3"/>
  <c r="DN62" i="3"/>
  <c r="DL62" i="3"/>
  <c r="DJ62" i="3"/>
  <c r="DH62" i="3"/>
  <c r="DF62" i="3"/>
  <c r="DD62" i="3"/>
  <c r="DB62" i="3"/>
  <c r="CZ62" i="3"/>
  <c r="CX62" i="3"/>
  <c r="CV62" i="3"/>
  <c r="CT62" i="3"/>
  <c r="CR62" i="3"/>
  <c r="CP62" i="3"/>
  <c r="CN62" i="3"/>
  <c r="CL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DR61" i="3"/>
  <c r="DP61" i="3"/>
  <c r="DN61" i="3"/>
  <c r="DL61" i="3"/>
  <c r="DJ61" i="3"/>
  <c r="DH61" i="3"/>
  <c r="DF61" i="3"/>
  <c r="DD61" i="3"/>
  <c r="DB61" i="3"/>
  <c r="CZ61" i="3"/>
  <c r="CX61" i="3"/>
  <c r="CV61" i="3"/>
  <c r="CT61" i="3"/>
  <c r="CR61" i="3"/>
  <c r="CP61" i="3"/>
  <c r="CN61" i="3"/>
  <c r="CL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DR38" i="3"/>
  <c r="DP38" i="3"/>
  <c r="DN38" i="3"/>
  <c r="DL38" i="3"/>
  <c r="DJ38" i="3"/>
  <c r="DH38" i="3"/>
  <c r="DF38" i="3"/>
  <c r="DD38" i="3"/>
  <c r="DB38" i="3"/>
  <c r="CZ38" i="3"/>
  <c r="CX38" i="3"/>
  <c r="CV38" i="3"/>
  <c r="CT38" i="3"/>
  <c r="CR38" i="3"/>
  <c r="CP38" i="3"/>
  <c r="CN38" i="3"/>
  <c r="CL38" i="3"/>
  <c r="CJ38" i="3"/>
  <c r="CH38" i="3"/>
  <c r="CF38" i="3"/>
  <c r="CD38" i="3"/>
  <c r="CB38" i="3"/>
  <c r="BZ38" i="3"/>
  <c r="BX38" i="3"/>
  <c r="BV38" i="3"/>
  <c r="BT38" i="3"/>
  <c r="BR38" i="3"/>
  <c r="BP38" i="3"/>
  <c r="BN38" i="3"/>
  <c r="BL38" i="3"/>
  <c r="BJ38" i="3"/>
  <c r="BH38" i="3"/>
  <c r="BF38" i="3"/>
  <c r="BD38" i="3"/>
  <c r="BB38" i="3"/>
  <c r="AZ38" i="3"/>
  <c r="AX38" i="3"/>
  <c r="AV38" i="3"/>
  <c r="AT38" i="3"/>
  <c r="AR38" i="3"/>
  <c r="AP38" i="3"/>
  <c r="AN38" i="3"/>
  <c r="AJ38" i="3"/>
  <c r="AD38" i="3"/>
  <c r="AB38" i="3"/>
  <c r="Z38" i="3"/>
  <c r="X38" i="3"/>
  <c r="V38" i="3"/>
  <c r="T38" i="3"/>
  <c r="R38" i="3"/>
  <c r="DR37" i="3"/>
  <c r="DP37" i="3"/>
  <c r="DN37" i="3"/>
  <c r="DL37" i="3"/>
  <c r="DJ37" i="3"/>
  <c r="DH37" i="3"/>
  <c r="DF37" i="3"/>
  <c r="DD37" i="3"/>
  <c r="DB37" i="3"/>
  <c r="CZ37" i="3"/>
  <c r="CX37" i="3"/>
  <c r="CV37" i="3"/>
  <c r="CT37" i="3"/>
  <c r="CR37" i="3"/>
  <c r="CP37" i="3"/>
  <c r="CN37" i="3"/>
  <c r="CL37" i="3"/>
  <c r="CJ37" i="3"/>
  <c r="CH37" i="3"/>
  <c r="CF37" i="3"/>
  <c r="CD37" i="3"/>
  <c r="CB37" i="3"/>
  <c r="BZ37" i="3"/>
  <c r="BX37" i="3"/>
  <c r="BV37" i="3"/>
  <c r="BT37" i="3"/>
  <c r="BR37" i="3"/>
  <c r="BP37" i="3"/>
  <c r="BN37" i="3"/>
  <c r="BL37" i="3"/>
  <c r="BJ37" i="3"/>
  <c r="BH37" i="3"/>
  <c r="BF37" i="3"/>
  <c r="BD37" i="3"/>
  <c r="BB37" i="3"/>
  <c r="AZ37" i="3"/>
  <c r="AX37" i="3"/>
  <c r="AV37" i="3"/>
  <c r="AT37" i="3"/>
  <c r="AR37" i="3"/>
  <c r="AP37" i="3"/>
  <c r="AN37" i="3"/>
  <c r="AL37" i="3"/>
  <c r="AJ37" i="3"/>
  <c r="AH37" i="3"/>
  <c r="AF37" i="3"/>
  <c r="AD37" i="3"/>
  <c r="AB37" i="3"/>
  <c r="Z37" i="3"/>
  <c r="X37" i="3"/>
  <c r="V37" i="3"/>
  <c r="T37" i="3"/>
  <c r="R37" i="3"/>
  <c r="DR36" i="3"/>
  <c r="DP36" i="3"/>
  <c r="DN36" i="3"/>
  <c r="DL36" i="3"/>
  <c r="DJ36" i="3"/>
  <c r="DH36" i="3"/>
  <c r="DF36" i="3"/>
  <c r="DD36" i="3"/>
  <c r="DB36" i="3"/>
  <c r="CZ36" i="3"/>
  <c r="CX36" i="3"/>
  <c r="CV36" i="3"/>
  <c r="CT36" i="3"/>
  <c r="CR36" i="3"/>
  <c r="CP36" i="3"/>
  <c r="CN36" i="3"/>
  <c r="CL36" i="3"/>
  <c r="CJ36" i="3"/>
  <c r="CH36" i="3"/>
  <c r="CF36" i="3"/>
  <c r="CD36" i="3"/>
  <c r="CB36" i="3"/>
  <c r="BZ36" i="3"/>
  <c r="BX36" i="3"/>
  <c r="BV36" i="3"/>
  <c r="BT36" i="3"/>
  <c r="BR36" i="3"/>
  <c r="BP36" i="3"/>
  <c r="BN36" i="3"/>
  <c r="BL36" i="3"/>
  <c r="BJ36" i="3"/>
  <c r="BH36" i="3"/>
  <c r="BF36" i="3"/>
  <c r="BD36" i="3"/>
  <c r="BB36" i="3"/>
  <c r="AZ36" i="3"/>
  <c r="AX36" i="3"/>
  <c r="AV36" i="3"/>
  <c r="AT36" i="3"/>
  <c r="AR36" i="3"/>
  <c r="AP36" i="3"/>
  <c r="AN36" i="3"/>
  <c r="AL36" i="3"/>
  <c r="AJ36" i="3"/>
  <c r="AH36" i="3"/>
  <c r="AF36" i="3"/>
  <c r="AD36" i="3"/>
  <c r="AB36" i="3"/>
  <c r="Z36" i="3"/>
  <c r="X36" i="3"/>
  <c r="V36" i="3"/>
  <c r="T36" i="3"/>
  <c r="R36" i="3"/>
  <c r="DR35" i="3"/>
  <c r="DP35" i="3"/>
  <c r="DN35" i="3"/>
  <c r="DL35" i="3"/>
  <c r="DJ35" i="3"/>
  <c r="DH35" i="3"/>
  <c r="DF35" i="3"/>
  <c r="DD35" i="3"/>
  <c r="DB35" i="3"/>
  <c r="CZ35" i="3"/>
  <c r="CX35" i="3"/>
  <c r="CV35" i="3"/>
  <c r="CT35" i="3"/>
  <c r="CR35" i="3"/>
  <c r="CP35" i="3"/>
  <c r="CN35" i="3"/>
  <c r="CL35" i="3"/>
  <c r="CJ35" i="3"/>
  <c r="CH35" i="3"/>
  <c r="CF35" i="3"/>
  <c r="CD35" i="3"/>
  <c r="CB35" i="3"/>
  <c r="BZ35" i="3"/>
  <c r="BX35" i="3"/>
  <c r="BV35" i="3"/>
  <c r="BT35" i="3"/>
  <c r="BR35" i="3"/>
  <c r="BP35" i="3"/>
  <c r="BN35" i="3"/>
  <c r="BL35" i="3"/>
  <c r="BJ35" i="3"/>
  <c r="BH35" i="3"/>
  <c r="BF35" i="3"/>
  <c r="BD35" i="3"/>
  <c r="BB35" i="3"/>
  <c r="AZ35" i="3"/>
  <c r="AX35" i="3"/>
  <c r="AV35" i="3"/>
  <c r="AT35" i="3"/>
  <c r="AR35" i="3"/>
  <c r="AP35" i="3"/>
  <c r="AN35" i="3"/>
  <c r="AL35" i="3"/>
  <c r="AJ35" i="3"/>
  <c r="AH35" i="3"/>
  <c r="AF35" i="3"/>
  <c r="AD35" i="3"/>
  <c r="AB35" i="3"/>
  <c r="Z35" i="3"/>
  <c r="X35" i="3"/>
  <c r="V35" i="3"/>
  <c r="T35" i="3"/>
  <c r="R35" i="3"/>
  <c r="DB34" i="3"/>
  <c r="CZ34" i="3"/>
  <c r="CX34" i="3"/>
  <c r="CV34" i="3"/>
  <c r="CT34" i="3"/>
  <c r="CR34" i="3"/>
  <c r="CP34" i="3"/>
  <c r="CN34" i="3"/>
  <c r="CL34" i="3"/>
  <c r="CJ34" i="3"/>
  <c r="CH34" i="3"/>
  <c r="CF34" i="3"/>
  <c r="CB34" i="3"/>
  <c r="BZ34" i="3"/>
  <c r="BX34" i="3"/>
  <c r="BV34" i="3"/>
  <c r="BT34" i="3"/>
  <c r="BR34" i="3"/>
  <c r="BN34" i="3"/>
  <c r="DR33" i="3"/>
  <c r="DP33" i="3"/>
  <c r="DN33" i="3"/>
  <c r="DL33" i="3"/>
  <c r="DJ33" i="3"/>
  <c r="DH33" i="3"/>
  <c r="DF33" i="3"/>
  <c r="DD33" i="3"/>
  <c r="DB33" i="3"/>
  <c r="CZ33" i="3"/>
  <c r="CX33" i="3"/>
  <c r="CV33" i="3"/>
  <c r="CT33" i="3"/>
  <c r="CR33" i="3"/>
  <c r="CP33" i="3"/>
  <c r="CN33" i="3"/>
  <c r="CL33" i="3"/>
  <c r="CJ33" i="3"/>
  <c r="CH33" i="3"/>
  <c r="CF33" i="3"/>
  <c r="CD33" i="3"/>
  <c r="CB33" i="3"/>
  <c r="BZ33" i="3"/>
  <c r="BX33" i="3"/>
  <c r="BV33" i="3"/>
  <c r="BT33" i="3"/>
  <c r="BR33" i="3"/>
  <c r="BP33" i="3"/>
  <c r="BN33" i="3"/>
  <c r="BL33" i="3"/>
  <c r="BJ33" i="3"/>
  <c r="BH33" i="3"/>
  <c r="BF33" i="3"/>
  <c r="BD33" i="3"/>
  <c r="BB33" i="3"/>
  <c r="AZ33" i="3"/>
  <c r="AX33" i="3"/>
  <c r="AV33" i="3"/>
  <c r="AT33" i="3"/>
  <c r="AR33" i="3"/>
  <c r="AP33" i="3"/>
  <c r="AN33" i="3"/>
  <c r="AL33" i="3"/>
  <c r="AJ33" i="3"/>
  <c r="AH33" i="3"/>
  <c r="AF33" i="3"/>
  <c r="AD33" i="3"/>
  <c r="AB33" i="3"/>
  <c r="Z33" i="3"/>
  <c r="X33" i="3"/>
  <c r="V33" i="3"/>
  <c r="T33" i="3"/>
  <c r="R33" i="3"/>
  <c r="DR32" i="3"/>
  <c r="DP32" i="3"/>
  <c r="DN32" i="3"/>
  <c r="DL32" i="3"/>
  <c r="DJ32" i="3"/>
  <c r="DH32" i="3"/>
  <c r="DF32" i="3"/>
  <c r="DD32" i="3"/>
  <c r="DB32" i="3"/>
  <c r="CZ32" i="3"/>
  <c r="CX32" i="3"/>
  <c r="CV32" i="3"/>
  <c r="CT32" i="3"/>
  <c r="CR32" i="3"/>
  <c r="CP32" i="3"/>
  <c r="CN32" i="3"/>
  <c r="CL32" i="3"/>
  <c r="CJ32" i="3"/>
  <c r="CH32" i="3"/>
  <c r="CF32" i="3"/>
  <c r="CD32" i="3"/>
  <c r="CB32" i="3"/>
  <c r="BZ32" i="3"/>
  <c r="BX32" i="3"/>
  <c r="BV32" i="3"/>
  <c r="BT32" i="3"/>
  <c r="BR32" i="3"/>
  <c r="BP32" i="3"/>
  <c r="BN32" i="3"/>
  <c r="BL32" i="3"/>
  <c r="BJ32" i="3"/>
  <c r="BH32" i="3"/>
  <c r="BF32" i="3"/>
  <c r="BD32" i="3"/>
  <c r="BB32" i="3"/>
  <c r="AZ32" i="3"/>
  <c r="AX32" i="3"/>
  <c r="AV32" i="3"/>
  <c r="AT32" i="3"/>
  <c r="AR32" i="3"/>
  <c r="AP32" i="3"/>
  <c r="AN32" i="3"/>
  <c r="AL32" i="3"/>
  <c r="AJ32" i="3"/>
  <c r="AH32" i="3"/>
  <c r="AF32" i="3"/>
  <c r="AD32" i="3"/>
  <c r="AB32" i="3"/>
  <c r="Z32" i="3"/>
  <c r="X32" i="3"/>
  <c r="V32" i="3"/>
  <c r="T32" i="3"/>
  <c r="R32" i="3"/>
  <c r="DR31" i="3"/>
  <c r="DP31" i="3"/>
  <c r="DN31" i="3"/>
  <c r="DL31" i="3"/>
  <c r="DJ31" i="3"/>
  <c r="DH31" i="3"/>
  <c r="DF31" i="3"/>
  <c r="DD31" i="3"/>
  <c r="DB31" i="3"/>
  <c r="CZ31" i="3"/>
  <c r="CX31" i="3"/>
  <c r="CV31" i="3"/>
  <c r="CT31" i="3"/>
  <c r="CR31" i="3"/>
  <c r="CP31" i="3"/>
  <c r="CN31" i="3"/>
  <c r="CL31" i="3"/>
  <c r="CJ31" i="3"/>
  <c r="CH31" i="3"/>
  <c r="CF31" i="3"/>
  <c r="CD31" i="3"/>
  <c r="CB31" i="3"/>
  <c r="BZ31" i="3"/>
  <c r="BX31" i="3"/>
  <c r="BV31" i="3"/>
  <c r="BT31" i="3"/>
  <c r="BR31" i="3"/>
  <c r="BP31" i="3"/>
  <c r="BN31" i="3"/>
  <c r="BL31" i="3"/>
  <c r="BJ31" i="3"/>
  <c r="BH31" i="3"/>
  <c r="BF31" i="3"/>
  <c r="BD31" i="3"/>
  <c r="BB31" i="3"/>
  <c r="AZ31" i="3"/>
  <c r="AX31" i="3"/>
  <c r="AV31" i="3"/>
  <c r="AT31" i="3"/>
  <c r="AR31" i="3"/>
  <c r="AP31" i="3"/>
  <c r="AN31" i="3"/>
  <c r="AL31" i="3"/>
  <c r="AJ31" i="3"/>
  <c r="AH31" i="3"/>
  <c r="AF31" i="3"/>
  <c r="AD31" i="3"/>
  <c r="AB31" i="3"/>
  <c r="Z31" i="3"/>
  <c r="X31" i="3"/>
  <c r="V31" i="3"/>
  <c r="T31" i="3"/>
  <c r="R31" i="3"/>
  <c r="B19" i="3"/>
  <c r="B30" i="3"/>
  <c r="B41" i="3"/>
  <c r="B51" i="3"/>
  <c r="B60" i="3"/>
  <c r="B68" i="3"/>
  <c r="B80" i="3"/>
  <c r="B94" i="3"/>
  <c r="H8" i="3"/>
  <c r="D8" i="3"/>
  <c r="D19" i="3" s="1"/>
  <c r="D30" i="3" s="1"/>
  <c r="D41" i="3" s="1"/>
  <c r="D51" i="3" s="1"/>
  <c r="D60" i="3" s="1"/>
  <c r="D68" i="3" s="1"/>
  <c r="D80" i="3" s="1"/>
  <c r="D94" i="3" s="1"/>
  <c r="F8" i="3"/>
  <c r="F19" i="3"/>
  <c r="F30" i="3"/>
  <c r="F41" i="3" s="1"/>
  <c r="F51" i="3" s="1"/>
  <c r="F60" i="3" s="1"/>
  <c r="F68" i="3" s="1"/>
  <c r="F80" i="3" s="1"/>
  <c r="F94" i="3" s="1"/>
  <c r="AR64" i="2"/>
  <c r="AQ64" i="2"/>
  <c r="AP64" i="2"/>
  <c r="AO64" i="2"/>
  <c r="AN64" i="2"/>
  <c r="AM64" i="2"/>
  <c r="AL64" i="2"/>
  <c r="AK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O64" i="2"/>
  <c r="N64" i="2"/>
  <c r="M64" i="2"/>
  <c r="L64" i="2"/>
  <c r="K64" i="2"/>
  <c r="J64" i="2"/>
  <c r="H64" i="2"/>
  <c r="G64" i="2"/>
  <c r="F64" i="2"/>
  <c r="E64" i="2"/>
  <c r="D64" i="2"/>
  <c r="C64" i="2"/>
  <c r="AR61" i="2"/>
  <c r="AQ61" i="2"/>
  <c r="AP61" i="2"/>
  <c r="AO61" i="2"/>
  <c r="AN61" i="2"/>
  <c r="AM61" i="2"/>
  <c r="AL61" i="2"/>
  <c r="AK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O61" i="2"/>
  <c r="N61" i="2"/>
  <c r="L61" i="2"/>
  <c r="H61" i="2"/>
  <c r="G61" i="2"/>
  <c r="F61" i="2"/>
  <c r="E61" i="2"/>
  <c r="D61" i="2"/>
  <c r="C61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H58" i="2"/>
  <c r="G58" i="2"/>
  <c r="F58" i="2"/>
  <c r="E58" i="2"/>
  <c r="D58" i="2"/>
  <c r="C58" i="2"/>
  <c r="AA57" i="2"/>
  <c r="Z57" i="2"/>
  <c r="X57" i="2"/>
  <c r="W57" i="2"/>
  <c r="W55" i="2"/>
  <c r="V57" i="2"/>
  <c r="V55" i="2"/>
  <c r="U57" i="2"/>
  <c r="U55" i="2"/>
  <c r="T57" i="2"/>
  <c r="T55" i="2"/>
  <c r="S57" i="2"/>
  <c r="S55" i="2"/>
  <c r="R57" i="2"/>
  <c r="Q57" i="2"/>
  <c r="O57" i="2"/>
  <c r="N57" i="2"/>
  <c r="N55" i="2"/>
  <c r="M57" i="2"/>
  <c r="M55" i="2"/>
  <c r="L57" i="2"/>
  <c r="K57" i="2"/>
  <c r="K55" i="2"/>
  <c r="J57" i="2"/>
  <c r="J55" i="2"/>
  <c r="H57" i="2"/>
  <c r="G57" i="2"/>
  <c r="F57" i="2"/>
  <c r="E57" i="2"/>
  <c r="E55" i="2"/>
  <c r="D57" i="2"/>
  <c r="D55" i="2"/>
  <c r="C57" i="2"/>
  <c r="C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K55" i="2"/>
  <c r="AJ55" i="2"/>
  <c r="AF55" i="2"/>
  <c r="AE55" i="2"/>
  <c r="AD55" i="2"/>
  <c r="AC55" i="2"/>
  <c r="AB55" i="2"/>
  <c r="AA55" i="2"/>
  <c r="Z55" i="2"/>
  <c r="Y55" i="2"/>
  <c r="X55" i="2"/>
  <c r="R55" i="2"/>
  <c r="Q55" i="2"/>
  <c r="O55" i="2"/>
  <c r="L55" i="2"/>
  <c r="H55" i="2"/>
  <c r="G55" i="2"/>
  <c r="F55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O52" i="2"/>
  <c r="N52" i="2"/>
  <c r="M52" i="2"/>
  <c r="L52" i="2"/>
  <c r="K52" i="2"/>
  <c r="J52" i="2"/>
  <c r="H52" i="2"/>
  <c r="G52" i="2"/>
  <c r="F52" i="2"/>
  <c r="E52" i="2"/>
  <c r="D52" i="2"/>
  <c r="C52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O43" i="2"/>
  <c r="N43" i="2"/>
  <c r="M43" i="2"/>
  <c r="L43" i="2"/>
  <c r="K43" i="2"/>
  <c r="J43" i="2"/>
  <c r="J41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O40" i="2"/>
  <c r="N40" i="2"/>
  <c r="M40" i="2"/>
  <c r="L40" i="2"/>
  <c r="K40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O37" i="2"/>
  <c r="N37" i="2"/>
  <c r="M37" i="2"/>
  <c r="L37" i="2"/>
  <c r="K37" i="2"/>
  <c r="J37" i="2"/>
  <c r="H37" i="2"/>
  <c r="G37" i="2"/>
  <c r="F37" i="2"/>
  <c r="E37" i="2"/>
  <c r="D37" i="2"/>
  <c r="C37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O34" i="2"/>
  <c r="N34" i="2"/>
  <c r="M34" i="2"/>
  <c r="L34" i="2"/>
  <c r="K34" i="2"/>
  <c r="J34" i="2"/>
  <c r="H34" i="2"/>
  <c r="G34" i="2"/>
  <c r="F34" i="2"/>
  <c r="E34" i="2"/>
  <c r="D34" i="2"/>
  <c r="C34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O31" i="2"/>
  <c r="N31" i="2"/>
  <c r="M31" i="2"/>
  <c r="L31" i="2"/>
  <c r="K31" i="2"/>
  <c r="J31" i="2"/>
  <c r="H31" i="2"/>
  <c r="G31" i="2"/>
  <c r="F31" i="2"/>
  <c r="E31" i="2"/>
  <c r="D31" i="2"/>
  <c r="C31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O28" i="2"/>
  <c r="N28" i="2"/>
  <c r="M28" i="2"/>
  <c r="L28" i="2"/>
  <c r="K28" i="2"/>
  <c r="J28" i="2"/>
  <c r="H28" i="2"/>
  <c r="G28" i="2"/>
  <c r="F28" i="2"/>
  <c r="E28" i="2"/>
  <c r="D28" i="2"/>
  <c r="C28" i="2"/>
  <c r="AC27" i="2"/>
  <c r="F27" i="2"/>
  <c r="G27" i="2"/>
  <c r="H27" i="2"/>
  <c r="J27" i="2"/>
  <c r="K27" i="2"/>
  <c r="L27" i="2"/>
  <c r="M27" i="2"/>
  <c r="N27" i="2"/>
  <c r="O27" i="2"/>
  <c r="E27" i="2"/>
  <c r="D27" i="2"/>
  <c r="AJ26" i="2"/>
  <c r="AJ25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O24" i="2"/>
  <c r="N24" i="2"/>
  <c r="M24" i="2"/>
  <c r="L24" i="2"/>
  <c r="K24" i="2"/>
  <c r="J24" i="2"/>
  <c r="H24" i="2"/>
  <c r="G24" i="2"/>
  <c r="F24" i="2"/>
  <c r="E24" i="2"/>
  <c r="D24" i="2"/>
  <c r="C24" i="2"/>
  <c r="J23" i="2"/>
  <c r="K23" i="2"/>
  <c r="L23" i="2"/>
  <c r="M23" i="2"/>
  <c r="N23" i="2"/>
  <c r="O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K23" i="2"/>
  <c r="F23" i="2"/>
  <c r="G23" i="2"/>
  <c r="D23" i="2"/>
  <c r="E23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O17" i="2"/>
  <c r="N17" i="2"/>
  <c r="M17" i="2"/>
  <c r="L17" i="2"/>
  <c r="K17" i="2"/>
  <c r="J17" i="2"/>
  <c r="AC16" i="2"/>
  <c r="AC14" i="2"/>
  <c r="BI14" i="2"/>
  <c r="BP12" i="2"/>
  <c r="BO12" i="2"/>
  <c r="BN12" i="2"/>
  <c r="BM12" i="2"/>
  <c r="BL12" i="2"/>
  <c r="BK12" i="2"/>
  <c r="BJ12" i="2"/>
  <c r="BI12" i="2"/>
  <c r="BG12" i="2"/>
  <c r="BF12" i="2"/>
  <c r="BE12" i="2"/>
  <c r="BC12" i="2"/>
  <c r="BB12" i="2"/>
  <c r="AZ12" i="2"/>
  <c r="AW12" i="2"/>
  <c r="AV12" i="2"/>
  <c r="AU12" i="2"/>
  <c r="AT12" i="2"/>
  <c r="AS12" i="2"/>
  <c r="AR12" i="2"/>
  <c r="AQ12" i="2"/>
  <c r="AP12" i="2"/>
  <c r="AO12" i="2"/>
  <c r="AO11" i="2"/>
  <c r="AO16" i="2" s="1"/>
  <c r="AO14" i="2" s="1"/>
  <c r="AN12" i="2"/>
  <c r="AM12" i="2"/>
  <c r="AK12" i="2"/>
  <c r="AJ12" i="2"/>
  <c r="AF12" i="2"/>
  <c r="AE12" i="2"/>
  <c r="AD12" i="2"/>
  <c r="AB12" i="2"/>
  <c r="AB11" i="2"/>
  <c r="AB16" i="2"/>
  <c r="AA12" i="2"/>
  <c r="AA11" i="2"/>
  <c r="AA16" i="2" s="1"/>
  <c r="Z12" i="2"/>
  <c r="Z11" i="2"/>
  <c r="Z16" i="2"/>
  <c r="Y12" i="2"/>
  <c r="Y11" i="2"/>
  <c r="Y16" i="2"/>
  <c r="X12" i="2"/>
  <c r="W12" i="2"/>
  <c r="V12" i="2"/>
  <c r="U12" i="2"/>
  <c r="T12" i="2"/>
  <c r="T11" i="2"/>
  <c r="T16" i="2" s="1"/>
  <c r="T14" i="2" s="1"/>
  <c r="S12" i="2"/>
  <c r="S11" i="2"/>
  <c r="S16" i="2"/>
  <c r="R12" i="2"/>
  <c r="R11" i="2"/>
  <c r="R16" i="2" s="1"/>
  <c r="Q12" i="2"/>
  <c r="Q11" i="2"/>
  <c r="Q16" i="2"/>
  <c r="O12" i="2"/>
  <c r="N12" i="2"/>
  <c r="M12" i="2"/>
  <c r="L12" i="2"/>
  <c r="K12" i="2"/>
  <c r="J12" i="2"/>
  <c r="J11" i="2"/>
  <c r="J16" i="2"/>
  <c r="H12" i="2"/>
  <c r="H11" i="2"/>
  <c r="G12" i="2"/>
  <c r="G11" i="2"/>
  <c r="F12" i="2"/>
  <c r="E12" i="2"/>
  <c r="E11" i="2"/>
  <c r="D12" i="2"/>
  <c r="C12" i="2"/>
  <c r="BH11" i="2"/>
  <c r="BH16" i="2"/>
  <c r="BE11" i="2"/>
  <c r="BE16" i="2" s="1"/>
  <c r="AP11" i="2"/>
  <c r="AP16" i="2"/>
  <c r="AL11" i="2"/>
  <c r="AL16" i="2" s="1"/>
  <c r="AJ11" i="2"/>
  <c r="AJ16" i="2"/>
  <c r="AF11" i="2"/>
  <c r="AF16" i="2"/>
  <c r="AE11" i="2"/>
  <c r="AE16" i="2"/>
  <c r="AD11" i="2"/>
  <c r="AD16" i="2"/>
  <c r="X11" i="2"/>
  <c r="X16" i="2"/>
  <c r="W11" i="2"/>
  <c r="V11" i="2"/>
  <c r="V16" i="2"/>
  <c r="U11" i="2"/>
  <c r="U16" i="2"/>
  <c r="O11" i="2"/>
  <c r="O16" i="2"/>
  <c r="N11" i="2"/>
  <c r="N16" i="2" s="1"/>
  <c r="M11" i="2"/>
  <c r="M16" i="2"/>
  <c r="L11" i="2"/>
  <c r="L16" i="2"/>
  <c r="K11" i="2"/>
  <c r="K16" i="2"/>
  <c r="F11" i="2"/>
  <c r="D11" i="2"/>
  <c r="C11" i="2"/>
  <c r="BP8" i="2"/>
  <c r="BP15" i="2" s="1"/>
  <c r="BO8" i="2"/>
  <c r="BO15" i="2" s="1"/>
  <c r="BO14" i="2" s="1"/>
  <c r="BN8" i="2"/>
  <c r="BN15" i="2"/>
  <c r="BM8" i="2"/>
  <c r="BM15" i="2" s="1"/>
  <c r="BL8" i="2"/>
  <c r="BL15" i="2" s="1"/>
  <c r="BK8" i="2"/>
  <c r="BK15" i="2" s="1"/>
  <c r="BJ8" i="2"/>
  <c r="BJ15" i="2"/>
  <c r="BI8" i="2"/>
  <c r="BH8" i="2"/>
  <c r="BH15" i="2"/>
  <c r="BG8" i="2"/>
  <c r="BG15" i="2"/>
  <c r="BF8" i="2"/>
  <c r="BF15" i="2" s="1"/>
  <c r="BF14" i="2" s="1"/>
  <c r="BE8" i="2"/>
  <c r="BE15" i="2"/>
  <c r="BE14" i="2" s="1"/>
  <c r="BD8" i="2"/>
  <c r="BD15" i="2"/>
  <c r="BC8" i="2"/>
  <c r="BC15" i="2" s="1"/>
  <c r="BB8" i="2"/>
  <c r="BB15" i="2" s="1"/>
  <c r="BA8" i="2"/>
  <c r="BA15" i="2" s="1"/>
  <c r="AZ8" i="2"/>
  <c r="AZ15" i="2"/>
  <c r="AY8" i="2"/>
  <c r="AY15" i="2"/>
  <c r="AX8" i="2"/>
  <c r="AX15" i="2" s="1"/>
  <c r="AX14" i="2" s="1"/>
  <c r="AW8" i="2"/>
  <c r="AW15" i="2"/>
  <c r="AV8" i="2"/>
  <c r="AV15" i="2" s="1"/>
  <c r="AV14" i="2" s="1"/>
  <c r="AU8" i="2"/>
  <c r="AU15" i="2" s="1"/>
  <c r="AT8" i="2"/>
  <c r="AT15" i="2"/>
  <c r="AS8" i="2"/>
  <c r="AS15" i="2"/>
  <c r="AR8" i="2"/>
  <c r="AR15" i="2" s="1"/>
  <c r="AR14" i="2" s="1"/>
  <c r="AQ8" i="2"/>
  <c r="AQ15" i="2"/>
  <c r="AP8" i="2"/>
  <c r="AP15" i="2" s="1"/>
  <c r="AP14" i="2" s="1"/>
  <c r="AO8" i="2"/>
  <c r="AO15" i="2"/>
  <c r="AN8" i="2"/>
  <c r="AN15" i="2" s="1"/>
  <c r="AM8" i="2"/>
  <c r="AM15" i="2" s="1"/>
  <c r="AL8" i="2"/>
  <c r="AL15" i="2" s="1"/>
  <c r="AL14" i="2" s="1"/>
  <c r="AK8" i="2"/>
  <c r="AK15" i="2"/>
  <c r="AJ8" i="2"/>
  <c r="AJ15" i="2"/>
  <c r="AJ14" i="2"/>
  <c r="AF8" i="2"/>
  <c r="AF15" i="2"/>
  <c r="AF14" i="2"/>
  <c r="AE8" i="2"/>
  <c r="AE15" i="2"/>
  <c r="AE14" i="2"/>
  <c r="AD8" i="2"/>
  <c r="AD15" i="2"/>
  <c r="AD14" i="2"/>
  <c r="AC8" i="2"/>
  <c r="AB8" i="2"/>
  <c r="AB15" i="2"/>
  <c r="AA8" i="2"/>
  <c r="AA15" i="2" s="1"/>
  <c r="AA14" i="2" s="1"/>
  <c r="Z8" i="2"/>
  <c r="Z15" i="2"/>
  <c r="Z14" i="2"/>
  <c r="Y8" i="2"/>
  <c r="Y15" i="2" s="1"/>
  <c r="Y14" i="2" s="1"/>
  <c r="X8" i="2"/>
  <c r="X15" i="2"/>
  <c r="X14" i="2"/>
  <c r="W8" i="2"/>
  <c r="W15" i="2" s="1"/>
  <c r="W14" i="2" s="1"/>
  <c r="AL16" i="3"/>
  <c r="V8" i="2"/>
  <c r="V15" i="2" s="1"/>
  <c r="V14" i="2" s="1"/>
  <c r="U8" i="2"/>
  <c r="T8" i="2"/>
  <c r="T15" i="2"/>
  <c r="S8" i="2"/>
  <c r="S15" i="2"/>
  <c r="R8" i="2"/>
  <c r="R15" i="2"/>
  <c r="R14" i="2" s="1"/>
  <c r="Q8" i="2"/>
  <c r="Q15" i="2"/>
  <c r="Q14" i="2"/>
  <c r="O8" i="2"/>
  <c r="O15" i="2"/>
  <c r="O14" i="2"/>
  <c r="N8" i="2"/>
  <c r="N15" i="2" s="1"/>
  <c r="N14" i="2" s="1"/>
  <c r="M8" i="2"/>
  <c r="M15" i="2" s="1"/>
  <c r="M14" i="2" s="1"/>
  <c r="L8" i="2"/>
  <c r="L15" i="2"/>
  <c r="K8" i="2"/>
  <c r="K15" i="2" s="1"/>
  <c r="K14" i="2" s="1"/>
  <c r="J8" i="2"/>
  <c r="J15" i="2"/>
  <c r="H8" i="2"/>
  <c r="G8" i="2"/>
  <c r="F8" i="2"/>
  <c r="E8" i="2"/>
  <c r="D8" i="2"/>
  <c r="C8" i="2"/>
  <c r="AJ7" i="2"/>
  <c r="BF8" i="3"/>
  <c r="F7" i="2"/>
  <c r="G7" i="2"/>
  <c r="H7" i="2"/>
  <c r="J7" i="2"/>
  <c r="K7" i="2"/>
  <c r="L7" i="2"/>
  <c r="M7" i="2"/>
  <c r="N7" i="2"/>
  <c r="O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K7" i="2"/>
  <c r="D7" i="2"/>
  <c r="E7" i="2"/>
  <c r="BR195" i="1"/>
  <c r="BQ195" i="1"/>
  <c r="BP195" i="1"/>
  <c r="BO195" i="1"/>
  <c r="BN195" i="1"/>
  <c r="BM195" i="1"/>
  <c r="BL195" i="1"/>
  <c r="BK195" i="1"/>
  <c r="BJ195" i="1"/>
  <c r="BH195" i="1"/>
  <c r="BG195" i="1"/>
  <c r="BF195" i="1"/>
  <c r="BE195" i="1"/>
  <c r="BD195" i="1"/>
  <c r="BC195" i="1"/>
  <c r="BB195" i="1"/>
  <c r="BA195" i="1"/>
  <c r="AZ195" i="1"/>
  <c r="AY195" i="1"/>
  <c r="AX195" i="1"/>
  <c r="AW195" i="1"/>
  <c r="AV195" i="1"/>
  <c r="AU195" i="1"/>
  <c r="AT195" i="1"/>
  <c r="AS195" i="1"/>
  <c r="AR195" i="1"/>
  <c r="AQ195" i="1"/>
  <c r="AP195" i="1"/>
  <c r="AO195" i="1"/>
  <c r="AN195" i="1"/>
  <c r="AM195" i="1"/>
  <c r="AG195" i="1"/>
  <c r="AK195" i="1"/>
  <c r="AE195" i="1"/>
  <c r="AD195" i="1"/>
  <c r="AC195" i="1"/>
  <c r="AB195" i="1"/>
  <c r="AA195" i="1"/>
  <c r="Z195" i="1"/>
  <c r="Y195" i="1"/>
  <c r="X195" i="1"/>
  <c r="W195" i="1"/>
  <c r="V195" i="1"/>
  <c r="U195" i="1"/>
  <c r="T195" i="1"/>
  <c r="S195" i="1"/>
  <c r="R195" i="1"/>
  <c r="Q195" i="1"/>
  <c r="P195" i="1"/>
  <c r="N195" i="1"/>
  <c r="M195" i="1"/>
  <c r="L195" i="1"/>
  <c r="K195" i="1"/>
  <c r="J195" i="1"/>
  <c r="I195" i="1"/>
  <c r="G195" i="1"/>
  <c r="F195" i="1"/>
  <c r="E195" i="1"/>
  <c r="D195" i="1"/>
  <c r="C195" i="1"/>
  <c r="B195" i="1"/>
  <c r="AK194" i="1"/>
  <c r="AG194" i="1"/>
  <c r="AK193" i="1"/>
  <c r="AG193" i="1"/>
  <c r="AK192" i="1"/>
  <c r="AG192" i="1"/>
  <c r="AK191" i="1"/>
  <c r="AG191" i="1"/>
  <c r="AK190" i="1"/>
  <c r="C190" i="1"/>
  <c r="D190" i="1"/>
  <c r="E190" i="1"/>
  <c r="F190" i="1"/>
  <c r="G190" i="1"/>
  <c r="I190" i="1"/>
  <c r="J190" i="1"/>
  <c r="K190" i="1"/>
  <c r="L190" i="1"/>
  <c r="M190" i="1"/>
  <c r="N190" i="1"/>
  <c r="AG189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BE188" i="1"/>
  <c r="BD188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K188" i="1"/>
  <c r="AG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N188" i="1"/>
  <c r="M188" i="1"/>
  <c r="L188" i="1"/>
  <c r="K188" i="1"/>
  <c r="J188" i="1"/>
  <c r="I188" i="1"/>
  <c r="G188" i="1"/>
  <c r="F188" i="1"/>
  <c r="E188" i="1"/>
  <c r="D188" i="1"/>
  <c r="C188" i="1"/>
  <c r="B188" i="1"/>
  <c r="AK187" i="1"/>
  <c r="AG187" i="1"/>
  <c r="AK186" i="1"/>
  <c r="AG186" i="1"/>
  <c r="AK185" i="1"/>
  <c r="AG185" i="1"/>
  <c r="AK184" i="1"/>
  <c r="AG184" i="1"/>
  <c r="AK183" i="1"/>
  <c r="AG183" i="1"/>
  <c r="AK182" i="1"/>
  <c r="AG182" i="1"/>
  <c r="AK181" i="1"/>
  <c r="B181" i="1"/>
  <c r="AG180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G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N179" i="1"/>
  <c r="M179" i="1"/>
  <c r="L179" i="1"/>
  <c r="K179" i="1"/>
  <c r="J179" i="1"/>
  <c r="I179" i="1"/>
  <c r="G179" i="1"/>
  <c r="F179" i="1"/>
  <c r="E179" i="1"/>
  <c r="D179" i="1"/>
  <c r="C179" i="1"/>
  <c r="B179" i="1"/>
  <c r="AG178" i="1"/>
  <c r="AG177" i="1"/>
  <c r="AG176" i="1"/>
  <c r="AG175" i="1"/>
  <c r="B174" i="1"/>
  <c r="AG173" i="1"/>
  <c r="AG172" i="1"/>
  <c r="AG170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BE169" i="1"/>
  <c r="BD169" i="1"/>
  <c r="BC169" i="1"/>
  <c r="BB169" i="1"/>
  <c r="BA169" i="1"/>
  <c r="AZ169" i="1"/>
  <c r="AY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G169" i="1"/>
  <c r="AE169" i="1"/>
  <c r="AD169" i="1"/>
  <c r="AC169" i="1"/>
  <c r="AB169" i="1"/>
  <c r="AA169" i="1"/>
  <c r="Z169" i="1"/>
  <c r="Y169" i="1"/>
  <c r="W169" i="1"/>
  <c r="V169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AG168" i="1"/>
  <c r="AG167" i="1"/>
  <c r="AG166" i="1"/>
  <c r="AG165" i="1"/>
  <c r="AG164" i="1"/>
  <c r="AG163" i="1"/>
  <c r="AG162" i="1"/>
  <c r="AG160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S159" i="1"/>
  <c r="AR159" i="1"/>
  <c r="AQ159" i="1"/>
  <c r="AP159" i="1"/>
  <c r="AO159" i="1"/>
  <c r="AN159" i="1"/>
  <c r="AM159" i="1"/>
  <c r="AG159" i="1"/>
  <c r="AK159" i="1"/>
  <c r="AI159" i="1"/>
  <c r="AK158" i="1"/>
  <c r="AJ158" i="1"/>
  <c r="AG158" i="1"/>
  <c r="AK157" i="1"/>
  <c r="AJ157" i="1"/>
  <c r="AG157" i="1"/>
  <c r="AK156" i="1"/>
  <c r="AJ156" i="1"/>
  <c r="AG156" i="1"/>
  <c r="AK155" i="1"/>
  <c r="AJ155" i="1"/>
  <c r="AG155" i="1"/>
  <c r="AK154" i="1"/>
  <c r="AJ154" i="1"/>
  <c r="AG154" i="1"/>
  <c r="AK153" i="1"/>
  <c r="AJ153" i="1"/>
  <c r="AJ159" i="1" s="1"/>
  <c r="AG153" i="1"/>
  <c r="AK152" i="1"/>
  <c r="AJ152" i="1"/>
  <c r="AI152" i="1"/>
  <c r="AG151" i="1"/>
  <c r="AT150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G149" i="1"/>
  <c r="AI149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G148" i="1"/>
  <c r="AI148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I147" i="1"/>
  <c r="AG147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G146" i="1"/>
  <c r="AI146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I145" i="1"/>
  <c r="AG145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BE144" i="1"/>
  <c r="BD144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I144" i="1"/>
  <c r="AG144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G143" i="1"/>
  <c r="AI143" i="1"/>
  <c r="AK142" i="1"/>
  <c r="AJ142" i="1"/>
  <c r="AI142" i="1"/>
  <c r="AG141" i="1"/>
  <c r="BR140" i="1"/>
  <c r="BQ140" i="1"/>
  <c r="BP140" i="1"/>
  <c r="BP150" i="1" s="1"/>
  <c r="BO140" i="1"/>
  <c r="BO150" i="1" s="1"/>
  <c r="BN140" i="1"/>
  <c r="BN150" i="1" s="1"/>
  <c r="BM140" i="1"/>
  <c r="BL140" i="1"/>
  <c r="BK140" i="1"/>
  <c r="BJ140" i="1"/>
  <c r="BI140" i="1"/>
  <c r="BH140" i="1"/>
  <c r="BG140" i="1"/>
  <c r="BG150" i="1" s="1"/>
  <c r="BF140" i="1"/>
  <c r="BF150" i="1" s="1"/>
  <c r="BE140" i="1"/>
  <c r="BE150" i="1" s="1"/>
  <c r="BD140" i="1"/>
  <c r="BD150" i="1" s="1"/>
  <c r="BC140" i="1"/>
  <c r="BC150" i="1" s="1"/>
  <c r="BB140" i="1"/>
  <c r="BA140" i="1"/>
  <c r="AZ140" i="1"/>
  <c r="AY140" i="1"/>
  <c r="AY150" i="1" s="1"/>
  <c r="AX140" i="1"/>
  <c r="AX150" i="1" s="1"/>
  <c r="AW140" i="1"/>
  <c r="AV140" i="1"/>
  <c r="AU140" i="1"/>
  <c r="AU150" i="1" s="1"/>
  <c r="AS140" i="1"/>
  <c r="AR140" i="1"/>
  <c r="AQ140" i="1"/>
  <c r="AQ150" i="1" s="1"/>
  <c r="AP140" i="1"/>
  <c r="AP150" i="1" s="1"/>
  <c r="AO140" i="1"/>
  <c r="AO150" i="1" s="1"/>
  <c r="AN140" i="1"/>
  <c r="AM140" i="1"/>
  <c r="AL140" i="1"/>
  <c r="AI140" i="1"/>
  <c r="AE140" i="1"/>
  <c r="AD140" i="1"/>
  <c r="AC140" i="1"/>
  <c r="AB140" i="1"/>
  <c r="AA140" i="1"/>
  <c r="Z140" i="1"/>
  <c r="Y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B140" i="1"/>
  <c r="AK139" i="1"/>
  <c r="AJ139" i="1"/>
  <c r="AJ149" i="1" s="1"/>
  <c r="AG139" i="1"/>
  <c r="AK138" i="1"/>
  <c r="AJ138" i="1"/>
  <c r="AG138" i="1"/>
  <c r="AK137" i="1"/>
  <c r="AK147" i="1" s="1"/>
  <c r="AJ137" i="1"/>
  <c r="AJ147" i="1" s="1"/>
  <c r="AG137" i="1"/>
  <c r="AK136" i="1"/>
  <c r="AJ136" i="1"/>
  <c r="AG136" i="1"/>
  <c r="AK135" i="1"/>
  <c r="AJ135" i="1"/>
  <c r="AG135" i="1"/>
  <c r="AK134" i="1"/>
  <c r="AJ134" i="1"/>
  <c r="AG134" i="1"/>
  <c r="AK133" i="1"/>
  <c r="AJ133" i="1"/>
  <c r="AJ143" i="1" s="1"/>
  <c r="AG133" i="1"/>
  <c r="AL132" i="1"/>
  <c r="AK132" i="1"/>
  <c r="AJ132" i="1"/>
  <c r="AI132" i="1"/>
  <c r="B132" i="1"/>
  <c r="AG131" i="1"/>
  <c r="BR130" i="1"/>
  <c r="BR150" i="1" s="1"/>
  <c r="BQ130" i="1"/>
  <c r="BP130" i="1"/>
  <c r="BO130" i="1"/>
  <c r="BN130" i="1"/>
  <c r="BM130" i="1"/>
  <c r="BM150" i="1" s="1"/>
  <c r="BL130" i="1"/>
  <c r="BL150" i="1" s="1"/>
  <c r="BK130" i="1"/>
  <c r="BK150" i="1" s="1"/>
  <c r="BJ130" i="1"/>
  <c r="BJ150" i="1" s="1"/>
  <c r="BI130" i="1"/>
  <c r="BH130" i="1"/>
  <c r="BH150" i="1" s="1"/>
  <c r="BG130" i="1"/>
  <c r="BF130" i="1"/>
  <c r="BE130" i="1"/>
  <c r="BD130" i="1"/>
  <c r="BC130" i="1"/>
  <c r="BB130" i="1"/>
  <c r="BB150" i="1" s="1"/>
  <c r="BA130" i="1"/>
  <c r="AZ130" i="1"/>
  <c r="AZ150" i="1" s="1"/>
  <c r="AY130" i="1"/>
  <c r="AX130" i="1"/>
  <c r="AW130" i="1"/>
  <c r="AW150" i="1" s="1"/>
  <c r="AV130" i="1"/>
  <c r="AV150" i="1" s="1"/>
  <c r="AU130" i="1"/>
  <c r="AS130" i="1"/>
  <c r="AS150" i="1" s="1"/>
  <c r="AR130" i="1"/>
  <c r="AR150" i="1"/>
  <c r="AQ130" i="1"/>
  <c r="AP130" i="1"/>
  <c r="AO130" i="1"/>
  <c r="AN130" i="1"/>
  <c r="AN150" i="1" s="1"/>
  <c r="AM130" i="1"/>
  <c r="AI130" i="1"/>
  <c r="AI150" i="1" s="1"/>
  <c r="AK129" i="1"/>
  <c r="AK149" i="1" s="1"/>
  <c r="AJ129" i="1"/>
  <c r="AG129" i="1"/>
  <c r="AK128" i="1"/>
  <c r="AJ128" i="1"/>
  <c r="AJ148" i="1" s="1"/>
  <c r="AG128" i="1"/>
  <c r="AK127" i="1"/>
  <c r="AJ127" i="1"/>
  <c r="AG127" i="1"/>
  <c r="AK126" i="1"/>
  <c r="AK146" i="1" s="1"/>
  <c r="AJ126" i="1"/>
  <c r="AJ146" i="1" s="1"/>
  <c r="AG126" i="1"/>
  <c r="AK125" i="1"/>
  <c r="AK145" i="1" s="1"/>
  <c r="AJ125" i="1"/>
  <c r="AJ145" i="1" s="1"/>
  <c r="AG125" i="1"/>
  <c r="AK124" i="1"/>
  <c r="AK144" i="1" s="1"/>
  <c r="AJ124" i="1"/>
  <c r="AG124" i="1"/>
  <c r="AK123" i="1"/>
  <c r="AK143" i="1"/>
  <c r="AJ123" i="1"/>
  <c r="AG123" i="1"/>
  <c r="AK122" i="1"/>
  <c r="AJ122" i="1"/>
  <c r="AI122" i="1"/>
  <c r="AG121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S120" i="1"/>
  <c r="AR120" i="1"/>
  <c r="AQ120" i="1"/>
  <c r="AP120" i="1"/>
  <c r="AO120" i="1"/>
  <c r="AN120" i="1"/>
  <c r="AM120" i="1"/>
  <c r="AK120" i="1"/>
  <c r="AI120" i="1"/>
  <c r="AG120" i="1"/>
  <c r="AK119" i="1"/>
  <c r="AJ119" i="1"/>
  <c r="AG119" i="1"/>
  <c r="AK118" i="1"/>
  <c r="AJ118" i="1"/>
  <c r="AG118" i="1"/>
  <c r="AK117" i="1"/>
  <c r="AJ117" i="1"/>
  <c r="AG117" i="1"/>
  <c r="AK116" i="1"/>
  <c r="AJ116" i="1"/>
  <c r="AG116" i="1"/>
  <c r="AK115" i="1"/>
  <c r="AJ115" i="1"/>
  <c r="AG115" i="1"/>
  <c r="AK114" i="1"/>
  <c r="AJ114" i="1"/>
  <c r="AG114" i="1"/>
  <c r="AK113" i="1"/>
  <c r="AJ113" i="1"/>
  <c r="AJ120" i="1" s="1"/>
  <c r="AG113" i="1"/>
  <c r="AK112" i="1"/>
  <c r="AJ112" i="1"/>
  <c r="AI112" i="1"/>
  <c r="AG111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G110" i="1"/>
  <c r="AE110" i="1"/>
  <c r="AD110" i="1"/>
  <c r="AC110" i="1"/>
  <c r="AB110" i="1"/>
  <c r="AA110" i="1"/>
  <c r="Z110" i="1"/>
  <c r="Y110" i="1"/>
  <c r="W110" i="1"/>
  <c r="V110" i="1"/>
  <c r="U110" i="1"/>
  <c r="T110" i="1"/>
  <c r="S110" i="1"/>
  <c r="R110" i="1"/>
  <c r="Q110" i="1"/>
  <c r="P110" i="1"/>
  <c r="N110" i="1"/>
  <c r="M110" i="1"/>
  <c r="L110" i="1"/>
  <c r="K110" i="1"/>
  <c r="J110" i="1"/>
  <c r="I110" i="1"/>
  <c r="G110" i="1"/>
  <c r="F110" i="1"/>
  <c r="E110" i="1"/>
  <c r="D110" i="1"/>
  <c r="C110" i="1"/>
  <c r="B110" i="1"/>
  <c r="AG109" i="1"/>
  <c r="AG108" i="1"/>
  <c r="AG107" i="1"/>
  <c r="AG106" i="1"/>
  <c r="AG105" i="1"/>
  <c r="AG104" i="1"/>
  <c r="B103" i="1"/>
  <c r="AG102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I101" i="1"/>
  <c r="AG101" i="1"/>
  <c r="AK100" i="1"/>
  <c r="AJ100" i="1"/>
  <c r="AG100" i="1"/>
  <c r="AK99" i="1"/>
  <c r="AJ99" i="1"/>
  <c r="AJ101" i="1" s="1"/>
  <c r="AG99" i="1"/>
  <c r="AL98" i="1"/>
  <c r="AK98" i="1"/>
  <c r="AJ98" i="1"/>
  <c r="AI98" i="1"/>
  <c r="AG97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G96" i="1"/>
  <c r="AE96" i="1"/>
  <c r="AD96" i="1"/>
  <c r="AC96" i="1"/>
  <c r="AB96" i="1"/>
  <c r="AA96" i="1"/>
  <c r="AG95" i="1"/>
  <c r="AG94" i="1"/>
  <c r="O94" i="1"/>
  <c r="K94" i="1"/>
  <c r="J94" i="1"/>
  <c r="H94" i="1"/>
  <c r="AG93" i="1"/>
  <c r="O93" i="1"/>
  <c r="H93" i="1"/>
  <c r="H96" i="1"/>
  <c r="AG92" i="1"/>
  <c r="AF91" i="1"/>
  <c r="B91" i="1"/>
  <c r="AG90" i="1"/>
  <c r="BR89" i="1"/>
  <c r="BR66" i="1"/>
  <c r="BQ89" i="1"/>
  <c r="BP89" i="1"/>
  <c r="BO89" i="1"/>
  <c r="BN89" i="1"/>
  <c r="BN66" i="1"/>
  <c r="BM89" i="1"/>
  <c r="BM66" i="1"/>
  <c r="BL89" i="1"/>
  <c r="BL66" i="1"/>
  <c r="BK89" i="1"/>
  <c r="BJ89" i="1"/>
  <c r="BI89" i="1"/>
  <c r="BH89" i="1"/>
  <c r="BG89" i="1"/>
  <c r="BF89" i="1"/>
  <c r="BE89" i="1"/>
  <c r="BD89" i="1"/>
  <c r="BD66" i="1"/>
  <c r="BC89" i="1"/>
  <c r="BB89" i="1"/>
  <c r="BB66" i="1"/>
  <c r="BA89" i="1"/>
  <c r="AZ89" i="1"/>
  <c r="AY89" i="1"/>
  <c r="AX89" i="1"/>
  <c r="AW89" i="1"/>
  <c r="AW66" i="1"/>
  <c r="AV89" i="1"/>
  <c r="AU89" i="1"/>
  <c r="AT89" i="1"/>
  <c r="AS89" i="1"/>
  <c r="AR89" i="1"/>
  <c r="AQ89" i="1"/>
  <c r="AP89" i="1"/>
  <c r="AO89" i="1"/>
  <c r="AN89" i="1"/>
  <c r="AM89" i="1"/>
  <c r="AG89" i="1"/>
  <c r="AL89" i="1"/>
  <c r="AL66" i="1"/>
  <c r="AI89" i="1"/>
  <c r="AE89" i="1"/>
  <c r="AD89" i="1"/>
  <c r="AC89" i="1"/>
  <c r="AB89" i="1"/>
  <c r="AA89" i="1"/>
  <c r="Z89" i="1"/>
  <c r="Z94" i="1" s="1"/>
  <c r="Z96" i="1" s="1"/>
  <c r="Y89" i="1"/>
  <c r="Y94" i="1" s="1"/>
  <c r="Y96" i="1" s="1"/>
  <c r="X89" i="1"/>
  <c r="X94" i="1" s="1"/>
  <c r="X96" i="1" s="1"/>
  <c r="W89" i="1"/>
  <c r="W94" i="1" s="1"/>
  <c r="V89" i="1"/>
  <c r="V94" i="1"/>
  <c r="U89" i="1"/>
  <c r="U94" i="1"/>
  <c r="T89" i="1"/>
  <c r="T94" i="1"/>
  <c r="S89" i="1"/>
  <c r="S94" i="1" s="1"/>
  <c r="R89" i="1"/>
  <c r="R94" i="1" s="1"/>
  <c r="R96" i="1" s="1"/>
  <c r="Q89" i="1"/>
  <c r="Q94" i="1" s="1"/>
  <c r="Q96" i="1" s="1"/>
  <c r="P89" i="1"/>
  <c r="P94" i="1" s="1"/>
  <c r="P96" i="1" s="1"/>
  <c r="O89" i="1"/>
  <c r="N89" i="1"/>
  <c r="N94" i="1" s="1"/>
  <c r="N96" i="1" s="1"/>
  <c r="M89" i="1"/>
  <c r="M94" i="1"/>
  <c r="L89" i="1"/>
  <c r="L94" i="1"/>
  <c r="I89" i="1"/>
  <c r="I94" i="1" s="1"/>
  <c r="H89" i="1"/>
  <c r="G89" i="1"/>
  <c r="G94" i="1" s="1"/>
  <c r="F89" i="1"/>
  <c r="F94" i="1" s="1"/>
  <c r="F96" i="1" s="1"/>
  <c r="E89" i="1"/>
  <c r="E94" i="1"/>
  <c r="D89" i="1"/>
  <c r="D94" i="1"/>
  <c r="C89" i="1"/>
  <c r="C94" i="1"/>
  <c r="B89" i="1"/>
  <c r="B94" i="1"/>
  <c r="AK88" i="1"/>
  <c r="AG88" i="1"/>
  <c r="AK87" i="1"/>
  <c r="AG87" i="1"/>
  <c r="AK86" i="1"/>
  <c r="AJ86" i="1"/>
  <c r="AJ89" i="1"/>
  <c r="AJ66" i="1"/>
  <c r="AG86" i="1"/>
  <c r="AF86" i="1"/>
  <c r="AL85" i="1"/>
  <c r="AK85" i="1"/>
  <c r="AJ85" i="1"/>
  <c r="AI85" i="1"/>
  <c r="AG85" i="1"/>
  <c r="AF85" i="1"/>
  <c r="B85" i="1"/>
  <c r="BR83" i="1"/>
  <c r="BR65" i="1"/>
  <c r="BQ83" i="1"/>
  <c r="BP83" i="1"/>
  <c r="BO83" i="1"/>
  <c r="BN83" i="1"/>
  <c r="BM83" i="1"/>
  <c r="BL83" i="1"/>
  <c r="BL65" i="1"/>
  <c r="BK83" i="1"/>
  <c r="BJ83" i="1"/>
  <c r="BI83" i="1"/>
  <c r="BH83" i="1"/>
  <c r="BH65" i="1"/>
  <c r="BG83" i="1"/>
  <c r="BF83" i="1"/>
  <c r="BF65" i="1"/>
  <c r="BE83" i="1"/>
  <c r="BD83" i="1"/>
  <c r="BD65" i="1"/>
  <c r="BC83" i="1"/>
  <c r="BB83" i="1"/>
  <c r="BB65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L65" i="1"/>
  <c r="AI83" i="1"/>
  <c r="AG83" i="1"/>
  <c r="AE83" i="1"/>
  <c r="AD83" i="1"/>
  <c r="AC83" i="1"/>
  <c r="AB83" i="1"/>
  <c r="AA83" i="1"/>
  <c r="Z83" i="1"/>
  <c r="Y83" i="1"/>
  <c r="X83" i="1"/>
  <c r="X65" i="1"/>
  <c r="W83" i="1"/>
  <c r="V83" i="1"/>
  <c r="V65" i="1"/>
  <c r="U83" i="1"/>
  <c r="T83" i="1"/>
  <c r="T65" i="1"/>
  <c r="S83" i="1"/>
  <c r="R83" i="1"/>
  <c r="R65" i="1"/>
  <c r="Q83" i="1"/>
  <c r="P83" i="1"/>
  <c r="P65" i="1"/>
  <c r="O83" i="1"/>
  <c r="N83" i="1"/>
  <c r="N65" i="1"/>
  <c r="M83" i="1"/>
  <c r="L83" i="1"/>
  <c r="K83" i="1"/>
  <c r="K65" i="1"/>
  <c r="J83" i="1"/>
  <c r="I83" i="1"/>
  <c r="H83" i="1"/>
  <c r="G83" i="1"/>
  <c r="F83" i="1"/>
  <c r="E83" i="1"/>
  <c r="D83" i="1"/>
  <c r="D65" i="1"/>
  <c r="C83" i="1"/>
  <c r="B83" i="1"/>
  <c r="AK82" i="1"/>
  <c r="AG82" i="1"/>
  <c r="AK81" i="1"/>
  <c r="AG81" i="1"/>
  <c r="AK80" i="1"/>
  <c r="AG80" i="1"/>
  <c r="AK79" i="1"/>
  <c r="AK83" i="1"/>
  <c r="AJ79" i="1"/>
  <c r="AJ83" i="1"/>
  <c r="AJ65" i="1"/>
  <c r="AG79" i="1"/>
  <c r="AF79" i="1"/>
  <c r="AL78" i="1"/>
  <c r="AK78" i="1"/>
  <c r="AJ78" i="1"/>
  <c r="AI78" i="1"/>
  <c r="AG78" i="1"/>
  <c r="AF78" i="1"/>
  <c r="B78" i="1"/>
  <c r="BR76" i="1"/>
  <c r="BQ76" i="1"/>
  <c r="BP76" i="1"/>
  <c r="BP64" i="1"/>
  <c r="BO76" i="1"/>
  <c r="BN76" i="1"/>
  <c r="BM76" i="1"/>
  <c r="BM64" i="1"/>
  <c r="BM67" i="1" s="1"/>
  <c r="BL76" i="1"/>
  <c r="BK76" i="1"/>
  <c r="BJ76" i="1"/>
  <c r="BI76" i="1"/>
  <c r="BH76" i="1"/>
  <c r="BH64" i="1"/>
  <c r="BG76" i="1"/>
  <c r="BF76" i="1"/>
  <c r="BE76" i="1"/>
  <c r="BE64" i="1"/>
  <c r="BD76" i="1"/>
  <c r="BC76" i="1"/>
  <c r="BB76" i="1"/>
  <c r="BA76" i="1"/>
  <c r="AZ76" i="1"/>
  <c r="AY76" i="1"/>
  <c r="AX76" i="1"/>
  <c r="AW76" i="1"/>
  <c r="AW64" i="1"/>
  <c r="AV76" i="1"/>
  <c r="AU76" i="1"/>
  <c r="AT76" i="1"/>
  <c r="AS76" i="1"/>
  <c r="AR76" i="1"/>
  <c r="AQ76" i="1"/>
  <c r="AP76" i="1"/>
  <c r="AP64" i="1"/>
  <c r="AO76" i="1"/>
  <c r="AN76" i="1"/>
  <c r="AM76" i="1"/>
  <c r="AL76" i="1"/>
  <c r="AI76" i="1"/>
  <c r="AE76" i="1"/>
  <c r="AD76" i="1"/>
  <c r="AC76" i="1"/>
  <c r="AB76" i="1"/>
  <c r="AA76" i="1"/>
  <c r="Z76" i="1"/>
  <c r="Y76" i="1"/>
  <c r="X76" i="1"/>
  <c r="X64" i="1"/>
  <c r="X67" i="1"/>
  <c r="W76" i="1"/>
  <c r="V76" i="1"/>
  <c r="U76" i="1"/>
  <c r="T76" i="1"/>
  <c r="S76" i="1"/>
  <c r="S64" i="1"/>
  <c r="R76" i="1"/>
  <c r="Q76" i="1"/>
  <c r="Q64" i="1"/>
  <c r="P76" i="1"/>
  <c r="P64" i="1"/>
  <c r="P67" i="1"/>
  <c r="O76" i="1"/>
  <c r="N76" i="1"/>
  <c r="M76" i="1"/>
  <c r="L76" i="1"/>
  <c r="K76" i="1"/>
  <c r="K64" i="1"/>
  <c r="K67" i="1"/>
  <c r="J76" i="1"/>
  <c r="I76" i="1"/>
  <c r="H76" i="1"/>
  <c r="G76" i="1"/>
  <c r="F76" i="1"/>
  <c r="E76" i="1"/>
  <c r="D76" i="1"/>
  <c r="C76" i="1"/>
  <c r="B76" i="1"/>
  <c r="AK75" i="1"/>
  <c r="AG75" i="1"/>
  <c r="AK74" i="1"/>
  <c r="AG74" i="1"/>
  <c r="AF74" i="1"/>
  <c r="AK73" i="1"/>
  <c r="AG73" i="1"/>
  <c r="AF73" i="1"/>
  <c r="AK72" i="1"/>
  <c r="AG72" i="1"/>
  <c r="AF72" i="1"/>
  <c r="AK71" i="1"/>
  <c r="AG71" i="1"/>
  <c r="AF71" i="1"/>
  <c r="AK70" i="1"/>
  <c r="AJ70" i="1"/>
  <c r="AJ76" i="1" s="1"/>
  <c r="AJ64" i="1" s="1"/>
  <c r="AJ67" i="1" s="1"/>
  <c r="AG70" i="1"/>
  <c r="AG76" i="1"/>
  <c r="AF70" i="1"/>
  <c r="AF76" i="1"/>
  <c r="AL69" i="1"/>
  <c r="AK69" i="1"/>
  <c r="AJ69" i="1"/>
  <c r="AI69" i="1"/>
  <c r="AG69" i="1"/>
  <c r="AF69" i="1"/>
  <c r="B69" i="1"/>
  <c r="BK67" i="1"/>
  <c r="BJ67" i="1"/>
  <c r="BI67" i="1"/>
  <c r="BE67" i="1"/>
  <c r="BC67" i="1"/>
  <c r="BA67" i="1"/>
  <c r="AZ67" i="1"/>
  <c r="AX67" i="1"/>
  <c r="AV67" i="1"/>
  <c r="AU67" i="1"/>
  <c r="AT67" i="1"/>
  <c r="AS67" i="1"/>
  <c r="AR67" i="1"/>
  <c r="AN67" i="1"/>
  <c r="AE67" i="1"/>
  <c r="AD67" i="1"/>
  <c r="AC67" i="1"/>
  <c r="AB67" i="1"/>
  <c r="L67" i="1"/>
  <c r="J67" i="1"/>
  <c r="I67" i="1"/>
  <c r="G67" i="1"/>
  <c r="F67" i="1"/>
  <c r="E67" i="1"/>
  <c r="C67" i="1"/>
  <c r="B67" i="1"/>
  <c r="BQ66" i="1"/>
  <c r="BP66" i="1"/>
  <c r="BO66" i="1"/>
  <c r="BH66" i="1"/>
  <c r="BG66" i="1"/>
  <c r="BF66" i="1"/>
  <c r="BF67" i="1" s="1"/>
  <c r="AY66" i="1"/>
  <c r="AQ66" i="1"/>
  <c r="AQ67" i="1"/>
  <c r="AP66" i="1"/>
  <c r="AO66" i="1"/>
  <c r="AM66" i="1"/>
  <c r="AI66" i="1"/>
  <c r="BQ65" i="1"/>
  <c r="BP65" i="1"/>
  <c r="BP67" i="1" s="1"/>
  <c r="BO65" i="1"/>
  <c r="BN65" i="1"/>
  <c r="BM65" i="1"/>
  <c r="BG65" i="1"/>
  <c r="AY65" i="1"/>
  <c r="AW65" i="1"/>
  <c r="AP65" i="1"/>
  <c r="AP67" i="1" s="1"/>
  <c r="AM65" i="1"/>
  <c r="AM67" i="1" s="1"/>
  <c r="AK65" i="1"/>
  <c r="AI65" i="1"/>
  <c r="AG65" i="1"/>
  <c r="AA65" i="1"/>
  <c r="Z65" i="1"/>
  <c r="Z67" i="1" s="1"/>
  <c r="Y65" i="1"/>
  <c r="W65" i="1"/>
  <c r="U65" i="1"/>
  <c r="S65" i="1"/>
  <c r="S67" i="1" s="1"/>
  <c r="Q65" i="1"/>
  <c r="Q67" i="1"/>
  <c r="O65" i="1"/>
  <c r="AF65" i="1"/>
  <c r="M65" i="1"/>
  <c r="H65" i="1"/>
  <c r="BR64" i="1"/>
  <c r="BQ64" i="1"/>
  <c r="BQ67" i="1"/>
  <c r="BO64" i="1"/>
  <c r="BN64" i="1"/>
  <c r="BL64" i="1"/>
  <c r="BG64" i="1"/>
  <c r="BG67" i="1" s="1"/>
  <c r="BD64" i="1"/>
  <c r="BD67" i="1"/>
  <c r="BB64" i="1"/>
  <c r="AY64" i="1"/>
  <c r="AY67" i="1"/>
  <c r="AO64" i="1"/>
  <c r="AL64" i="1"/>
  <c r="AK64" i="1"/>
  <c r="AI64" i="1"/>
  <c r="AI67" i="1"/>
  <c r="AG64" i="1"/>
  <c r="AA64" i="1"/>
  <c r="AA67" i="1" s="1"/>
  <c r="Y64" i="1"/>
  <c r="Y67" i="1"/>
  <c r="W64" i="1"/>
  <c r="W67" i="1"/>
  <c r="V64" i="1"/>
  <c r="U64" i="1"/>
  <c r="T64" i="1"/>
  <c r="T67" i="1"/>
  <c r="R64" i="1"/>
  <c r="R67" i="1" s="1"/>
  <c r="O64" i="1"/>
  <c r="AF64" i="1"/>
  <c r="N64" i="1"/>
  <c r="M64" i="1"/>
  <c r="M67" i="1"/>
  <c r="H64" i="1"/>
  <c r="H67" i="1" s="1"/>
  <c r="J42" i="2" s="1"/>
  <c r="J40" i="2" s="1"/>
  <c r="D64" i="1"/>
  <c r="D67" i="1" s="1"/>
  <c r="AL63" i="1"/>
  <c r="AK63" i="1"/>
  <c r="AJ63" i="1"/>
  <c r="AI63" i="1"/>
  <c r="AG63" i="1"/>
  <c r="AF63" i="1"/>
  <c r="B63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G61" i="1"/>
  <c r="AF61" i="1"/>
  <c r="AE61" i="1"/>
  <c r="AD61" i="1"/>
  <c r="AC61" i="1"/>
  <c r="AB61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G53" i="1"/>
  <c r="AF53" i="1"/>
  <c r="AE53" i="1"/>
  <c r="AD53" i="1"/>
  <c r="AC53" i="1"/>
  <c r="AB53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G40" i="1"/>
  <c r="AF40" i="1"/>
  <c r="AE40" i="1"/>
  <c r="AD40" i="1"/>
  <c r="AC40" i="1"/>
  <c r="AB40" i="1"/>
  <c r="AG37" i="1"/>
  <c r="AG42" i="1" s="1"/>
  <c r="AG45" i="1" s="1"/>
  <c r="AG48" i="1" s="1"/>
  <c r="AG55" i="1" s="1"/>
  <c r="AF37" i="1"/>
  <c r="AF42" i="1" s="1"/>
  <c r="AF45" i="1" s="1"/>
  <c r="AF48" i="1" s="1"/>
  <c r="AF55" i="1" s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I35" i="1"/>
  <c r="AE35" i="1"/>
  <c r="AD35" i="1"/>
  <c r="AC35" i="1"/>
  <c r="AB35" i="1"/>
  <c r="AA35" i="1"/>
  <c r="Z35" i="1"/>
  <c r="Z93" i="1"/>
  <c r="Y35" i="1"/>
  <c r="Y93" i="1"/>
  <c r="X35" i="1"/>
  <c r="X93" i="1"/>
  <c r="W35" i="1"/>
  <c r="W93" i="1"/>
  <c r="W96" i="1" s="1"/>
  <c r="V35" i="1"/>
  <c r="V93" i="1" s="1"/>
  <c r="V96" i="1" s="1"/>
  <c r="U35" i="1"/>
  <c r="U93" i="1"/>
  <c r="U96" i="1" s="1"/>
  <c r="T35" i="1"/>
  <c r="T93" i="1"/>
  <c r="T96" i="1"/>
  <c r="S35" i="1"/>
  <c r="S93" i="1" s="1"/>
  <c r="S96" i="1" s="1"/>
  <c r="R35" i="1"/>
  <c r="R93" i="1"/>
  <c r="Q35" i="1"/>
  <c r="Q93" i="1"/>
  <c r="P35" i="1"/>
  <c r="P93" i="1"/>
  <c r="O35" i="1"/>
  <c r="N35" i="1"/>
  <c r="N93" i="1"/>
  <c r="M35" i="1"/>
  <c r="M93" i="1"/>
  <c r="M96" i="1"/>
  <c r="L35" i="1"/>
  <c r="L93" i="1"/>
  <c r="L96" i="1"/>
  <c r="K35" i="1"/>
  <c r="K93" i="1" s="1"/>
  <c r="K96" i="1" s="1"/>
  <c r="J35" i="1"/>
  <c r="J93" i="1"/>
  <c r="J96" i="1"/>
  <c r="I35" i="1"/>
  <c r="I93" i="1" s="1"/>
  <c r="I96" i="1" s="1"/>
  <c r="H35" i="1"/>
  <c r="G35" i="1"/>
  <c r="G93" i="1"/>
  <c r="G96" i="1" s="1"/>
  <c r="F35" i="1"/>
  <c r="F93" i="1"/>
  <c r="E35" i="1"/>
  <c r="E93" i="1"/>
  <c r="E96" i="1" s="1"/>
  <c r="D35" i="1"/>
  <c r="D93" i="1"/>
  <c r="D96" i="1"/>
  <c r="C35" i="1"/>
  <c r="C93" i="1" s="1"/>
  <c r="C96" i="1" s="1"/>
  <c r="B35" i="1"/>
  <c r="B93" i="1"/>
  <c r="B96" i="1"/>
  <c r="AK34" i="1"/>
  <c r="AJ34" i="1"/>
  <c r="AG34" i="1"/>
  <c r="AK33" i="1"/>
  <c r="AJ33" i="1"/>
  <c r="AG33" i="1"/>
  <c r="AK32" i="1"/>
  <c r="AK35" i="1" s="1"/>
  <c r="AJ32" i="1"/>
  <c r="AJ35" i="1"/>
  <c r="AG32" i="1"/>
  <c r="AG31" i="1"/>
  <c r="AF31" i="1"/>
  <c r="AG30" i="1"/>
  <c r="AF30" i="1"/>
  <c r="AG29" i="1"/>
  <c r="AF29" i="1"/>
  <c r="AG28" i="1"/>
  <c r="AG35" i="1"/>
  <c r="AF28" i="1"/>
  <c r="AF35" i="1" s="1"/>
  <c r="AL27" i="1"/>
  <c r="AK27" i="1"/>
  <c r="AJ27" i="1"/>
  <c r="AI27" i="1"/>
  <c r="AG27" i="1"/>
  <c r="AF27" i="1"/>
  <c r="B27" i="1"/>
  <c r="BR25" i="1"/>
  <c r="BP13" i="2"/>
  <c r="BP11" i="2" s="1"/>
  <c r="BP16" i="2" s="1"/>
  <c r="BQ25" i="1"/>
  <c r="BO13" i="2"/>
  <c r="BP25" i="1"/>
  <c r="BN13" i="2"/>
  <c r="BN11" i="2"/>
  <c r="BN16" i="2"/>
  <c r="BN14" i="2"/>
  <c r="BO25" i="1"/>
  <c r="BM13" i="2" s="1"/>
  <c r="BM11" i="2" s="1"/>
  <c r="BM16" i="2" s="1"/>
  <c r="BN25" i="1"/>
  <c r="BL13" i="2"/>
  <c r="BL11" i="2"/>
  <c r="BL16" i="2" s="1"/>
  <c r="BM25" i="1"/>
  <c r="BK13" i="2" s="1"/>
  <c r="BL25" i="1"/>
  <c r="BJ13" i="2"/>
  <c r="BK25" i="1"/>
  <c r="BI13" i="2"/>
  <c r="BJ25" i="1"/>
  <c r="BI25" i="1"/>
  <c r="BG13" i="2"/>
  <c r="BH25" i="1"/>
  <c r="BF13" i="2"/>
  <c r="BG25" i="1"/>
  <c r="BF25" i="1"/>
  <c r="BD13" i="2"/>
  <c r="BD11" i="2"/>
  <c r="BD16" i="2"/>
  <c r="BD14" i="2" s="1"/>
  <c r="BE25" i="1"/>
  <c r="BC13" i="2" s="1"/>
  <c r="BC11" i="2" s="1"/>
  <c r="BC16" i="2" s="1"/>
  <c r="BD25" i="1"/>
  <c r="BB13" i="2" s="1"/>
  <c r="BC25" i="1"/>
  <c r="BA13" i="2" s="1"/>
  <c r="BA11" i="2" s="1"/>
  <c r="BA16" i="2" s="1"/>
  <c r="BB25" i="1"/>
  <c r="AZ13" i="2"/>
  <c r="AZ11" i="2"/>
  <c r="AZ16" i="2"/>
  <c r="BA25" i="1"/>
  <c r="AY13" i="2"/>
  <c r="AY11" i="2"/>
  <c r="AY16" i="2"/>
  <c r="AZ25" i="1"/>
  <c r="AX13" i="2"/>
  <c r="AX11" i="2"/>
  <c r="AX16" i="2"/>
  <c r="AY25" i="1"/>
  <c r="AW13" i="2" s="1"/>
  <c r="AX25" i="1"/>
  <c r="AV13" i="2"/>
  <c r="AV11" i="2"/>
  <c r="AV16" i="2"/>
  <c r="AW25" i="1"/>
  <c r="AU13" i="2"/>
  <c r="AU11" i="2" s="1"/>
  <c r="AU16" i="2" s="1"/>
  <c r="AV25" i="1"/>
  <c r="AT13" i="2"/>
  <c r="AT11" i="2" s="1"/>
  <c r="AT16" i="2" s="1"/>
  <c r="AU25" i="1"/>
  <c r="AS13" i="2"/>
  <c r="AT25" i="1"/>
  <c r="AR13" i="2"/>
  <c r="AR11" i="2"/>
  <c r="AR16" i="2"/>
  <c r="AS25" i="1"/>
  <c r="AQ13" i="2"/>
  <c r="AQ11" i="2"/>
  <c r="AQ16" i="2"/>
  <c r="AR25" i="1"/>
  <c r="AQ25" i="1"/>
  <c r="AP25" i="1"/>
  <c r="AN13" i="2"/>
  <c r="AN11" i="2" s="1"/>
  <c r="AN16" i="2" s="1"/>
  <c r="AO25" i="1"/>
  <c r="AM13" i="2" s="1"/>
  <c r="AM11" i="2" s="1"/>
  <c r="AM16" i="2" s="1"/>
  <c r="AN25" i="1"/>
  <c r="AM25" i="1"/>
  <c r="AK13" i="2"/>
  <c r="AL25" i="1"/>
  <c r="AI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K24" i="1"/>
  <c r="AJ24" i="1"/>
  <c r="AG24" i="1"/>
  <c r="AF24" i="1"/>
  <c r="AK23" i="1"/>
  <c r="AJ23" i="1"/>
  <c r="AG23" i="1"/>
  <c r="AF23" i="1"/>
  <c r="AK22" i="1"/>
  <c r="AJ22" i="1"/>
  <c r="AG22" i="1"/>
  <c r="AF22" i="1"/>
  <c r="AK21" i="1"/>
  <c r="AK25" i="1" s="1"/>
  <c r="AJ21" i="1"/>
  <c r="AJ25" i="1" s="1"/>
  <c r="AG21" i="1"/>
  <c r="AG25" i="1"/>
  <c r="AF21" i="1"/>
  <c r="AF25" i="1"/>
  <c r="B20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N18" i="1"/>
  <c r="M18" i="1"/>
  <c r="L18" i="1"/>
  <c r="K18" i="1"/>
  <c r="J18" i="1"/>
  <c r="I18" i="1"/>
  <c r="G18" i="1"/>
  <c r="F18" i="1"/>
  <c r="E18" i="1"/>
  <c r="D18" i="1"/>
  <c r="C18" i="1"/>
  <c r="B18" i="1"/>
  <c r="B15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N13" i="1"/>
  <c r="M13" i="1"/>
  <c r="L13" i="1"/>
  <c r="K13" i="1"/>
  <c r="J13" i="1"/>
  <c r="I13" i="1"/>
  <c r="G13" i="1"/>
  <c r="F13" i="1"/>
  <c r="E13" i="1"/>
  <c r="D13" i="1"/>
  <c r="C13" i="1"/>
  <c r="B13" i="1"/>
  <c r="C10" i="1"/>
  <c r="C63" i="1"/>
  <c r="Q27" i="2"/>
  <c r="AB27" i="2"/>
  <c r="AL7" i="2"/>
  <c r="AK27" i="2"/>
  <c r="V67" i="1"/>
  <c r="BN67" i="1"/>
  <c r="AO67" i="1"/>
  <c r="BO67" i="1"/>
  <c r="BO11" i="2"/>
  <c r="BO16" i="2"/>
  <c r="N67" i="1"/>
  <c r="O67" i="1"/>
  <c r="BH67" i="1"/>
  <c r="AJ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C78" i="1"/>
  <c r="C69" i="1"/>
  <c r="C132" i="1"/>
  <c r="C103" i="1"/>
  <c r="C27" i="1"/>
  <c r="C174" i="1"/>
  <c r="C181" i="1"/>
  <c r="C20" i="1"/>
  <c r="C15" i="1"/>
  <c r="C91" i="1"/>
  <c r="D10" i="1"/>
  <c r="AF67" i="1"/>
  <c r="AQ14" i="2"/>
  <c r="AY14" i="2"/>
  <c r="AK66" i="1"/>
  <c r="AK67" i="1"/>
  <c r="AG66" i="1"/>
  <c r="C85" i="1"/>
  <c r="AK76" i="1"/>
  <c r="AG67" i="1"/>
  <c r="AK11" i="2"/>
  <c r="AK16" i="2"/>
  <c r="AK14" i="2"/>
  <c r="AF94" i="1"/>
  <c r="AJ130" i="1"/>
  <c r="BI11" i="2"/>
  <c r="AG130" i="1"/>
  <c r="AK130" i="1"/>
  <c r="BF11" i="2"/>
  <c r="BF16" i="2"/>
  <c r="AJ144" i="1"/>
  <c r="AJ140" i="1"/>
  <c r="AJ150" i="1"/>
  <c r="AG140" i="1"/>
  <c r="AK140" i="1"/>
  <c r="AM150" i="1"/>
  <c r="AG150" i="1"/>
  <c r="BG11" i="2"/>
  <c r="BG16" i="2"/>
  <c r="BG14" i="2"/>
  <c r="AL67" i="1"/>
  <c r="BL67" i="1"/>
  <c r="AW67" i="1"/>
  <c r="BJ11" i="2"/>
  <c r="BJ16" i="2"/>
  <c r="BJ14" i="2"/>
  <c r="J8" i="3"/>
  <c r="H19" i="3"/>
  <c r="H30" i="3"/>
  <c r="H41" i="3"/>
  <c r="H51" i="3"/>
  <c r="H60" i="3"/>
  <c r="H68" i="3"/>
  <c r="H80" i="3"/>
  <c r="H94" i="3"/>
  <c r="BB67" i="1"/>
  <c r="AK148" i="1"/>
  <c r="L14" i="2"/>
  <c r="AH16" i="3"/>
  <c r="AH38" i="3"/>
  <c r="U15" i="2"/>
  <c r="U14" i="2"/>
  <c r="AL27" i="3"/>
  <c r="W16" i="2"/>
  <c r="U67" i="1"/>
  <c r="BR67" i="1"/>
  <c r="AK89" i="1"/>
  <c r="BA150" i="1"/>
  <c r="BI150" i="1"/>
  <c r="BQ150" i="1"/>
  <c r="AZ14" i="2"/>
  <c r="BH14" i="2"/>
  <c r="AK101" i="1"/>
  <c r="J14" i="2"/>
  <c r="S14" i="2"/>
  <c r="AJ27" i="2"/>
  <c r="BF80" i="3"/>
  <c r="BF60" i="3"/>
  <c r="BF51" i="3"/>
  <c r="BF41" i="3"/>
  <c r="AB14" i="2"/>
  <c r="AS11" i="2"/>
  <c r="AS16" i="2"/>
  <c r="AS14" i="2"/>
  <c r="AL38" i="3"/>
  <c r="AM7" i="2"/>
  <c r="AL27" i="2"/>
  <c r="AK150" i="1"/>
  <c r="D132" i="1"/>
  <c r="D85" i="1"/>
  <c r="D174" i="1"/>
  <c r="D91" i="1"/>
  <c r="D63" i="1"/>
  <c r="D27" i="1"/>
  <c r="D20" i="1"/>
  <c r="D15" i="1"/>
  <c r="D103" i="1"/>
  <c r="D181" i="1"/>
  <c r="D78" i="1"/>
  <c r="E10" i="1"/>
  <c r="D69" i="1"/>
  <c r="L8" i="3"/>
  <c r="J19" i="3"/>
  <c r="J30" i="3"/>
  <c r="J41" i="3"/>
  <c r="J51" i="3"/>
  <c r="J60" i="3"/>
  <c r="J68" i="3"/>
  <c r="J80" i="3"/>
  <c r="J94" i="3"/>
  <c r="AD27" i="2"/>
  <c r="R27" i="2"/>
  <c r="E132" i="1"/>
  <c r="E174" i="1"/>
  <c r="E181" i="1"/>
  <c r="E91" i="1"/>
  <c r="E63" i="1"/>
  <c r="E103" i="1"/>
  <c r="E78" i="1"/>
  <c r="E27" i="1"/>
  <c r="E20" i="1"/>
  <c r="E15" i="1"/>
  <c r="F10" i="1"/>
  <c r="E85" i="1"/>
  <c r="E69" i="1"/>
  <c r="AE27" i="2"/>
  <c r="S27" i="2"/>
  <c r="N8" i="3"/>
  <c r="L19" i="3"/>
  <c r="L30" i="3"/>
  <c r="L41" i="3"/>
  <c r="L51" i="3"/>
  <c r="L60" i="3"/>
  <c r="L68" i="3"/>
  <c r="L80" i="3"/>
  <c r="L94" i="3"/>
  <c r="AM27" i="2"/>
  <c r="AN7" i="2"/>
  <c r="AN27" i="2"/>
  <c r="AO7" i="2"/>
  <c r="N19" i="3"/>
  <c r="N30" i="3"/>
  <c r="N41" i="3"/>
  <c r="N51" i="3"/>
  <c r="N60" i="3"/>
  <c r="N68" i="3"/>
  <c r="N80" i="3"/>
  <c r="N94" i="3"/>
  <c r="P8" i="3"/>
  <c r="AF27" i="2"/>
  <c r="T27" i="2"/>
  <c r="U27" i="2"/>
  <c r="V27" i="2"/>
  <c r="W27" i="2"/>
  <c r="X27" i="2"/>
  <c r="Y27" i="2"/>
  <c r="Z27" i="2"/>
  <c r="AA27" i="2"/>
  <c r="F174" i="1"/>
  <c r="F181" i="1"/>
  <c r="F103" i="1"/>
  <c r="F91" i="1"/>
  <c r="F27" i="1"/>
  <c r="F20" i="1"/>
  <c r="F15" i="1"/>
  <c r="G10" i="1"/>
  <c r="F132" i="1"/>
  <c r="F85" i="1"/>
  <c r="F63" i="1"/>
  <c r="F69" i="1"/>
  <c r="F78" i="1"/>
  <c r="G181" i="1"/>
  <c r="G103" i="1"/>
  <c r="G91" i="1"/>
  <c r="G174" i="1"/>
  <c r="G63" i="1"/>
  <c r="G85" i="1"/>
  <c r="G78" i="1"/>
  <c r="G27" i="1"/>
  <c r="G20" i="1"/>
  <c r="I10" i="1"/>
  <c r="G69" i="1"/>
  <c r="G15" i="1"/>
  <c r="G132" i="1"/>
  <c r="P19" i="3"/>
  <c r="P30" i="3"/>
  <c r="P41" i="3"/>
  <c r="P51" i="3"/>
  <c r="P60" i="3"/>
  <c r="P68" i="3"/>
  <c r="P80" i="3"/>
  <c r="P94" i="3"/>
  <c r="R8" i="3"/>
  <c r="AO27" i="2"/>
  <c r="AP7" i="2"/>
  <c r="T8" i="3"/>
  <c r="R19" i="3"/>
  <c r="R30" i="3"/>
  <c r="R41" i="3"/>
  <c r="R51" i="3"/>
  <c r="R60" i="3"/>
  <c r="R68" i="3"/>
  <c r="R80" i="3"/>
  <c r="R94" i="3"/>
  <c r="I174" i="1"/>
  <c r="I161" i="1"/>
  <c r="I132" i="1"/>
  <c r="I69" i="1"/>
  <c r="I181" i="1"/>
  <c r="I15" i="1"/>
  <c r="I91" i="1"/>
  <c r="I85" i="1"/>
  <c r="I103" i="1"/>
  <c r="J10" i="1"/>
  <c r="I171" i="1"/>
  <c r="I63" i="1"/>
  <c r="I78" i="1"/>
  <c r="I20" i="1"/>
  <c r="I27" i="1"/>
  <c r="AP27" i="2"/>
  <c r="AQ7" i="2"/>
  <c r="AQ27" i="2"/>
  <c r="AR7" i="2"/>
  <c r="J181" i="1"/>
  <c r="J91" i="1"/>
  <c r="J78" i="1"/>
  <c r="J69" i="1"/>
  <c r="J85" i="1"/>
  <c r="J171" i="1"/>
  <c r="J132" i="1"/>
  <c r="J174" i="1"/>
  <c r="J63" i="1"/>
  <c r="J27" i="1"/>
  <c r="J15" i="1"/>
  <c r="J20" i="1"/>
  <c r="J161" i="1"/>
  <c r="J103" i="1"/>
  <c r="K10" i="1"/>
  <c r="T19" i="3"/>
  <c r="T30" i="3"/>
  <c r="T41" i="3"/>
  <c r="T51" i="3"/>
  <c r="T60" i="3"/>
  <c r="T68" i="3"/>
  <c r="T80" i="3"/>
  <c r="T94" i="3"/>
  <c r="V8" i="3"/>
  <c r="X8" i="3"/>
  <c r="V19" i="3"/>
  <c r="V30" i="3"/>
  <c r="V41" i="3"/>
  <c r="V51" i="3"/>
  <c r="V60" i="3"/>
  <c r="V68" i="3"/>
  <c r="V80" i="3"/>
  <c r="V94" i="3"/>
  <c r="AS7" i="2"/>
  <c r="AR27" i="2"/>
  <c r="K132" i="1"/>
  <c r="K103" i="1"/>
  <c r="K85" i="1"/>
  <c r="K161" i="1"/>
  <c r="K91" i="1"/>
  <c r="K78" i="1"/>
  <c r="K174" i="1"/>
  <c r="K69" i="1"/>
  <c r="K63" i="1"/>
  <c r="K171" i="1"/>
  <c r="K27" i="1"/>
  <c r="K15" i="1"/>
  <c r="L10" i="1"/>
  <c r="K20" i="1"/>
  <c r="K181" i="1"/>
  <c r="AS27" i="2"/>
  <c r="AT7" i="2"/>
  <c r="L85" i="1"/>
  <c r="L161" i="1"/>
  <c r="L78" i="1"/>
  <c r="L69" i="1"/>
  <c r="L171" i="1"/>
  <c r="L181" i="1"/>
  <c r="L132" i="1"/>
  <c r="L174" i="1"/>
  <c r="L91" i="1"/>
  <c r="L27" i="1"/>
  <c r="M10" i="1"/>
  <c r="L103" i="1"/>
  <c r="L63" i="1"/>
  <c r="L20" i="1"/>
  <c r="L15" i="1"/>
  <c r="Z8" i="3"/>
  <c r="X19" i="3"/>
  <c r="X30" i="3"/>
  <c r="X41" i="3"/>
  <c r="X51" i="3"/>
  <c r="X60" i="3"/>
  <c r="X68" i="3"/>
  <c r="X80" i="3"/>
  <c r="X94" i="3"/>
  <c r="AB8" i="3"/>
  <c r="Z19" i="3"/>
  <c r="Z30" i="3"/>
  <c r="Z41" i="3"/>
  <c r="Z51" i="3"/>
  <c r="Z60" i="3"/>
  <c r="Z68" i="3"/>
  <c r="Z80" i="3"/>
  <c r="Z94" i="3"/>
  <c r="AT27" i="2"/>
  <c r="AU7" i="2"/>
  <c r="M161" i="1"/>
  <c r="M171" i="1"/>
  <c r="M132" i="1"/>
  <c r="M103" i="1"/>
  <c r="M69" i="1"/>
  <c r="M27" i="1"/>
  <c r="M20" i="1"/>
  <c r="M15" i="1"/>
  <c r="N10" i="1"/>
  <c r="M174" i="1"/>
  <c r="M91" i="1"/>
  <c r="M85" i="1"/>
  <c r="M63" i="1"/>
  <c r="M78" i="1"/>
  <c r="M181" i="1"/>
  <c r="AV7" i="2"/>
  <c r="AU27" i="2"/>
  <c r="N171" i="1"/>
  <c r="N132" i="1"/>
  <c r="N174" i="1"/>
  <c r="N85" i="1"/>
  <c r="N63" i="1"/>
  <c r="N181" i="1"/>
  <c r="N91" i="1"/>
  <c r="P10" i="1"/>
  <c r="N27" i="1"/>
  <c r="N20" i="1"/>
  <c r="N103" i="1"/>
  <c r="N15" i="1"/>
  <c r="N161" i="1"/>
  <c r="N69" i="1"/>
  <c r="N78" i="1"/>
  <c r="AD8" i="3"/>
  <c r="AB19" i="3"/>
  <c r="AB30" i="3"/>
  <c r="AB41" i="3"/>
  <c r="AB51" i="3"/>
  <c r="AB60" i="3"/>
  <c r="AB68" i="3"/>
  <c r="AB80" i="3"/>
  <c r="AB94" i="3"/>
  <c r="AD19" i="3"/>
  <c r="AD30" i="3"/>
  <c r="AD41" i="3"/>
  <c r="AD51" i="3"/>
  <c r="AD60" i="3"/>
  <c r="AD68" i="3"/>
  <c r="AD80" i="3"/>
  <c r="AD94" i="3"/>
  <c r="AF8" i="3"/>
  <c r="P174" i="1"/>
  <c r="P190" i="1"/>
  <c r="P181" i="1"/>
  <c r="P103" i="1"/>
  <c r="P91" i="1"/>
  <c r="P27" i="1"/>
  <c r="P20" i="1"/>
  <c r="P15" i="1"/>
  <c r="P63" i="1"/>
  <c r="P85" i="1"/>
  <c r="P161" i="1"/>
  <c r="P171" i="1"/>
  <c r="P69" i="1"/>
  <c r="Q10" i="1"/>
  <c r="P78" i="1"/>
  <c r="P132" i="1"/>
  <c r="AV27" i="2"/>
  <c r="AW7" i="2"/>
  <c r="Q190" i="1"/>
  <c r="Q181" i="1"/>
  <c r="Q103" i="1"/>
  <c r="Q91" i="1"/>
  <c r="Q171" i="1"/>
  <c r="Q132" i="1"/>
  <c r="Q174" i="1"/>
  <c r="Q69" i="1"/>
  <c r="Q63" i="1"/>
  <c r="R10" i="1"/>
  <c r="Q27" i="1"/>
  <c r="Q161" i="1"/>
  <c r="Q15" i="1"/>
  <c r="Q78" i="1"/>
  <c r="Q20" i="1"/>
  <c r="Q85" i="1"/>
  <c r="AW27" i="2"/>
  <c r="AX7" i="2"/>
  <c r="AF19" i="3"/>
  <c r="AF30" i="3"/>
  <c r="AF41" i="3"/>
  <c r="AF51" i="3"/>
  <c r="AF60" i="3"/>
  <c r="AF68" i="3"/>
  <c r="AF80" i="3"/>
  <c r="AF94" i="3"/>
  <c r="AH8" i="3"/>
  <c r="AH19" i="3"/>
  <c r="AH30" i="3"/>
  <c r="AH41" i="3"/>
  <c r="AH51" i="3"/>
  <c r="AH60" i="3"/>
  <c r="AH68" i="3"/>
  <c r="AH80" i="3"/>
  <c r="AH94" i="3"/>
  <c r="AJ8" i="3"/>
  <c r="AY7" i="2"/>
  <c r="AX27" i="2"/>
  <c r="R190" i="1"/>
  <c r="R174" i="1"/>
  <c r="R161" i="1"/>
  <c r="R63" i="1"/>
  <c r="R171" i="1"/>
  <c r="R181" i="1"/>
  <c r="R78" i="1"/>
  <c r="R27" i="1"/>
  <c r="R20" i="1"/>
  <c r="R15" i="1"/>
  <c r="R103" i="1"/>
  <c r="R91" i="1"/>
  <c r="R132" i="1"/>
  <c r="S10" i="1"/>
  <c r="R69" i="1"/>
  <c r="R85" i="1"/>
  <c r="AY27" i="2"/>
  <c r="AZ7" i="2"/>
  <c r="S171" i="1"/>
  <c r="S181" i="1"/>
  <c r="S91" i="1"/>
  <c r="S78" i="1"/>
  <c r="S69" i="1"/>
  <c r="S132" i="1"/>
  <c r="S190" i="1"/>
  <c r="S174" i="1"/>
  <c r="S103" i="1"/>
  <c r="S27" i="1"/>
  <c r="S20" i="1"/>
  <c r="S161" i="1"/>
  <c r="S15" i="1"/>
  <c r="S63" i="1"/>
  <c r="T10" i="1"/>
  <c r="S85" i="1"/>
  <c r="AL8" i="3"/>
  <c r="AJ19" i="3"/>
  <c r="AJ30" i="3"/>
  <c r="AJ41" i="3"/>
  <c r="AJ51" i="3"/>
  <c r="AJ60" i="3"/>
  <c r="AJ68" i="3"/>
  <c r="AJ80" i="3"/>
  <c r="AJ94" i="3"/>
  <c r="AL19" i="3"/>
  <c r="AL30" i="3"/>
  <c r="AL41" i="3"/>
  <c r="AL51" i="3"/>
  <c r="AL60" i="3"/>
  <c r="AL68" i="3"/>
  <c r="AL80" i="3"/>
  <c r="AL94" i="3"/>
  <c r="AN8" i="3"/>
  <c r="AZ27" i="2"/>
  <c r="BA7" i="2"/>
  <c r="T85" i="1"/>
  <c r="T190" i="1"/>
  <c r="T174" i="1"/>
  <c r="T161" i="1"/>
  <c r="T132" i="1"/>
  <c r="T78" i="1"/>
  <c r="T15" i="1"/>
  <c r="T103" i="1"/>
  <c r="T181" i="1"/>
  <c r="T171" i="1"/>
  <c r="T27" i="1"/>
  <c r="T69" i="1"/>
  <c r="T20" i="1"/>
  <c r="U10" i="1"/>
  <c r="T91" i="1"/>
  <c r="T63" i="1"/>
  <c r="BB7" i="2"/>
  <c r="BA27" i="2"/>
  <c r="U85" i="1"/>
  <c r="U161" i="1"/>
  <c r="U181" i="1"/>
  <c r="U91" i="1"/>
  <c r="U78" i="1"/>
  <c r="U69" i="1"/>
  <c r="U103" i="1"/>
  <c r="U171" i="1"/>
  <c r="V10" i="1"/>
  <c r="U132" i="1"/>
  <c r="U174" i="1"/>
  <c r="U63" i="1"/>
  <c r="U20" i="1"/>
  <c r="U190" i="1"/>
  <c r="U27" i="1"/>
  <c r="U15" i="1"/>
  <c r="AN19" i="3"/>
  <c r="AN30" i="3"/>
  <c r="AN41" i="3"/>
  <c r="AN51" i="3"/>
  <c r="AN60" i="3"/>
  <c r="AN68" i="3"/>
  <c r="AN80" i="3"/>
  <c r="AN94" i="3"/>
  <c r="AP8" i="3"/>
  <c r="AR8" i="3"/>
  <c r="AP19" i="3"/>
  <c r="AP30" i="3"/>
  <c r="AP41" i="3"/>
  <c r="AP51" i="3"/>
  <c r="AP60" i="3"/>
  <c r="AP68" i="3"/>
  <c r="AP80" i="3"/>
  <c r="AP94" i="3"/>
  <c r="V161" i="1"/>
  <c r="V171" i="1"/>
  <c r="V132" i="1"/>
  <c r="V103" i="1"/>
  <c r="V190" i="1"/>
  <c r="V174" i="1"/>
  <c r="V91" i="1"/>
  <c r="V85" i="1"/>
  <c r="V69" i="1"/>
  <c r="V27" i="1"/>
  <c r="V20" i="1"/>
  <c r="V15" i="1"/>
  <c r="V78" i="1"/>
  <c r="V181" i="1"/>
  <c r="V63" i="1"/>
  <c r="W10" i="1"/>
  <c r="BC7" i="2"/>
  <c r="BB27" i="2"/>
  <c r="BC27" i="2"/>
  <c r="BD7" i="2"/>
  <c r="W171" i="1"/>
  <c r="W132" i="1"/>
  <c r="W174" i="1"/>
  <c r="W85" i="1"/>
  <c r="W63" i="1"/>
  <c r="W78" i="1"/>
  <c r="W181" i="1"/>
  <c r="W161" i="1"/>
  <c r="W103" i="1"/>
  <c r="X10" i="1"/>
  <c r="W69" i="1"/>
  <c r="W20" i="1"/>
  <c r="W15" i="1"/>
  <c r="W190" i="1"/>
  <c r="W91" i="1"/>
  <c r="W27" i="1"/>
  <c r="AT8" i="3"/>
  <c r="AR19" i="3"/>
  <c r="AR30" i="3"/>
  <c r="AR41" i="3"/>
  <c r="AR51" i="3"/>
  <c r="AR60" i="3"/>
  <c r="AR68" i="3"/>
  <c r="AR80" i="3"/>
  <c r="AR94" i="3"/>
  <c r="X174" i="1"/>
  <c r="X190" i="1"/>
  <c r="X181" i="1"/>
  <c r="X103" i="1"/>
  <c r="X91" i="1"/>
  <c r="X132" i="1"/>
  <c r="X69" i="1"/>
  <c r="X27" i="1"/>
  <c r="X20" i="1"/>
  <c r="X15" i="1"/>
  <c r="X161" i="1"/>
  <c r="X85" i="1"/>
  <c r="X171" i="1"/>
  <c r="Y10" i="1"/>
  <c r="X63" i="1"/>
  <c r="X78" i="1"/>
  <c r="AT19" i="3"/>
  <c r="AT30" i="3"/>
  <c r="AT41" i="3"/>
  <c r="AT51" i="3"/>
  <c r="AT60" i="3"/>
  <c r="AT68" i="3"/>
  <c r="AT80" i="3"/>
  <c r="AT94" i="3"/>
  <c r="AV8" i="3"/>
  <c r="BD27" i="2"/>
  <c r="BE7" i="2"/>
  <c r="Y190" i="1"/>
  <c r="Y181" i="1"/>
  <c r="Y103" i="1"/>
  <c r="Y91" i="1"/>
  <c r="Y85" i="1"/>
  <c r="Y171" i="1"/>
  <c r="Y63" i="1"/>
  <c r="Y161" i="1"/>
  <c r="Z10" i="1"/>
  <c r="Y132" i="1"/>
  <c r="Y27" i="1"/>
  <c r="Y20" i="1"/>
  <c r="Y69" i="1"/>
  <c r="Y78" i="1"/>
  <c r="Y15" i="1"/>
  <c r="Y174" i="1"/>
  <c r="BE27" i="2"/>
  <c r="BF7" i="2"/>
  <c r="AV19" i="3"/>
  <c r="AV30" i="3"/>
  <c r="AV41" i="3"/>
  <c r="AV51" i="3"/>
  <c r="AV60" i="3"/>
  <c r="AV68" i="3"/>
  <c r="AV80" i="3"/>
  <c r="AV94" i="3"/>
  <c r="AX8" i="3"/>
  <c r="AX19" i="3"/>
  <c r="AX30" i="3"/>
  <c r="AX41" i="3"/>
  <c r="AX51" i="3"/>
  <c r="AX60" i="3"/>
  <c r="AX68" i="3"/>
  <c r="AX80" i="3"/>
  <c r="AX94" i="3"/>
  <c r="AZ8" i="3"/>
  <c r="BF27" i="2"/>
  <c r="BG7" i="2"/>
  <c r="Z103" i="1"/>
  <c r="Z161" i="1"/>
  <c r="Z91" i="1"/>
  <c r="Z85" i="1"/>
  <c r="Z171" i="1"/>
  <c r="Z63" i="1"/>
  <c r="Z132" i="1"/>
  <c r="Z69" i="1"/>
  <c r="Z27" i="1"/>
  <c r="Z190" i="1"/>
  <c r="Z174" i="1"/>
  <c r="Z181" i="1"/>
  <c r="Z20" i="1"/>
  <c r="Z15" i="1"/>
  <c r="Z78" i="1"/>
  <c r="AA10" i="1"/>
  <c r="AA171" i="1"/>
  <c r="AA78" i="1"/>
  <c r="AA69" i="1"/>
  <c r="AA63" i="1"/>
  <c r="AA181" i="1"/>
  <c r="AA103" i="1"/>
  <c r="AA132" i="1"/>
  <c r="AA27" i="1"/>
  <c r="AA85" i="1"/>
  <c r="AA190" i="1"/>
  <c r="AA174" i="1"/>
  <c r="AA91" i="1"/>
  <c r="AA20" i="1"/>
  <c r="AA15" i="1"/>
  <c r="AB10" i="1"/>
  <c r="AA161" i="1"/>
  <c r="BB8" i="3"/>
  <c r="AZ19" i="3"/>
  <c r="AZ30" i="3"/>
  <c r="AZ41" i="3"/>
  <c r="AZ51" i="3"/>
  <c r="AZ60" i="3"/>
  <c r="AZ68" i="3"/>
  <c r="AZ80" i="3"/>
  <c r="AZ94" i="3"/>
  <c r="BG27" i="2"/>
  <c r="BH7" i="2"/>
  <c r="AB85" i="1"/>
  <c r="AB190" i="1"/>
  <c r="AB174" i="1"/>
  <c r="AB161" i="1"/>
  <c r="AB171" i="1"/>
  <c r="AB181" i="1"/>
  <c r="AB69" i="1"/>
  <c r="AB78" i="1"/>
  <c r="AB132" i="1"/>
  <c r="AB63" i="1"/>
  <c r="AB27" i="1"/>
  <c r="AB20" i="1"/>
  <c r="AB37" i="1"/>
  <c r="AB42" i="1"/>
  <c r="AB45" i="1"/>
  <c r="AB48" i="1"/>
  <c r="AB55" i="1"/>
  <c r="AB15" i="1"/>
  <c r="AB91" i="1"/>
  <c r="AC10" i="1"/>
  <c r="AB103" i="1"/>
  <c r="BI7" i="2"/>
  <c r="BH27" i="2"/>
  <c r="BD8" i="3"/>
  <c r="BB19" i="3"/>
  <c r="BB30" i="3"/>
  <c r="BB41" i="3"/>
  <c r="BB51" i="3"/>
  <c r="BB60" i="3"/>
  <c r="BB68" i="3"/>
  <c r="BB80" i="3"/>
  <c r="BB94" i="3"/>
  <c r="AC85" i="1"/>
  <c r="AC161" i="1"/>
  <c r="AC171" i="1"/>
  <c r="AC78" i="1"/>
  <c r="AC69" i="1"/>
  <c r="AC181" i="1"/>
  <c r="AC91" i="1"/>
  <c r="AC132" i="1"/>
  <c r="AC63" i="1"/>
  <c r="AC27" i="1"/>
  <c r="AC20" i="1"/>
  <c r="AC37" i="1"/>
  <c r="AC42" i="1"/>
  <c r="AC45" i="1"/>
  <c r="AC48" i="1"/>
  <c r="AC55" i="1"/>
  <c r="AC190" i="1"/>
  <c r="AD10" i="1"/>
  <c r="AC15" i="1"/>
  <c r="AC174" i="1"/>
  <c r="AC103" i="1"/>
  <c r="BH8" i="3"/>
  <c r="BJ8" i="3"/>
  <c r="BD19" i="3"/>
  <c r="BI27" i="2"/>
  <c r="BJ7" i="2"/>
  <c r="AD161" i="1"/>
  <c r="AD171" i="1"/>
  <c r="AD132" i="1"/>
  <c r="AD190" i="1"/>
  <c r="AD174" i="1"/>
  <c r="AD181" i="1"/>
  <c r="AD27" i="1"/>
  <c r="AD20" i="1"/>
  <c r="AD37" i="1"/>
  <c r="AD42" i="1"/>
  <c r="AD45" i="1"/>
  <c r="AD48" i="1"/>
  <c r="AD55" i="1"/>
  <c r="AD15" i="1"/>
  <c r="AD85" i="1"/>
  <c r="AE10" i="1"/>
  <c r="AD69" i="1"/>
  <c r="AD91" i="1"/>
  <c r="AD78" i="1"/>
  <c r="AD103" i="1"/>
  <c r="AD63" i="1"/>
  <c r="BK7" i="2"/>
  <c r="BJ27" i="2"/>
  <c r="BH19" i="3"/>
  <c r="BD30" i="3"/>
  <c r="BJ19" i="3"/>
  <c r="BJ30" i="3"/>
  <c r="BJ41" i="3"/>
  <c r="BJ51" i="3"/>
  <c r="BJ60" i="3"/>
  <c r="BJ68" i="3"/>
  <c r="BJ80" i="3"/>
  <c r="BJ94" i="3"/>
  <c r="BL8" i="3"/>
  <c r="BL19" i="3"/>
  <c r="BL30" i="3"/>
  <c r="BL41" i="3"/>
  <c r="BL51" i="3"/>
  <c r="BL60" i="3"/>
  <c r="BL68" i="3"/>
  <c r="BL80" i="3"/>
  <c r="BL94" i="3"/>
  <c r="BN8" i="3"/>
  <c r="BD41" i="3"/>
  <c r="BH30" i="3"/>
  <c r="AE171" i="1"/>
  <c r="AE132" i="1"/>
  <c r="AE174" i="1"/>
  <c r="AE181" i="1"/>
  <c r="AE91" i="1"/>
  <c r="AE63" i="1"/>
  <c r="AE103" i="1"/>
  <c r="AE78" i="1"/>
  <c r="AE69" i="1"/>
  <c r="AE15" i="1"/>
  <c r="AE190" i="1"/>
  <c r="AE85" i="1"/>
  <c r="AM10" i="1"/>
  <c r="AE20" i="1"/>
  <c r="AE37" i="1"/>
  <c r="AE42" i="1"/>
  <c r="AE45" i="1"/>
  <c r="AE48" i="1"/>
  <c r="AE55" i="1"/>
  <c r="AE27" i="1"/>
  <c r="AE161" i="1"/>
  <c r="BK27" i="2"/>
  <c r="BL7" i="2"/>
  <c r="BH41" i="3"/>
  <c r="BD51" i="3"/>
  <c r="BN19" i="3"/>
  <c r="BN30" i="3"/>
  <c r="BN41" i="3"/>
  <c r="BN51" i="3"/>
  <c r="BN60" i="3"/>
  <c r="BN68" i="3"/>
  <c r="BN80" i="3"/>
  <c r="BN94" i="3"/>
  <c r="BP8" i="3"/>
  <c r="BL27" i="2"/>
  <c r="BM7" i="2"/>
  <c r="AM103" i="1"/>
  <c r="AG103" i="1"/>
  <c r="AM20" i="1"/>
  <c r="AM15" i="1"/>
  <c r="AM91" i="1"/>
  <c r="AG91" i="1"/>
  <c r="AM161" i="1"/>
  <c r="AG161" i="1"/>
  <c r="AN10" i="1"/>
  <c r="AM174" i="1"/>
  <c r="AG174" i="1"/>
  <c r="AM171" i="1"/>
  <c r="AG171" i="1"/>
  <c r="AM112" i="1"/>
  <c r="AG112" i="1"/>
  <c r="AM98" i="1"/>
  <c r="AG98" i="1"/>
  <c r="AM142" i="1"/>
  <c r="AG142" i="1"/>
  <c r="AM122" i="1"/>
  <c r="AG122" i="1"/>
  <c r="AM27" i="1"/>
  <c r="AM190" i="1"/>
  <c r="AG190" i="1"/>
  <c r="AM152" i="1"/>
  <c r="AG152" i="1"/>
  <c r="AM63" i="1"/>
  <c r="AM37" i="1"/>
  <c r="AM42" i="1"/>
  <c r="AM45" i="1"/>
  <c r="AM48" i="1"/>
  <c r="AM55" i="1"/>
  <c r="AM132" i="1"/>
  <c r="AG132" i="1"/>
  <c r="AM69" i="1"/>
  <c r="AM85" i="1"/>
  <c r="AM78" i="1"/>
  <c r="AM181" i="1"/>
  <c r="AG181" i="1"/>
  <c r="AN103" i="1"/>
  <c r="AN174" i="1"/>
  <c r="AN91" i="1"/>
  <c r="AO10" i="1"/>
  <c r="AN171" i="1"/>
  <c r="AN161" i="1"/>
  <c r="AN15" i="1"/>
  <c r="AN20" i="1"/>
  <c r="BP19" i="3"/>
  <c r="BP30" i="3"/>
  <c r="BP41" i="3"/>
  <c r="BP51" i="3"/>
  <c r="BP60" i="3"/>
  <c r="BP68" i="3"/>
  <c r="BP80" i="3"/>
  <c r="BP94" i="3"/>
  <c r="BR8" i="3"/>
  <c r="BM27" i="2"/>
  <c r="BN7" i="2"/>
  <c r="BH51" i="3"/>
  <c r="BD60" i="3"/>
  <c r="BO7" i="2"/>
  <c r="BN27" i="2"/>
  <c r="AO161" i="1"/>
  <c r="AO174" i="1"/>
  <c r="AO171" i="1"/>
  <c r="AO103" i="1"/>
  <c r="AO20" i="1"/>
  <c r="AO15" i="1"/>
  <c r="AO91" i="1"/>
  <c r="AP10" i="1"/>
  <c r="BT8" i="3"/>
  <c r="BR19" i="3"/>
  <c r="BR30" i="3"/>
  <c r="BR41" i="3"/>
  <c r="BR51" i="3"/>
  <c r="BR60" i="3"/>
  <c r="BR68" i="3"/>
  <c r="BR80" i="3"/>
  <c r="BR94" i="3"/>
  <c r="AN112" i="1"/>
  <c r="AN98" i="1"/>
  <c r="AN152" i="1"/>
  <c r="AN132" i="1"/>
  <c r="AN142" i="1"/>
  <c r="AN63" i="1"/>
  <c r="AN190" i="1"/>
  <c r="AN78" i="1"/>
  <c r="AN69" i="1"/>
  <c r="AN27" i="1"/>
  <c r="AN181" i="1"/>
  <c r="AN85" i="1"/>
  <c r="AN37" i="1"/>
  <c r="AN42" i="1"/>
  <c r="AN45" i="1"/>
  <c r="AN48" i="1"/>
  <c r="AN55" i="1"/>
  <c r="AN122" i="1"/>
  <c r="BH60" i="3"/>
  <c r="BD68" i="3"/>
  <c r="AO152" i="1"/>
  <c r="AO132" i="1"/>
  <c r="AO98" i="1"/>
  <c r="AO122" i="1"/>
  <c r="AO112" i="1"/>
  <c r="AO27" i="1"/>
  <c r="AO69" i="1"/>
  <c r="AO85" i="1"/>
  <c r="AO78" i="1"/>
  <c r="AO181" i="1"/>
  <c r="AO190" i="1"/>
  <c r="AO142" i="1"/>
  <c r="AO63" i="1"/>
  <c r="AO37" i="1"/>
  <c r="AO42" i="1"/>
  <c r="AO45" i="1"/>
  <c r="AO48" i="1"/>
  <c r="AO55" i="1"/>
  <c r="BD80" i="3"/>
  <c r="BH68" i="3"/>
  <c r="BV8" i="3"/>
  <c r="BT19" i="3"/>
  <c r="BT30" i="3"/>
  <c r="BT41" i="3"/>
  <c r="BT51" i="3"/>
  <c r="BT60" i="3"/>
  <c r="BT68" i="3"/>
  <c r="BT80" i="3"/>
  <c r="BT94" i="3"/>
  <c r="AP103" i="1"/>
  <c r="AP174" i="1"/>
  <c r="AP91" i="1"/>
  <c r="AP161" i="1"/>
  <c r="AP171" i="1"/>
  <c r="AP20" i="1"/>
  <c r="AP15" i="1"/>
  <c r="AQ10" i="1"/>
  <c r="BP7" i="2"/>
  <c r="BP27" i="2"/>
  <c r="BO27" i="2"/>
  <c r="AP122" i="1"/>
  <c r="AP142" i="1"/>
  <c r="AP190" i="1"/>
  <c r="AP112" i="1"/>
  <c r="AP85" i="1"/>
  <c r="AP78" i="1"/>
  <c r="AP181" i="1"/>
  <c r="AP98" i="1"/>
  <c r="AP132" i="1"/>
  <c r="AP37" i="1"/>
  <c r="AP42" i="1"/>
  <c r="AP45" i="1"/>
  <c r="AP48" i="1"/>
  <c r="AP55" i="1"/>
  <c r="AP27" i="1"/>
  <c r="AP69" i="1"/>
  <c r="AP63" i="1"/>
  <c r="AP152" i="1"/>
  <c r="BH80" i="3"/>
  <c r="BD94" i="3"/>
  <c r="BH94" i="3"/>
  <c r="AQ161" i="1"/>
  <c r="AQ171" i="1"/>
  <c r="AQ91" i="1"/>
  <c r="AQ103" i="1"/>
  <c r="AQ174" i="1"/>
  <c r="AQ20" i="1"/>
  <c r="AQ15" i="1"/>
  <c r="AR10" i="1"/>
  <c r="BX8" i="3"/>
  <c r="BV19" i="3"/>
  <c r="BV30" i="3"/>
  <c r="BV41" i="3"/>
  <c r="BV51" i="3"/>
  <c r="BV60" i="3"/>
  <c r="BV68" i="3"/>
  <c r="BV80" i="3"/>
  <c r="BV94" i="3"/>
  <c r="AQ122" i="1"/>
  <c r="AQ98" i="1"/>
  <c r="AQ181" i="1"/>
  <c r="AQ142" i="1"/>
  <c r="AQ69" i="1"/>
  <c r="AQ112" i="1"/>
  <c r="AQ37" i="1"/>
  <c r="AQ42" i="1"/>
  <c r="AQ45" i="1"/>
  <c r="AQ48" i="1"/>
  <c r="AQ55" i="1"/>
  <c r="AQ132" i="1"/>
  <c r="AQ78" i="1"/>
  <c r="AQ190" i="1"/>
  <c r="AQ152" i="1"/>
  <c r="AQ85" i="1"/>
  <c r="AQ63" i="1"/>
  <c r="AQ27" i="1"/>
  <c r="AR161" i="1"/>
  <c r="AR171" i="1"/>
  <c r="AR174" i="1"/>
  <c r="AR103" i="1"/>
  <c r="AR15" i="1"/>
  <c r="AR20" i="1"/>
  <c r="AS10" i="1"/>
  <c r="AR91" i="1"/>
  <c r="BZ8" i="3"/>
  <c r="BX19" i="3"/>
  <c r="BX30" i="3"/>
  <c r="BX41" i="3"/>
  <c r="BX51" i="3"/>
  <c r="BX60" i="3"/>
  <c r="BX68" i="3"/>
  <c r="BX80" i="3"/>
  <c r="BX94" i="3"/>
  <c r="AS171" i="1"/>
  <c r="AS174" i="1"/>
  <c r="AS91" i="1"/>
  <c r="AS20" i="1"/>
  <c r="AS15" i="1"/>
  <c r="AS161" i="1"/>
  <c r="AS103" i="1"/>
  <c r="AT10" i="1"/>
  <c r="AR190" i="1"/>
  <c r="AR112" i="1"/>
  <c r="AR85" i="1"/>
  <c r="AR152" i="1"/>
  <c r="AR132" i="1"/>
  <c r="AR78" i="1"/>
  <c r="AR69" i="1"/>
  <c r="AR181" i="1"/>
  <c r="AR63" i="1"/>
  <c r="AR37" i="1"/>
  <c r="AR42" i="1"/>
  <c r="AR45" i="1"/>
  <c r="AR48" i="1"/>
  <c r="AR55" i="1"/>
  <c r="AR98" i="1"/>
  <c r="AR142" i="1"/>
  <c r="AR122" i="1"/>
  <c r="AR27" i="1"/>
  <c r="BZ19" i="3"/>
  <c r="BZ30" i="3"/>
  <c r="BZ41" i="3"/>
  <c r="BZ51" i="3"/>
  <c r="BZ60" i="3"/>
  <c r="BZ68" i="3"/>
  <c r="BZ80" i="3"/>
  <c r="BZ94" i="3"/>
  <c r="CB8" i="3"/>
  <c r="CB19" i="3"/>
  <c r="CB30" i="3"/>
  <c r="CB41" i="3"/>
  <c r="CB51" i="3"/>
  <c r="CB60" i="3"/>
  <c r="CB68" i="3"/>
  <c r="CB80" i="3"/>
  <c r="CB94" i="3"/>
  <c r="CD8" i="3"/>
  <c r="AS190" i="1"/>
  <c r="AS181" i="1"/>
  <c r="AS142" i="1"/>
  <c r="AS85" i="1"/>
  <c r="AS132" i="1"/>
  <c r="AS37" i="1"/>
  <c r="AS42" i="1"/>
  <c r="AS45" i="1"/>
  <c r="AS48" i="1"/>
  <c r="AS55" i="1"/>
  <c r="AS27" i="1"/>
  <c r="AS152" i="1"/>
  <c r="AS78" i="1"/>
  <c r="AS63" i="1"/>
  <c r="AS122" i="1"/>
  <c r="AS69" i="1"/>
  <c r="AS112" i="1"/>
  <c r="AS98" i="1"/>
  <c r="AT174" i="1"/>
  <c r="AT91" i="1"/>
  <c r="AT103" i="1"/>
  <c r="AT161" i="1"/>
  <c r="AT171" i="1"/>
  <c r="AT20" i="1"/>
  <c r="AT15" i="1"/>
  <c r="AU10" i="1"/>
  <c r="AT190" i="1"/>
  <c r="AT181" i="1"/>
  <c r="AT142" i="1"/>
  <c r="AT85" i="1"/>
  <c r="AT152" i="1"/>
  <c r="AT132" i="1"/>
  <c r="AT78" i="1"/>
  <c r="AT69" i="1"/>
  <c r="AT122" i="1"/>
  <c r="AT63" i="1"/>
  <c r="AT37" i="1"/>
  <c r="AT42" i="1"/>
  <c r="AT45" i="1"/>
  <c r="AT48" i="1"/>
  <c r="AT55" i="1"/>
  <c r="AT27" i="1"/>
  <c r="AT98" i="1"/>
  <c r="AT112" i="1"/>
  <c r="CD19" i="3"/>
  <c r="CD30" i="3"/>
  <c r="CD41" i="3"/>
  <c r="CD51" i="3"/>
  <c r="CD60" i="3"/>
  <c r="CD68" i="3"/>
  <c r="CD80" i="3"/>
  <c r="CD94" i="3"/>
  <c r="CF8" i="3"/>
  <c r="AU103" i="1"/>
  <c r="AU171" i="1"/>
  <c r="AU91" i="1"/>
  <c r="AU161" i="1"/>
  <c r="AU20" i="1"/>
  <c r="AU15" i="1"/>
  <c r="AV10" i="1"/>
  <c r="AU174" i="1"/>
  <c r="CF19" i="3"/>
  <c r="CF30" i="3"/>
  <c r="CF41" i="3"/>
  <c r="CF51" i="3"/>
  <c r="CF60" i="3"/>
  <c r="CF68" i="3"/>
  <c r="CF80" i="3"/>
  <c r="CF94" i="3"/>
  <c r="CH8" i="3"/>
  <c r="AV174" i="1"/>
  <c r="AV161" i="1"/>
  <c r="AV20" i="1"/>
  <c r="AW10" i="1"/>
  <c r="AV171" i="1"/>
  <c r="AV103" i="1"/>
  <c r="AV15" i="1"/>
  <c r="AV91" i="1"/>
  <c r="AU112" i="1"/>
  <c r="AU98" i="1"/>
  <c r="AU181" i="1"/>
  <c r="AU85" i="1"/>
  <c r="AU27" i="1"/>
  <c r="AU78" i="1"/>
  <c r="AU152" i="1"/>
  <c r="AU142" i="1"/>
  <c r="AU122" i="1"/>
  <c r="AU132" i="1"/>
  <c r="AU37" i="1"/>
  <c r="AU42" i="1"/>
  <c r="AU45" i="1"/>
  <c r="AU48" i="1"/>
  <c r="AU55" i="1"/>
  <c r="AU63" i="1"/>
  <c r="AU190" i="1"/>
  <c r="AU69" i="1"/>
  <c r="AW171" i="1"/>
  <c r="AW103" i="1"/>
  <c r="AW15" i="1"/>
  <c r="AW161" i="1"/>
  <c r="AW91" i="1"/>
  <c r="AW174" i="1"/>
  <c r="AW20" i="1"/>
  <c r="AX10" i="1"/>
  <c r="AV112" i="1"/>
  <c r="AV98" i="1"/>
  <c r="AV152" i="1"/>
  <c r="AV132" i="1"/>
  <c r="AV122" i="1"/>
  <c r="AV63" i="1"/>
  <c r="AV181" i="1"/>
  <c r="AV27" i="1"/>
  <c r="AV142" i="1"/>
  <c r="AV69" i="1"/>
  <c r="AV37" i="1"/>
  <c r="AV42" i="1"/>
  <c r="AV45" i="1"/>
  <c r="AV48" i="1"/>
  <c r="AV55" i="1"/>
  <c r="AV190" i="1"/>
  <c r="AV85" i="1"/>
  <c r="AV78" i="1"/>
  <c r="CH19" i="3"/>
  <c r="CH30" i="3"/>
  <c r="CH41" i="3"/>
  <c r="CH51" i="3"/>
  <c r="CH60" i="3"/>
  <c r="CH68" i="3"/>
  <c r="CH80" i="3"/>
  <c r="CH94" i="3"/>
  <c r="CJ8" i="3"/>
  <c r="CJ19" i="3"/>
  <c r="CJ30" i="3"/>
  <c r="CJ41" i="3"/>
  <c r="CJ51" i="3"/>
  <c r="CJ60" i="3"/>
  <c r="CJ68" i="3"/>
  <c r="CJ80" i="3"/>
  <c r="CJ94" i="3"/>
  <c r="CL8" i="3"/>
  <c r="AX103" i="1"/>
  <c r="AX161" i="1"/>
  <c r="AX91" i="1"/>
  <c r="AX174" i="1"/>
  <c r="AX171" i="1"/>
  <c r="AX15" i="1"/>
  <c r="AY10" i="1"/>
  <c r="AX20" i="1"/>
  <c r="AW152" i="1"/>
  <c r="AW132" i="1"/>
  <c r="AW181" i="1"/>
  <c r="AW85" i="1"/>
  <c r="AW27" i="1"/>
  <c r="AW37" i="1"/>
  <c r="AW42" i="1"/>
  <c r="AW45" i="1"/>
  <c r="AW48" i="1"/>
  <c r="AW55" i="1"/>
  <c r="AW63" i="1"/>
  <c r="AW69" i="1"/>
  <c r="AW112" i="1"/>
  <c r="AW98" i="1"/>
  <c r="AW142" i="1"/>
  <c r="AW190" i="1"/>
  <c r="AW122" i="1"/>
  <c r="AW78" i="1"/>
  <c r="CN8" i="3"/>
  <c r="CL19" i="3"/>
  <c r="CL30" i="3"/>
  <c r="CL41" i="3"/>
  <c r="CL51" i="3"/>
  <c r="CL60" i="3"/>
  <c r="CL68" i="3"/>
  <c r="CL80" i="3"/>
  <c r="CL94" i="3"/>
  <c r="AX122" i="1"/>
  <c r="AX142" i="1"/>
  <c r="AX132" i="1"/>
  <c r="AX190" i="1"/>
  <c r="AX152" i="1"/>
  <c r="AX98" i="1"/>
  <c r="AX78" i="1"/>
  <c r="AX69" i="1"/>
  <c r="AX181" i="1"/>
  <c r="AX63" i="1"/>
  <c r="AX27" i="1"/>
  <c r="AX112" i="1"/>
  <c r="AX85" i="1"/>
  <c r="AX37" i="1"/>
  <c r="AX42" i="1"/>
  <c r="AX45" i="1"/>
  <c r="AX48" i="1"/>
  <c r="AX55" i="1"/>
  <c r="AY161" i="1"/>
  <c r="AY171" i="1"/>
  <c r="AY91" i="1"/>
  <c r="AY174" i="1"/>
  <c r="AY15" i="1"/>
  <c r="AZ10" i="1"/>
  <c r="AY20" i="1"/>
  <c r="AY103" i="1"/>
  <c r="AY122" i="1"/>
  <c r="AY98" i="1"/>
  <c r="AY112" i="1"/>
  <c r="AY69" i="1"/>
  <c r="AY181" i="1"/>
  <c r="AY132" i="1"/>
  <c r="AY63" i="1"/>
  <c r="AY27" i="1"/>
  <c r="AY152" i="1"/>
  <c r="AY85" i="1"/>
  <c r="AY142" i="1"/>
  <c r="AY190" i="1"/>
  <c r="AY78" i="1"/>
  <c r="AY37" i="1"/>
  <c r="AY42" i="1"/>
  <c r="AY45" i="1"/>
  <c r="AY48" i="1"/>
  <c r="AY55" i="1"/>
  <c r="AZ161" i="1"/>
  <c r="AZ171" i="1"/>
  <c r="AZ103" i="1"/>
  <c r="AZ174" i="1"/>
  <c r="AZ91" i="1"/>
  <c r="AZ20" i="1"/>
  <c r="BA10" i="1"/>
  <c r="AZ15" i="1"/>
  <c r="CP8" i="3"/>
  <c r="CN19" i="3"/>
  <c r="CN30" i="3"/>
  <c r="CN41" i="3"/>
  <c r="CN51" i="3"/>
  <c r="CN60" i="3"/>
  <c r="CN68" i="3"/>
  <c r="CN80" i="3"/>
  <c r="CN94" i="3"/>
  <c r="CP19" i="3"/>
  <c r="CP30" i="3"/>
  <c r="CP41" i="3"/>
  <c r="CP51" i="3"/>
  <c r="CP60" i="3"/>
  <c r="CP68" i="3"/>
  <c r="CP80" i="3"/>
  <c r="CP94" i="3"/>
  <c r="CR8" i="3"/>
  <c r="BA171" i="1"/>
  <c r="BA174" i="1"/>
  <c r="BA91" i="1"/>
  <c r="BA103" i="1"/>
  <c r="BA20" i="1"/>
  <c r="BA15" i="1"/>
  <c r="BB10" i="1"/>
  <c r="BA161" i="1"/>
  <c r="AZ142" i="1"/>
  <c r="AZ190" i="1"/>
  <c r="AZ112" i="1"/>
  <c r="AZ85" i="1"/>
  <c r="AZ78" i="1"/>
  <c r="AZ69" i="1"/>
  <c r="AZ152" i="1"/>
  <c r="AZ37" i="1"/>
  <c r="AZ42" i="1"/>
  <c r="AZ45" i="1"/>
  <c r="AZ48" i="1"/>
  <c r="AZ55" i="1"/>
  <c r="AZ122" i="1"/>
  <c r="AZ98" i="1"/>
  <c r="AZ181" i="1"/>
  <c r="AZ63" i="1"/>
  <c r="AZ27" i="1"/>
  <c r="AZ132" i="1"/>
  <c r="BA190" i="1"/>
  <c r="BA181" i="1"/>
  <c r="BA142" i="1"/>
  <c r="BA85" i="1"/>
  <c r="BA98" i="1"/>
  <c r="BA78" i="1"/>
  <c r="BA122" i="1"/>
  <c r="BA63" i="1"/>
  <c r="BA112" i="1"/>
  <c r="BA69" i="1"/>
  <c r="BA152" i="1"/>
  <c r="BA27" i="1"/>
  <c r="BA132" i="1"/>
  <c r="BA37" i="1"/>
  <c r="BA42" i="1"/>
  <c r="BA45" i="1"/>
  <c r="BA48" i="1"/>
  <c r="BA55" i="1"/>
  <c r="CR19" i="3"/>
  <c r="CR30" i="3"/>
  <c r="CR41" i="3"/>
  <c r="CR51" i="3"/>
  <c r="CR60" i="3"/>
  <c r="CR68" i="3"/>
  <c r="CR80" i="3"/>
  <c r="CR94" i="3"/>
  <c r="CT8" i="3"/>
  <c r="BB174" i="1"/>
  <c r="BB91" i="1"/>
  <c r="BB103" i="1"/>
  <c r="BC10" i="1"/>
  <c r="BB20" i="1"/>
  <c r="BB15" i="1"/>
  <c r="BB161" i="1"/>
  <c r="BB171" i="1"/>
  <c r="CV8" i="3"/>
  <c r="CT19" i="3"/>
  <c r="CT30" i="3"/>
  <c r="CT41" i="3"/>
  <c r="CT51" i="3"/>
  <c r="CT60" i="3"/>
  <c r="CT68" i="3"/>
  <c r="CT80" i="3"/>
  <c r="CT94" i="3"/>
  <c r="BB190" i="1"/>
  <c r="BB181" i="1"/>
  <c r="BB142" i="1"/>
  <c r="BB85" i="1"/>
  <c r="BB112" i="1"/>
  <c r="BB78" i="1"/>
  <c r="BB69" i="1"/>
  <c r="BB152" i="1"/>
  <c r="BB132" i="1"/>
  <c r="BB98" i="1"/>
  <c r="BB37" i="1"/>
  <c r="BB42" i="1"/>
  <c r="BB45" i="1"/>
  <c r="BB48" i="1"/>
  <c r="BB55" i="1"/>
  <c r="BB122" i="1"/>
  <c r="BB27" i="1"/>
  <c r="BB63" i="1"/>
  <c r="BC103" i="1"/>
  <c r="BC171" i="1"/>
  <c r="BC91" i="1"/>
  <c r="BC20" i="1"/>
  <c r="BC15" i="1"/>
  <c r="BC174" i="1"/>
  <c r="BC161" i="1"/>
  <c r="BD10" i="1"/>
  <c r="BC112" i="1"/>
  <c r="BC98" i="1"/>
  <c r="BC181" i="1"/>
  <c r="BC190" i="1"/>
  <c r="BC122" i="1"/>
  <c r="BC69" i="1"/>
  <c r="BC63" i="1"/>
  <c r="BC142" i="1"/>
  <c r="BC27" i="1"/>
  <c r="BC78" i="1"/>
  <c r="BC152" i="1"/>
  <c r="BC85" i="1"/>
  <c r="BC37" i="1"/>
  <c r="BC42" i="1"/>
  <c r="BC45" i="1"/>
  <c r="BC48" i="1"/>
  <c r="BC55" i="1"/>
  <c r="BC132" i="1"/>
  <c r="BD174" i="1"/>
  <c r="BD161" i="1"/>
  <c r="BE10" i="1"/>
  <c r="BD91" i="1"/>
  <c r="BD20" i="1"/>
  <c r="BD15" i="1"/>
  <c r="BD103" i="1"/>
  <c r="BD171" i="1"/>
  <c r="CX8" i="3"/>
  <c r="CV19" i="3"/>
  <c r="CV30" i="3"/>
  <c r="CV41" i="3"/>
  <c r="CV51" i="3"/>
  <c r="CV60" i="3"/>
  <c r="CV68" i="3"/>
  <c r="CV80" i="3"/>
  <c r="CV94" i="3"/>
  <c r="CZ8" i="3"/>
  <c r="CX19" i="3"/>
  <c r="CX30" i="3"/>
  <c r="CX41" i="3"/>
  <c r="CX51" i="3"/>
  <c r="CX60" i="3"/>
  <c r="CX68" i="3"/>
  <c r="CX80" i="3"/>
  <c r="CX94" i="3"/>
  <c r="BD112" i="1"/>
  <c r="BD98" i="1"/>
  <c r="BD152" i="1"/>
  <c r="BD132" i="1"/>
  <c r="BD190" i="1"/>
  <c r="BD85" i="1"/>
  <c r="BD122" i="1"/>
  <c r="BD63" i="1"/>
  <c r="BD142" i="1"/>
  <c r="BD69" i="1"/>
  <c r="BD37" i="1"/>
  <c r="BD42" i="1"/>
  <c r="BD45" i="1"/>
  <c r="BD48" i="1"/>
  <c r="BD55" i="1"/>
  <c r="BD78" i="1"/>
  <c r="BD27" i="1"/>
  <c r="BD181" i="1"/>
  <c r="BE171" i="1"/>
  <c r="BE91" i="1"/>
  <c r="BE174" i="1"/>
  <c r="BE103" i="1"/>
  <c r="BE161" i="1"/>
  <c r="BE20" i="1"/>
  <c r="BE15" i="1"/>
  <c r="BF10" i="1"/>
  <c r="BE152" i="1"/>
  <c r="BE132" i="1"/>
  <c r="BE181" i="1"/>
  <c r="BE142" i="1"/>
  <c r="BE112" i="1"/>
  <c r="BE27" i="1"/>
  <c r="BE122" i="1"/>
  <c r="BE85" i="1"/>
  <c r="BE78" i="1"/>
  <c r="BE37" i="1"/>
  <c r="BE42" i="1"/>
  <c r="BE45" i="1"/>
  <c r="BE48" i="1"/>
  <c r="BE55" i="1"/>
  <c r="BE98" i="1"/>
  <c r="BE190" i="1"/>
  <c r="BE63" i="1"/>
  <c r="BE69" i="1"/>
  <c r="BF174" i="1"/>
  <c r="BF161" i="1"/>
  <c r="BF91" i="1"/>
  <c r="BG10" i="1"/>
  <c r="BF20" i="1"/>
  <c r="BF171" i="1"/>
  <c r="BF103" i="1"/>
  <c r="BF15" i="1"/>
  <c r="CZ19" i="3"/>
  <c r="CZ30" i="3"/>
  <c r="CZ41" i="3"/>
  <c r="CZ51" i="3"/>
  <c r="CZ60" i="3"/>
  <c r="CZ68" i="3"/>
  <c r="CZ80" i="3"/>
  <c r="CZ94" i="3"/>
  <c r="DB8" i="3"/>
  <c r="DD8" i="3"/>
  <c r="DB19" i="3"/>
  <c r="DB30" i="3"/>
  <c r="DB41" i="3"/>
  <c r="DB51" i="3"/>
  <c r="DB60" i="3"/>
  <c r="DB68" i="3"/>
  <c r="DB80" i="3"/>
  <c r="DB94" i="3"/>
  <c r="BF190" i="1"/>
  <c r="BF122" i="1"/>
  <c r="BF152" i="1"/>
  <c r="BF132" i="1"/>
  <c r="BF63" i="1"/>
  <c r="BF181" i="1"/>
  <c r="BF85" i="1"/>
  <c r="BF78" i="1"/>
  <c r="BF37" i="1"/>
  <c r="BF42" i="1"/>
  <c r="BF45" i="1"/>
  <c r="BF48" i="1"/>
  <c r="BF55" i="1"/>
  <c r="BF112" i="1"/>
  <c r="BF98" i="1"/>
  <c r="BF27" i="1"/>
  <c r="BF142" i="1"/>
  <c r="BF69" i="1"/>
  <c r="BG161" i="1"/>
  <c r="BG171" i="1"/>
  <c r="BG91" i="1"/>
  <c r="BG15" i="1"/>
  <c r="BG174" i="1"/>
  <c r="BG103" i="1"/>
  <c r="BH10" i="1"/>
  <c r="BG20" i="1"/>
  <c r="BH161" i="1"/>
  <c r="BH171" i="1"/>
  <c r="BH103" i="1"/>
  <c r="BI10" i="1"/>
  <c r="BH174" i="1"/>
  <c r="BH91" i="1"/>
  <c r="BH20" i="1"/>
  <c r="BH15" i="1"/>
  <c r="BG122" i="1"/>
  <c r="BG181" i="1"/>
  <c r="BG85" i="1"/>
  <c r="BG190" i="1"/>
  <c r="BG152" i="1"/>
  <c r="BG78" i="1"/>
  <c r="BG37" i="1"/>
  <c r="BG42" i="1"/>
  <c r="BG45" i="1"/>
  <c r="BG48" i="1"/>
  <c r="BG55" i="1"/>
  <c r="BG63" i="1"/>
  <c r="BG132" i="1"/>
  <c r="BG112" i="1"/>
  <c r="BG98" i="1"/>
  <c r="BG27" i="1"/>
  <c r="BG142" i="1"/>
  <c r="BG69" i="1"/>
  <c r="DF8" i="3"/>
  <c r="DD19" i="3"/>
  <c r="DD30" i="3"/>
  <c r="DD41" i="3"/>
  <c r="DD51" i="3"/>
  <c r="DD60" i="3"/>
  <c r="DD68" i="3"/>
  <c r="DD80" i="3"/>
  <c r="DD94" i="3"/>
  <c r="BI171" i="1"/>
  <c r="BI174" i="1"/>
  <c r="BI91" i="1"/>
  <c r="BI20" i="1"/>
  <c r="BI15" i="1"/>
  <c r="BI103" i="1"/>
  <c r="BI161" i="1"/>
  <c r="BJ10" i="1"/>
  <c r="DF19" i="3"/>
  <c r="DF30" i="3"/>
  <c r="DF41" i="3"/>
  <c r="DF51" i="3"/>
  <c r="DF60" i="3"/>
  <c r="DF68" i="3"/>
  <c r="DF80" i="3"/>
  <c r="DF94" i="3"/>
  <c r="DH8" i="3"/>
  <c r="BH122" i="1"/>
  <c r="BH142" i="1"/>
  <c r="BH78" i="1"/>
  <c r="BH69" i="1"/>
  <c r="BH132" i="1"/>
  <c r="BH37" i="1"/>
  <c r="BH42" i="1"/>
  <c r="BH45" i="1"/>
  <c r="BH48" i="1"/>
  <c r="BH55" i="1"/>
  <c r="BH112" i="1"/>
  <c r="BH98" i="1"/>
  <c r="BH85" i="1"/>
  <c r="BH181" i="1"/>
  <c r="BH27" i="1"/>
  <c r="BH63" i="1"/>
  <c r="BH190" i="1"/>
  <c r="BH152" i="1"/>
  <c r="BJ174" i="1"/>
  <c r="BJ91" i="1"/>
  <c r="BJ103" i="1"/>
  <c r="BJ161" i="1"/>
  <c r="BJ171" i="1"/>
  <c r="BK10" i="1"/>
  <c r="BJ20" i="1"/>
  <c r="BJ15" i="1"/>
  <c r="BI181" i="1"/>
  <c r="BI142" i="1"/>
  <c r="BI85" i="1"/>
  <c r="BI98" i="1"/>
  <c r="BI78" i="1"/>
  <c r="BI27" i="1"/>
  <c r="BI69" i="1"/>
  <c r="BI63" i="1"/>
  <c r="BI132" i="1"/>
  <c r="BI112" i="1"/>
  <c r="BI37" i="1"/>
  <c r="BI42" i="1"/>
  <c r="BI45" i="1"/>
  <c r="BI48" i="1"/>
  <c r="BI55" i="1"/>
  <c r="BI152" i="1"/>
  <c r="BI122" i="1"/>
  <c r="BI190" i="1"/>
  <c r="DH19" i="3"/>
  <c r="DH30" i="3"/>
  <c r="DH41" i="3"/>
  <c r="DH51" i="3"/>
  <c r="DH60" i="3"/>
  <c r="DH68" i="3"/>
  <c r="DH80" i="3"/>
  <c r="DH94" i="3"/>
  <c r="DJ8" i="3"/>
  <c r="BK103" i="1"/>
  <c r="BK171" i="1"/>
  <c r="BK20" i="1"/>
  <c r="BK15" i="1"/>
  <c r="BK174" i="1"/>
  <c r="BK161" i="1"/>
  <c r="BL10" i="1"/>
  <c r="BK91" i="1"/>
  <c r="DJ19" i="3"/>
  <c r="DJ30" i="3"/>
  <c r="DJ41" i="3"/>
  <c r="DJ51" i="3"/>
  <c r="DJ60" i="3"/>
  <c r="DJ68" i="3"/>
  <c r="DJ80" i="3"/>
  <c r="DJ94" i="3"/>
  <c r="DL8" i="3"/>
  <c r="BJ181" i="1"/>
  <c r="BJ142" i="1"/>
  <c r="BJ85" i="1"/>
  <c r="BJ190" i="1"/>
  <c r="BJ78" i="1"/>
  <c r="BJ69" i="1"/>
  <c r="BJ112" i="1"/>
  <c r="BJ132" i="1"/>
  <c r="BJ37" i="1"/>
  <c r="BJ42" i="1"/>
  <c r="BJ45" i="1"/>
  <c r="BJ48" i="1"/>
  <c r="BJ55" i="1"/>
  <c r="BJ152" i="1"/>
  <c r="BJ63" i="1"/>
  <c r="BJ27" i="1"/>
  <c r="BJ98" i="1"/>
  <c r="BJ122" i="1"/>
  <c r="BL103" i="1"/>
  <c r="BL161" i="1"/>
  <c r="BL20" i="1"/>
  <c r="BM10" i="1"/>
  <c r="BL171" i="1"/>
  <c r="BL174" i="1"/>
  <c r="BL15" i="1"/>
  <c r="BL91" i="1"/>
  <c r="BK190" i="1"/>
  <c r="BK112" i="1"/>
  <c r="BK98" i="1"/>
  <c r="BK181" i="1"/>
  <c r="BK85" i="1"/>
  <c r="BK69" i="1"/>
  <c r="BK27" i="1"/>
  <c r="BK63" i="1"/>
  <c r="BK152" i="1"/>
  <c r="BK142" i="1"/>
  <c r="BK132" i="1"/>
  <c r="BK122" i="1"/>
  <c r="BK37" i="1"/>
  <c r="BK42" i="1"/>
  <c r="BK45" i="1"/>
  <c r="BK48" i="1"/>
  <c r="BK55" i="1"/>
  <c r="BK78" i="1"/>
  <c r="DN8" i="3"/>
  <c r="DL19" i="3"/>
  <c r="DL30" i="3"/>
  <c r="DL41" i="3"/>
  <c r="DL51" i="3"/>
  <c r="DL60" i="3"/>
  <c r="DL68" i="3"/>
  <c r="DL80" i="3"/>
  <c r="DL94" i="3"/>
  <c r="DN19" i="3"/>
  <c r="DN30" i="3"/>
  <c r="DN41" i="3"/>
  <c r="DN51" i="3"/>
  <c r="DN60" i="3"/>
  <c r="DN68" i="3"/>
  <c r="DN80" i="3"/>
  <c r="DN94" i="3"/>
  <c r="DP8" i="3"/>
  <c r="BM171" i="1"/>
  <c r="BM91" i="1"/>
  <c r="BM103" i="1"/>
  <c r="BM20" i="1"/>
  <c r="BM15" i="1"/>
  <c r="BM161" i="1"/>
  <c r="BN10" i="1"/>
  <c r="BM174" i="1"/>
  <c r="BL112" i="1"/>
  <c r="BL98" i="1"/>
  <c r="BL152" i="1"/>
  <c r="BL132" i="1"/>
  <c r="BL142" i="1"/>
  <c r="BL85" i="1"/>
  <c r="BL63" i="1"/>
  <c r="BL78" i="1"/>
  <c r="BL181" i="1"/>
  <c r="BL190" i="1"/>
  <c r="BL69" i="1"/>
  <c r="BL122" i="1"/>
  <c r="BL37" i="1"/>
  <c r="BL42" i="1"/>
  <c r="BL45" i="1"/>
  <c r="BL48" i="1"/>
  <c r="BL55" i="1"/>
  <c r="BL27" i="1"/>
  <c r="BM190" i="1"/>
  <c r="BM152" i="1"/>
  <c r="BM132" i="1"/>
  <c r="BM98" i="1"/>
  <c r="BM181" i="1"/>
  <c r="BM69" i="1"/>
  <c r="BM63" i="1"/>
  <c r="BM27" i="1"/>
  <c r="BM122" i="1"/>
  <c r="BM142" i="1"/>
  <c r="BM37" i="1"/>
  <c r="BM42" i="1"/>
  <c r="BM45" i="1"/>
  <c r="BM48" i="1"/>
  <c r="BM55" i="1"/>
  <c r="BM112" i="1"/>
  <c r="BM78" i="1"/>
  <c r="BM85" i="1"/>
  <c r="DR8" i="3"/>
  <c r="DR19" i="3"/>
  <c r="DR30" i="3"/>
  <c r="DR41" i="3"/>
  <c r="DR51" i="3"/>
  <c r="DR60" i="3"/>
  <c r="DR68" i="3"/>
  <c r="DR80" i="3"/>
  <c r="DR94" i="3"/>
  <c r="DP19" i="3"/>
  <c r="DP30" i="3"/>
  <c r="DP41" i="3"/>
  <c r="DP51" i="3"/>
  <c r="DP60" i="3"/>
  <c r="DP68" i="3"/>
  <c r="DP80" i="3"/>
  <c r="DP94" i="3"/>
  <c r="BN174" i="1"/>
  <c r="BN161" i="1"/>
  <c r="BO10" i="1"/>
  <c r="BN15" i="1"/>
  <c r="BN91" i="1"/>
  <c r="BN103" i="1"/>
  <c r="BN171" i="1"/>
  <c r="BN20" i="1"/>
  <c r="BN190" i="1"/>
  <c r="BN122" i="1"/>
  <c r="BN112" i="1"/>
  <c r="BN85" i="1"/>
  <c r="BN152" i="1"/>
  <c r="BN132" i="1"/>
  <c r="BN98" i="1"/>
  <c r="BN142" i="1"/>
  <c r="BN181" i="1"/>
  <c r="BN69" i="1"/>
  <c r="BN37" i="1"/>
  <c r="BN42" i="1"/>
  <c r="BN45" i="1"/>
  <c r="BN48" i="1"/>
  <c r="BN55" i="1"/>
  <c r="BN63" i="1"/>
  <c r="BN78" i="1"/>
  <c r="BN27" i="1"/>
  <c r="BO161" i="1"/>
  <c r="BO171" i="1"/>
  <c r="BO91" i="1"/>
  <c r="BO174" i="1"/>
  <c r="BO103" i="1"/>
  <c r="BP10" i="1"/>
  <c r="BO20" i="1"/>
  <c r="BO15" i="1"/>
  <c r="BO122" i="1"/>
  <c r="BO181" i="1"/>
  <c r="BO190" i="1"/>
  <c r="BO152" i="1"/>
  <c r="BO142" i="1"/>
  <c r="BO112" i="1"/>
  <c r="BO78" i="1"/>
  <c r="BO132" i="1"/>
  <c r="BO69" i="1"/>
  <c r="BO37" i="1"/>
  <c r="BO42" i="1"/>
  <c r="BO45" i="1"/>
  <c r="BO48" i="1"/>
  <c r="BO55" i="1"/>
  <c r="BO27" i="1"/>
  <c r="BO85" i="1"/>
  <c r="BO98" i="1"/>
  <c r="BO63" i="1"/>
  <c r="BP161" i="1"/>
  <c r="BP171" i="1"/>
  <c r="BP174" i="1"/>
  <c r="BQ10" i="1"/>
  <c r="BP91" i="1"/>
  <c r="BP103" i="1"/>
  <c r="BP20" i="1"/>
  <c r="BP15" i="1"/>
  <c r="BP152" i="1"/>
  <c r="BP132" i="1"/>
  <c r="BP122" i="1"/>
  <c r="BP78" i="1"/>
  <c r="BP69" i="1"/>
  <c r="BP98" i="1"/>
  <c r="BP190" i="1"/>
  <c r="BP37" i="1"/>
  <c r="BP42" i="1"/>
  <c r="BP45" i="1"/>
  <c r="BP48" i="1"/>
  <c r="BP55" i="1"/>
  <c r="BP142" i="1"/>
  <c r="BP181" i="1"/>
  <c r="BP27" i="1"/>
  <c r="BP112" i="1"/>
  <c r="BP85" i="1"/>
  <c r="BP63" i="1"/>
  <c r="BQ171" i="1"/>
  <c r="BQ174" i="1"/>
  <c r="BQ91" i="1"/>
  <c r="BQ103" i="1"/>
  <c r="BQ20" i="1"/>
  <c r="BQ15" i="1"/>
  <c r="BQ161" i="1"/>
  <c r="BR10" i="1"/>
  <c r="BR174" i="1"/>
  <c r="BR91" i="1"/>
  <c r="BR103" i="1"/>
  <c r="BR161" i="1"/>
  <c r="BR15" i="1"/>
  <c r="BR171" i="1"/>
  <c r="BR20" i="1"/>
  <c r="BQ181" i="1"/>
  <c r="BQ142" i="1"/>
  <c r="BQ85" i="1"/>
  <c r="BQ190" i="1"/>
  <c r="BQ112" i="1"/>
  <c r="BQ132" i="1"/>
  <c r="BQ69" i="1"/>
  <c r="BQ27" i="1"/>
  <c r="BQ122" i="1"/>
  <c r="BQ78" i="1"/>
  <c r="BQ98" i="1"/>
  <c r="BQ37" i="1"/>
  <c r="BQ42" i="1"/>
  <c r="BQ45" i="1"/>
  <c r="BQ48" i="1"/>
  <c r="BQ55" i="1"/>
  <c r="BQ152" i="1"/>
  <c r="BQ63" i="1"/>
  <c r="BR181" i="1"/>
  <c r="BR142" i="1"/>
  <c r="BR85" i="1"/>
  <c r="BR122" i="1"/>
  <c r="BR78" i="1"/>
  <c r="BR69" i="1"/>
  <c r="BR37" i="1"/>
  <c r="BR42" i="1"/>
  <c r="BR45" i="1"/>
  <c r="BR48" i="1"/>
  <c r="BR55" i="1"/>
  <c r="BR152" i="1"/>
  <c r="BR27" i="1"/>
  <c r="BR63" i="1"/>
  <c r="BR190" i="1"/>
  <c r="BR112" i="1"/>
  <c r="BR98" i="1"/>
  <c r="BR132" i="1"/>
  <c r="BF94" i="3" l="1"/>
  <c r="BF19" i="3"/>
  <c r="BF30" i="3"/>
  <c r="BF68" i="3"/>
  <c r="O96" i="1"/>
  <c r="AF93" i="1"/>
  <c r="AF96" i="1" s="1"/>
  <c r="BK11" i="2"/>
  <c r="BK16" i="2" s="1"/>
  <c r="BK14" i="2" s="1"/>
  <c r="BB11" i="2"/>
  <c r="BB16" i="2" s="1"/>
  <c r="BB14" i="2" s="1"/>
  <c r="AW11" i="2"/>
  <c r="AW16" i="2" s="1"/>
  <c r="AW14" i="2" s="1"/>
  <c r="BP14" i="2"/>
  <c r="BM14" i="2"/>
  <c r="BL14" i="2"/>
  <c r="BC14" i="2"/>
  <c r="BA14" i="2"/>
  <c r="AU14" i="2"/>
  <c r="AT14" i="2"/>
  <c r="AN14" i="2"/>
  <c r="AM14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<sst xmlns="http://schemas.openxmlformats.org/spreadsheetml/2006/main" count="1182" uniqueCount="271">
  <si>
    <t>Hospital Estadual de Formosa Dr. César Saad Fayad</t>
  </si>
  <si>
    <t>PRODUÇÃO ASSISTENCIAL:</t>
  </si>
  <si>
    <t xml:space="preserve"> 2022 - Contrato de Gestão nº 36/2022</t>
  </si>
  <si>
    <t xml:space="preserve"> 2022 - Contrato de Gestão nº 50/2022</t>
  </si>
  <si>
    <t>Contrato de Gestão nº 50/2022 - 1º TA</t>
  </si>
  <si>
    <t>Contrato de Gestão nº 50/2022 - 2º TA</t>
  </si>
  <si>
    <t xml:space="preserve">1. Internação (Paciente-dia) </t>
  </si>
  <si>
    <t xml:space="preserve">Semi-Crítico </t>
  </si>
  <si>
    <t xml:space="preserve">Critíco </t>
  </si>
  <si>
    <t xml:space="preserve">Total </t>
  </si>
  <si>
    <t>2. Atendimento de Urgência e Emergência</t>
  </si>
  <si>
    <t>Demanda espontânea</t>
  </si>
  <si>
    <t>Demanda regulada</t>
  </si>
  <si>
    <t>3. Saídas Hospitalares</t>
  </si>
  <si>
    <t>Meta</t>
  </si>
  <si>
    <t>Meta Parcial</t>
  </si>
  <si>
    <t>01 a 05 - Mai - 24</t>
  </si>
  <si>
    <t>01. Saídas Hospitalares</t>
  </si>
  <si>
    <t>06 a 31 - Mai - 24</t>
  </si>
  <si>
    <t>Clínica Médica</t>
  </si>
  <si>
    <t>Clínica Obstétrica</t>
  </si>
  <si>
    <t>Clínica Cirúrgica</t>
  </si>
  <si>
    <t>Saúde Mental</t>
  </si>
  <si>
    <t>Total</t>
  </si>
  <si>
    <t>4. Cirurgias Programadas</t>
  </si>
  <si>
    <t>02. Cirurgias Programadas</t>
  </si>
  <si>
    <t>Cirurgia Geral</t>
  </si>
  <si>
    <t>Cirurgia Vascular</t>
  </si>
  <si>
    <t>Ginecologia</t>
  </si>
  <si>
    <t>Ortopedia</t>
  </si>
  <si>
    <t>Cirurgia eletiva de alto giro</t>
  </si>
  <si>
    <t>Cirurgia eletiva hospitalar de média ou alta complexidade (Sem Alto Custo)</t>
  </si>
  <si>
    <t>Cirurgia eletiva hospitalar de alto custo ( Com ou Sem Opme)</t>
  </si>
  <si>
    <t>03. Percentual de Cirurgias Ortopédicas Realizadas</t>
  </si>
  <si>
    <t>Número de Cirurgias Ortopédicas Realizadas</t>
  </si>
  <si>
    <t>Total de Cirurgias Realizadas</t>
  </si>
  <si>
    <t>Percentual</t>
  </si>
  <si>
    <t>04. Tempo Médio de Espera por Cirúrgia Ortopédica com OPME de Alta Complexidade</t>
  </si>
  <si>
    <t>Tempo Médio de Espera (Dias)</t>
  </si>
  <si>
    <t>N/A</t>
  </si>
  <si>
    <t>05. NÚMERO DE CIRURGIA DE SEGUNDO TEMPO REALIZADA</t>
  </si>
  <si>
    <t>Cirurgia de Segundo Tempo Realizada</t>
  </si>
  <si>
    <t>06. Cirurgias Eletivas por especialidades</t>
  </si>
  <si>
    <t>Vascular</t>
  </si>
  <si>
    <t>Total de Cirurgias</t>
  </si>
  <si>
    <t>07. Cirurgias de Urgência por especialidades</t>
  </si>
  <si>
    <t>Obstetrícia</t>
  </si>
  <si>
    <t>9. Consulta Ambulatorial</t>
  </si>
  <si>
    <t>08. Atendimento Ambulatorial</t>
  </si>
  <si>
    <t>Consulta Médica</t>
  </si>
  <si>
    <t>Consulta Multiprofissional</t>
  </si>
  <si>
    <t>Pequenos Procedimentos Ambulatoriais</t>
  </si>
  <si>
    <t>7. Consulta Médica</t>
  </si>
  <si>
    <t>09. Consulta Médica</t>
  </si>
  <si>
    <t>Angiologia e Cirurgia Vascular</t>
  </si>
  <si>
    <t>Cardiologia</t>
  </si>
  <si>
    <t>Cirurgia geral</t>
  </si>
  <si>
    <t>Ortopedia e Traumatologia</t>
  </si>
  <si>
    <t>Hematologia</t>
  </si>
  <si>
    <t>8. Consulta multiprofissional</t>
  </si>
  <si>
    <t>10. Consulta multiprofissional</t>
  </si>
  <si>
    <t>Fisioterapia</t>
  </si>
  <si>
    <t>Fonoaudiologia</t>
  </si>
  <si>
    <t>Terapia Ocupacional</t>
  </si>
  <si>
    <t>Enfermeiro</t>
  </si>
  <si>
    <t>Enfermagem</t>
  </si>
  <si>
    <t>5. Cirurgias Ambulatoriais</t>
  </si>
  <si>
    <t>11. Pequenos Procedimentos Ambulatoriais</t>
  </si>
  <si>
    <t>Postectomia</t>
  </si>
  <si>
    <t>Varizes</t>
  </si>
  <si>
    <t>Pequenos Procedimentos</t>
  </si>
  <si>
    <t>6. Cirurgias</t>
  </si>
  <si>
    <t>Cirurgia de Urgência</t>
  </si>
  <si>
    <t>-</t>
  </si>
  <si>
    <t>Cirurgias Programadas</t>
  </si>
  <si>
    <t>Cirurgias Ambulatoriais</t>
  </si>
  <si>
    <t>Cirurgias de Segundo tempo</t>
  </si>
  <si>
    <t>12. Leito Dia</t>
  </si>
  <si>
    <t>Leito Dia</t>
  </si>
  <si>
    <t>Cirurgia Ambulatorial</t>
  </si>
  <si>
    <t>10. SADT Interno Realizado</t>
  </si>
  <si>
    <t>7. SADT Interno Realizado</t>
  </si>
  <si>
    <t>Análises Clínicas</t>
  </si>
  <si>
    <t>Ecocardiograma</t>
  </si>
  <si>
    <t>Tomografia</t>
  </si>
  <si>
    <t>Raio-X</t>
  </si>
  <si>
    <t>Ultrassonografia</t>
  </si>
  <si>
    <t>Eletrocardiograma</t>
  </si>
  <si>
    <t>13. SADT Externo Ofertado</t>
  </si>
  <si>
    <t>Ultrassonografia/Doppler</t>
  </si>
  <si>
    <t>14. SADT Externo Agendado</t>
  </si>
  <si>
    <t>11. SADT Externo Realizado</t>
  </si>
  <si>
    <t>15. SADT Externo Realizado</t>
  </si>
  <si>
    <t xml:space="preserve">Mamografia </t>
  </si>
  <si>
    <t>16. SADT Externo Absenteísmo</t>
  </si>
  <si>
    <t>17. SADT Interno Realizado</t>
  </si>
  <si>
    <t>Patologia Clínica</t>
  </si>
  <si>
    <t>12. SADT Externo Ofertado</t>
  </si>
  <si>
    <t>Doppler</t>
  </si>
  <si>
    <t>13. Hospital Dia</t>
  </si>
  <si>
    <t>Atendimentos</t>
  </si>
  <si>
    <t>14. Especialidades Médicas para porta de entrada</t>
  </si>
  <si>
    <t>Ginecologia/obstetrícia</t>
  </si>
  <si>
    <t>15.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</si>
  <si>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</si>
  <si>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</si>
  <si>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</si>
  <si>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</si>
  <si>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</si>
  <si>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</si>
  <si>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</si>
  <si>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Amarela</t>
  </si>
  <si>
    <t>Pouco Urgente</t>
  </si>
  <si>
    <t>Verde</t>
  </si>
  <si>
    <t>Não Urgente</t>
  </si>
  <si>
    <t>Azul</t>
  </si>
  <si>
    <t>Situação Incompatível</t>
  </si>
  <si>
    <t>--</t>
  </si>
  <si>
    <t>16. Saídas da UTI</t>
  </si>
  <si>
    <t>19. Saídas da UTI</t>
  </si>
  <si>
    <t>Óbito</t>
  </si>
  <si>
    <t>Alta</t>
  </si>
  <si>
    <t>Transferência Externa</t>
  </si>
  <si>
    <t>Transferência Interna</t>
  </si>
  <si>
    <t>DESEMPENHO HOSPITALAR:</t>
  </si>
  <si>
    <t>Contrato 036/2022</t>
  </si>
  <si>
    <t>Contrato 050/2022</t>
  </si>
  <si>
    <t>Indicadores</t>
  </si>
  <si>
    <t>Indicadores de desempenho</t>
  </si>
  <si>
    <t>01. Taxa de Ocupação Hospitalar</t>
  </si>
  <si>
    <t>≥ 85%</t>
  </si>
  <si>
    <t>Total de Pacientes-dia</t>
  </si>
  <si>
    <t>Total de leitos operacionais-dia do período</t>
  </si>
  <si>
    <t>02. Média de Permanência Hospitalar (dias)</t>
  </si>
  <si>
    <t>≤ 5 (Dias)</t>
  </si>
  <si>
    <t>≤ 4 dias</t>
  </si>
  <si>
    <t>≤ 5 dias</t>
  </si>
  <si>
    <t>Total de saídas no período</t>
  </si>
  <si>
    <t>03. Índice de Intervalo de Substituição (horas)</t>
  </si>
  <si>
    <t>≤ 17 (Horas)</t>
  </si>
  <si>
    <t>≤ 24 (Horas)</t>
  </si>
  <si>
    <t>Taxa de ocupação hospitalar</t>
  </si>
  <si>
    <t>Média de tempo de permanência</t>
  </si>
  <si>
    <t>04. Taxa de Readmissão em UTI em até 48 horas (readmissão precoce em UTI)</t>
  </si>
  <si>
    <t>&lt; 5%</t>
  </si>
  <si>
    <t>Nº de pacientes readmitidos entre 0 e 48 Horas da última alta da UTI</t>
  </si>
  <si>
    <t>Nº de saídas da UTI (Por Alta)</t>
  </si>
  <si>
    <t>05. Taxa de Readmissão Hospitalar (29 Dias)</t>
  </si>
  <si>
    <t>≤ 20%</t>
  </si>
  <si>
    <t>Número de pacientes readmitidos entre 0 e 29 dias da última alta hospitalar</t>
  </si>
  <si>
    <t>Número total de internações hospitalares</t>
  </si>
  <si>
    <t>06. Percentual de Ocorrência de Glosas no SIH - DATASUS</t>
  </si>
  <si>
    <t>&lt; 1%</t>
  </si>
  <si>
    <t>≤ 1%</t>
  </si>
  <si>
    <t>≤ 7%</t>
  </si>
  <si>
    <t>Total de procedimentos rejeitados no SIH</t>
  </si>
  <si>
    <t>Total de procedimentos rejeitados no SIH (Exceto motivo de habilitação e capacidade instalada)</t>
  </si>
  <si>
    <t>Total de procedimentos apresentados no SIH</t>
  </si>
  <si>
    <t xml:space="preserve">07. Percentual de suspensão de cirurgia programada por condições operacionais (causas relacionadas à organização da Unidade) </t>
  </si>
  <si>
    <t>≤ 5%</t>
  </si>
  <si>
    <t>Nº de cirurgias programadas suspensas (Unidade)</t>
  </si>
  <si>
    <t>Nº de cirurgias programadas (mapa cirúrgico)</t>
  </si>
  <si>
    <t>08. Percentual de Suspensão de Cirurgias Programadas por condições operacionais (causas relacionadas ao paciente)</t>
  </si>
  <si>
    <t>Nº de cirurgias programadas suspensas (Paciente)</t>
  </si>
  <si>
    <r>
      <t xml:space="preserve">Nº de cirurgias programadas </t>
    </r>
    <r>
      <rPr>
        <sz val="10"/>
        <rFont val="Arial"/>
        <family val="2"/>
      </rPr>
      <t>(mapa cirúrgico)</t>
    </r>
  </si>
  <si>
    <t>08. Percentual de cirurgias eletivas realizadas com o TMAT (Expirado 1º ano)</t>
  </si>
  <si>
    <t>&lt;50%</t>
  </si>
  <si>
    <t>Nº de cirurgias eletivas realizadas com TMAT expirado 1º ano</t>
  </si>
  <si>
    <t>Nº de cirurgias eletivas em lista de espera e encaminhado para a unidade</t>
  </si>
  <si>
    <t>09. Percentual de cirurgias eletivas realizadas com o TMAT (Expirado 2º ano)</t>
  </si>
  <si>
    <t>&lt;25%</t>
  </si>
  <si>
    <t>Nº de cirurgias eletivas realizadas com TMAT expirado 2º ano</t>
  </si>
  <si>
    <t>12. Razão do Quantitativo de consultas ofertadas</t>
  </si>
  <si>
    <t>10. Razão do Quantitativo de consultas ofertadas</t>
  </si>
  <si>
    <t>Número de consultas ofertadas</t>
  </si>
  <si>
    <t>Número de consultas propostas</t>
  </si>
  <si>
    <t xml:space="preserve">13. Percentual de Exames de Imagem com resultado disponível em até 10 dia </t>
  </si>
  <si>
    <t>≥ 70%</t>
  </si>
  <si>
    <t xml:space="preserve">11. Percentual de Exames de Imagem com resultado disponível em até 10 dia </t>
  </si>
  <si>
    <t>Número de exames de imagem entregues em até 10 dias</t>
  </si>
  <si>
    <t>Total de exames de imagem realizados no período</t>
  </si>
  <si>
    <t>12. Percentual de casos de doenças/agravos/eventos de notificação compulsória imediata (DAEI) digitadas oportunamente - até 7 dias</t>
  </si>
  <si>
    <t>≥ 80%</t>
  </si>
  <si>
    <t>Número de casos DAEI digitadas em tempo oportuno - 7 dias</t>
  </si>
  <si>
    <t>Número de casos DAEI notificadas no período</t>
  </si>
  <si>
    <t>13. Percentual de casos de doenças/agravos/eventos de notificação compulsória imediata (DAEI) investigadas oportunamente - até 48h da data de notificação</t>
  </si>
  <si>
    <t>Número de casos DAEI investigados em tempo oportuno - 24 horas</t>
  </si>
  <si>
    <t xml:space="preserve">09. Percentual de partos cesáreos </t>
  </si>
  <si>
    <t>≤ 15%</t>
  </si>
  <si>
    <t xml:space="preserve">14. Percentual de partos cesáreos </t>
  </si>
  <si>
    <t>Nº de cesáreas realizadas</t>
  </si>
  <si>
    <t>Total de partos realizados</t>
  </si>
  <si>
    <t>10. Taxa de Aplicação da Classificação de Robson nas parturientes submetidas à cesárea</t>
  </si>
  <si>
    <t>15. Taxa de Aplicação da Classificação de Robson nas parturientes submetidas à cesárea</t>
  </si>
  <si>
    <t>Nº de parturientes submetidas a cesárea classificadas pela classificação de Robson no mês</t>
  </si>
  <si>
    <t>Total de parturientes submetidas a cesárea no mês</t>
  </si>
  <si>
    <t>16.Percentual de perda de medicamentos por prazo de validade expirado.</t>
  </si>
  <si>
    <t>≤ 2%</t>
  </si>
  <si>
    <t>Valor financeiro da perda do segmento padronizado por validade expirada no hospital</t>
  </si>
  <si>
    <t>Valor financeiro inventariado na CAF no período</t>
  </si>
  <si>
    <t>11. Percentual de investigação da gravidade de reações adversas a medicamentos (Farmacovigilância)</t>
  </si>
  <si>
    <t xml:space="preserve"> ≥ 95%</t>
  </si>
  <si>
    <t>≥ 95%</t>
  </si>
  <si>
    <t>Não houve</t>
  </si>
  <si>
    <t>Número de pacientes com RAM avaliados quanto à gravidade</t>
  </si>
  <si>
    <t xml:space="preserve">reações </t>
  </si>
  <si>
    <t>Número total de pacientes com RAM</t>
  </si>
  <si>
    <t>adversas</t>
  </si>
  <si>
    <t>14. Percentual de manifestações queixosas recebidas no sistema de ouvidoria do SUS</t>
  </si>
  <si>
    <t>Número de manifestações queixosas recebidas no sistema de ouvidoria do SUS</t>
  </si>
  <si>
    <t>Total de atendimentos realizados mensalmente</t>
  </si>
  <si>
    <t>EFETIVIDADE HOSPITALAR</t>
  </si>
  <si>
    <t>Efetividade ANO: 2022</t>
  </si>
  <si>
    <t>CG nº 50/2022</t>
  </si>
  <si>
    <t>1. TAXA DE OCUPAÇÃO (%) POR CLÍNICA</t>
  </si>
  <si>
    <t>Unidade de Internação</t>
  </si>
  <si>
    <t>Enfermaria Covid</t>
  </si>
  <si>
    <t>UTI Covid</t>
  </si>
  <si>
    <t>UTI Geral</t>
  </si>
  <si>
    <t>Geral</t>
  </si>
  <si>
    <t>2. TEMPO MÉDIO DE PERMANÊNCIA (DIAS) POR CLÍNICA</t>
  </si>
  <si>
    <t>3.63</t>
  </si>
  <si>
    <t>3. ÍNDICE DE INTERVALO DE SUBSTITUIÇÃO POR CLÍNICA [HORAS]</t>
  </si>
  <si>
    <t>4. Indicador Hospitalar de Efetividade</t>
  </si>
  <si>
    <t>Informações</t>
  </si>
  <si>
    <t>Total de Saídas Hospitalares</t>
  </si>
  <si>
    <t>Total de Óbitos/Mês</t>
  </si>
  <si>
    <t>Taxa de Mortalidade global</t>
  </si>
  <si>
    <t>Total de Óbitos (Tempo de Permanência &gt;24 horas)</t>
  </si>
  <si>
    <t>Taxa de Mortalidade Institucional (Óbitos &gt;24 horas)</t>
  </si>
  <si>
    <t>Taxa de Mortalidade Operatória (Óbito em até 07 dias do pós-operatório)</t>
  </si>
  <si>
    <t>Taxa de Cirurgia de Urgência</t>
  </si>
  <si>
    <t>5. Número de Funcionários e Leitos Operacionais</t>
  </si>
  <si>
    <t>Número de enfermeiro (Todos os vínculos)</t>
  </si>
  <si>
    <t>Número de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</si>
  <si>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</si>
  <si>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</si>
  <si>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</si>
  <si>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</si>
  <si>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6. Indicadores de Gestão de Recursos Humanos</t>
  </si>
  <si>
    <t>Relação Enfermeiro (as)/Leito</t>
  </si>
  <si>
    <t>Relação Enfermagem/Leito</t>
  </si>
  <si>
    <t>Relação Funcionário(as) / Leito</t>
  </si>
  <si>
    <t>Turnover (%)</t>
  </si>
  <si>
    <t>% de médicos(as) especialistas</t>
  </si>
  <si>
    <r>
      <t>7.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</si>
  <si>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Taxa de Perda Primária (%)</t>
  </si>
  <si>
    <t>Nº de Consultas Médicas (ofertadas)</t>
  </si>
  <si>
    <t>Nº de Consultas Não Médicas (ofertadas)</t>
  </si>
  <si>
    <t>Taxa de Absenteísmo (%) Consultas Médicas</t>
  </si>
  <si>
    <t>Nº de Consultas Médicas (agendadas)</t>
  </si>
  <si>
    <t>Taxa de Absenteísmo (%) Consultas Não Médicas</t>
  </si>
  <si>
    <t xml:space="preserve">Nº de Consultas Não Médicas (agendadas) </t>
  </si>
  <si>
    <t>Nº de Consultas Médicas (realizadas)</t>
  </si>
  <si>
    <t>Nº de Consultas Não Médicas (realizadas)</t>
  </si>
  <si>
    <t>8. Taxa de Absenteísmo (%)</t>
  </si>
  <si>
    <t>Profissão</t>
  </si>
  <si>
    <t xml:space="preserve">Estatutário </t>
  </si>
  <si>
    <t>Celetista</t>
  </si>
  <si>
    <t>Assistente Farmácia</t>
  </si>
  <si>
    <t>n/a</t>
  </si>
  <si>
    <t>Cirurgião-Dentista</t>
  </si>
  <si>
    <t>Farmacêutico</t>
  </si>
  <si>
    <t xml:space="preserve">Administrativo </t>
  </si>
  <si>
    <t>Técnico em Enfermagem</t>
  </si>
  <si>
    <t>Psicólogos</t>
  </si>
  <si>
    <t>Auxiliar de Enfermagem</t>
  </si>
  <si>
    <t>Técnico em Laboratório</t>
  </si>
  <si>
    <t>Geral*</t>
  </si>
  <si>
    <t>Obs.: * A taxa de absenteísmo GERAL corresponde a todos os profissionais da unidade</t>
  </si>
  <si>
    <t>9. Saídas da 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</si>
</sst>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6]mmm\-yy;@"/>
    <numFmt numFmtId="165" formatCode="#,##0_ ;[Red]\-#,##0\ "/>
    <numFmt numFmtId="166" formatCode="#,##0.00_ ;[Red]\-#,##0.00\ "/>
    <numFmt numFmtId="167" formatCode="&quot;R$&quot;\ #,##0"/>
    <numFmt numFmtId="168" formatCode="&quot;R$&quot;\ #,##0.00"/>
    <numFmt numFmtId="169" formatCode="[$-416]mmm/yy"/>
  </numFmts>
  <fonts count="28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i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</font>
    <font>
      <b/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rgb="FFE2EFD9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E6E6FF"/>
      </patternFill>
    </fill>
    <fill>
      <patternFill patternType="solid">
        <fgColor rgb="FFE6E6FF"/>
        <bgColor rgb="FFE6E6FF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1" fillId="0" borderId="0"/>
    <xf numFmtId="9" fontId="10" fillId="0" borderId="0" applyFont="0" applyFill="0" applyBorder="0" applyAlignment="0" applyProtection="0"/>
  </cellStyleXfs>
  <cellXfs count="366">
    <xf numFmtId="0" fontId="0" fillId="0" borderId="0" xfId="0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5" fillId="3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 wrapText="1"/>
    </xf>
    <xf numFmtId="164" fontId="14" fillId="4" borderId="1" xfId="0" applyNumberFormat="1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164" fontId="14" fillId="4" borderId="3" xfId="0" applyNumberFormat="1" applyFont="1" applyFill="1" applyBorder="1" applyAlignment="1">
      <alignment horizontal="center" vertical="center" wrapText="1"/>
    </xf>
    <xf numFmtId="164" fontId="14" fillId="4" borderId="2" xfId="0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3" fontId="17" fillId="5" borderId="2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horizontal="center" vertical="center"/>
    </xf>
    <xf numFmtId="3" fontId="17" fillId="0" borderId="3" xfId="0" applyNumberFormat="1" applyFont="1" applyBorder="1" applyAlignment="1">
      <alignment horizontal="center" vertical="center" wrapText="1"/>
    </xf>
    <xf numFmtId="3" fontId="18" fillId="0" borderId="3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7" fillId="5" borderId="2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6" fillId="6" borderId="2" xfId="0" applyNumberFormat="1" applyFont="1" applyFill="1" applyBorder="1" applyAlignment="1">
      <alignment horizontal="left" vertical="center" wrapText="1"/>
    </xf>
    <xf numFmtId="3" fontId="14" fillId="3" borderId="1" xfId="0" applyNumberFormat="1" applyFont="1" applyFill="1" applyBorder="1" applyAlignment="1">
      <alignment horizontal="center" vertical="center"/>
    </xf>
    <xf numFmtId="3" fontId="16" fillId="3" borderId="3" xfId="0" applyNumberFormat="1" applyFont="1" applyFill="1" applyBorder="1" applyAlignment="1">
      <alignment horizontal="center" vertical="center" wrapText="1"/>
    </xf>
    <xf numFmtId="3" fontId="14" fillId="3" borderId="3" xfId="0" applyNumberFormat="1" applyFont="1" applyFill="1" applyBorder="1" applyAlignment="1">
      <alignment horizontal="center" vertical="center"/>
    </xf>
    <xf numFmtId="3" fontId="14" fillId="3" borderId="2" xfId="0" applyNumberFormat="1" applyFont="1" applyFill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vertical="center" wrapText="1"/>
    </xf>
    <xf numFmtId="0" fontId="19" fillId="0" borderId="4" xfId="0" applyFont="1" applyBorder="1"/>
    <xf numFmtId="0" fontId="19" fillId="0" borderId="0" xfId="0" applyFont="1"/>
    <xf numFmtId="0" fontId="16" fillId="5" borderId="4" xfId="0" applyFont="1" applyFill="1" applyBorder="1" applyAlignment="1">
      <alignment horizontal="center" vertical="center" wrapText="1"/>
    </xf>
    <xf numFmtId="3" fontId="16" fillId="4" borderId="3" xfId="0" applyNumberFormat="1" applyFont="1" applyFill="1" applyBorder="1" applyAlignment="1">
      <alignment horizontal="center" vertical="center" wrapText="1"/>
    </xf>
    <xf numFmtId="3" fontId="17" fillId="0" borderId="3" xfId="0" applyNumberFormat="1" applyFont="1" applyBorder="1" applyAlignment="1">
      <alignment vertical="center" wrapText="1"/>
    </xf>
    <xf numFmtId="0" fontId="19" fillId="0" borderId="5" xfId="0" applyFont="1" applyBorder="1"/>
    <xf numFmtId="0" fontId="16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center" vertical="center" wrapText="1"/>
    </xf>
    <xf numFmtId="22" fontId="16" fillId="4" borderId="1" xfId="0" quotePrefix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17" fillId="5" borderId="1" xfId="0" applyNumberFormat="1" applyFont="1" applyFill="1" applyBorder="1" applyAlignment="1">
      <alignment horizontal="left" vertical="center" wrapText="1" indent="1"/>
    </xf>
    <xf numFmtId="3" fontId="17" fillId="0" borderId="1" xfId="0" applyNumberFormat="1" applyFont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center" vertical="center" wrapText="1"/>
    </xf>
    <xf numFmtId="22" fontId="16" fillId="4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left" vertical="center" wrapText="1" indent="1"/>
    </xf>
    <xf numFmtId="3" fontId="16" fillId="0" borderId="1" xfId="0" applyNumberFormat="1" applyFont="1" applyBorder="1" applyAlignment="1">
      <alignment horizontal="center" vertical="center" wrapText="1"/>
    </xf>
    <xf numFmtId="3" fontId="16" fillId="3" borderId="1" xfId="0" applyNumberFormat="1" applyFont="1" applyFill="1" applyBorder="1" applyAlignment="1">
      <alignment horizontal="left" vertical="center" wrapText="1"/>
    </xf>
    <xf numFmtId="0" fontId="16" fillId="5" borderId="6" xfId="0" applyFont="1" applyFill="1" applyBorder="1" applyAlignment="1">
      <alignment vertical="center" wrapText="1"/>
    </xf>
    <xf numFmtId="0" fontId="19" fillId="0" borderId="6" xfId="0" applyFont="1" applyBorder="1"/>
    <xf numFmtId="0" fontId="16" fillId="5" borderId="6" xfId="0" applyFont="1" applyFill="1" applyBorder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left" vertical="center"/>
    </xf>
    <xf numFmtId="0" fontId="16" fillId="5" borderId="1" xfId="0" applyFont="1" applyFill="1" applyBorder="1" applyAlignment="1">
      <alignment vertical="center" wrapText="1"/>
    </xf>
    <xf numFmtId="0" fontId="19" fillId="0" borderId="1" xfId="0" applyFont="1" applyBorder="1"/>
    <xf numFmtId="164" fontId="16" fillId="4" borderId="2" xfId="0" applyNumberFormat="1" applyFont="1" applyFill="1" applyBorder="1" applyAlignment="1">
      <alignment horizontal="left" vertical="center"/>
    </xf>
    <xf numFmtId="0" fontId="16" fillId="4" borderId="4" xfId="0" applyFont="1" applyFill="1" applyBorder="1" applyAlignment="1">
      <alignment horizontal="center" vertical="center" wrapText="1"/>
    </xf>
    <xf numFmtId="22" fontId="16" fillId="4" borderId="4" xfId="0" applyNumberFormat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left" vertical="center" indent="1"/>
    </xf>
    <xf numFmtId="0" fontId="3" fillId="5" borderId="1" xfId="0" applyFont="1" applyFill="1" applyBorder="1" applyAlignment="1">
      <alignment vertical="center" wrapText="1"/>
    </xf>
    <xf numFmtId="0" fontId="20" fillId="0" borderId="1" xfId="0" applyFont="1" applyBorder="1"/>
    <xf numFmtId="0" fontId="20" fillId="0" borderId="1" xfId="0" applyFont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left" vertical="center" indent="1"/>
    </xf>
    <xf numFmtId="0" fontId="20" fillId="0" borderId="4" xfId="0" applyFont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0" fillId="0" borderId="0" xfId="0" applyFont="1"/>
    <xf numFmtId="3" fontId="16" fillId="6" borderId="1" xfId="0" applyNumberFormat="1" applyFont="1" applyFill="1" applyBorder="1" applyAlignment="1">
      <alignment horizontal="left" vertical="center"/>
    </xf>
    <xf numFmtId="10" fontId="14" fillId="3" borderId="1" xfId="2" applyNumberFormat="1" applyFont="1" applyFill="1" applyBorder="1" applyAlignment="1">
      <alignment horizontal="center" vertical="center"/>
    </xf>
    <xf numFmtId="3" fontId="16" fillId="6" borderId="2" xfId="0" applyNumberFormat="1" applyFont="1" applyFill="1" applyBorder="1" applyAlignment="1">
      <alignment horizontal="left" vertical="center"/>
    </xf>
    <xf numFmtId="10" fontId="14" fillId="3" borderId="4" xfId="2" applyNumberFormat="1" applyFont="1" applyFill="1" applyBorder="1" applyAlignment="1">
      <alignment horizontal="center" vertical="center"/>
    </xf>
    <xf numFmtId="10" fontId="14" fillId="3" borderId="3" xfId="2" applyNumberFormat="1" applyFont="1" applyFill="1" applyBorder="1" applyAlignment="1">
      <alignment horizontal="center" vertical="center"/>
    </xf>
    <xf numFmtId="0" fontId="16" fillId="5" borderId="0" xfId="0" applyFont="1" applyFill="1" applyAlignment="1">
      <alignment vertical="center" wrapText="1"/>
    </xf>
    <xf numFmtId="0" fontId="16" fillId="5" borderId="0" xfId="0" applyFont="1" applyFill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left" vertical="center" wrapText="1"/>
    </xf>
    <xf numFmtId="164" fontId="16" fillId="4" borderId="2" xfId="0" applyNumberFormat="1" applyFont="1" applyFill="1" applyBorder="1" applyAlignment="1">
      <alignment horizontal="left" vertical="center" wrapText="1"/>
    </xf>
    <xf numFmtId="164" fontId="14" fillId="4" borderId="4" xfId="0" applyNumberFormat="1" applyFont="1" applyFill="1" applyBorder="1" applyAlignment="1">
      <alignment horizontal="center" vertical="center" wrapText="1"/>
    </xf>
    <xf numFmtId="0" fontId="20" fillId="0" borderId="4" xfId="0" applyFont="1" applyBorder="1"/>
    <xf numFmtId="0" fontId="20" fillId="0" borderId="0" xfId="0" applyFont="1" applyAlignment="1">
      <alignment horizontal="center" vertical="center"/>
    </xf>
    <xf numFmtId="3" fontId="2" fillId="5" borderId="1" xfId="0" applyNumberFormat="1" applyFont="1" applyFill="1" applyBorder="1" applyAlignment="1">
      <alignment horizontal="left" vertical="center" wrapText="1" indent="1"/>
    </xf>
    <xf numFmtId="0" fontId="20" fillId="0" borderId="1" xfId="0" applyFont="1" applyBorder="1" applyAlignment="1">
      <alignment horizontal="center"/>
    </xf>
    <xf numFmtId="3" fontId="2" fillId="5" borderId="2" xfId="0" applyNumberFormat="1" applyFont="1" applyFill="1" applyBorder="1" applyAlignment="1">
      <alignment horizontal="left" vertical="center" wrapText="1" indent="1"/>
    </xf>
    <xf numFmtId="0" fontId="20" fillId="0" borderId="4" xfId="0" applyFont="1" applyBorder="1" applyAlignment="1">
      <alignment horizontal="center"/>
    </xf>
    <xf numFmtId="0" fontId="2" fillId="5" borderId="0" xfId="0" applyFont="1" applyFill="1" applyAlignment="1">
      <alignment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3" fontId="14" fillId="3" borderId="4" xfId="0" applyNumberFormat="1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vertical="center" wrapText="1"/>
    </xf>
    <xf numFmtId="0" fontId="16" fillId="5" borderId="5" xfId="0" applyFont="1" applyFill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3" fontId="17" fillId="5" borderId="4" xfId="0" applyNumberFormat="1" applyFont="1" applyFill="1" applyBorder="1" applyAlignment="1">
      <alignment horizontal="left" vertical="center" wrapText="1" indent="1"/>
    </xf>
    <xf numFmtId="3" fontId="17" fillId="0" borderId="4" xfId="0" applyNumberFormat="1" applyFont="1" applyBorder="1" applyAlignment="1">
      <alignment horizontal="center" vertical="center" wrapText="1"/>
    </xf>
    <xf numFmtId="3" fontId="17" fillId="5" borderId="4" xfId="0" applyNumberFormat="1" applyFont="1" applyFill="1" applyBorder="1" applyAlignment="1">
      <alignment horizontal="center" vertical="center" wrapText="1"/>
    </xf>
    <xf numFmtId="3" fontId="17" fillId="5" borderId="6" xfId="0" applyNumberFormat="1" applyFont="1" applyFill="1" applyBorder="1" applyAlignment="1">
      <alignment horizontal="center" vertical="center" wrapText="1"/>
    </xf>
    <xf numFmtId="3" fontId="18" fillId="0" borderId="4" xfId="0" applyNumberFormat="1" applyFont="1" applyBorder="1" applyAlignment="1">
      <alignment horizontal="center" vertical="center"/>
    </xf>
    <xf numFmtId="3" fontId="16" fillId="3" borderId="2" xfId="0" applyNumberFormat="1" applyFont="1" applyFill="1" applyBorder="1" applyAlignment="1">
      <alignment horizontal="left" vertical="center" wrapText="1"/>
    </xf>
    <xf numFmtId="0" fontId="16" fillId="0" borderId="4" xfId="0" applyFont="1" applyBorder="1" applyAlignment="1">
      <alignment vertical="center" wrapText="1"/>
    </xf>
    <xf numFmtId="3" fontId="21" fillId="5" borderId="1" xfId="0" applyNumberFormat="1" applyFont="1" applyFill="1" applyBorder="1" applyAlignment="1">
      <alignment horizontal="center"/>
    </xf>
    <xf numFmtId="3" fontId="17" fillId="5" borderId="3" xfId="0" applyNumberFormat="1" applyFont="1" applyFill="1" applyBorder="1" applyAlignment="1">
      <alignment vertical="center" wrapText="1"/>
    </xf>
    <xf numFmtId="3" fontId="17" fillId="5" borderId="3" xfId="0" applyNumberFormat="1" applyFont="1" applyFill="1" applyBorder="1" applyAlignment="1">
      <alignment horizontal="center" vertical="center" wrapText="1"/>
    </xf>
    <xf numFmtId="3" fontId="16" fillId="6" borderId="3" xfId="0" applyNumberFormat="1" applyFont="1" applyFill="1" applyBorder="1" applyAlignment="1">
      <alignment horizontal="center" vertical="center" wrapText="1"/>
    </xf>
    <xf numFmtId="22" fontId="16" fillId="4" borderId="2" xfId="0" applyNumberFormat="1" applyFont="1" applyFill="1" applyBorder="1" applyAlignment="1">
      <alignment horizontal="center" vertical="center" wrapText="1"/>
    </xf>
    <xf numFmtId="3" fontId="17" fillId="5" borderId="7" xfId="0" applyNumberFormat="1" applyFont="1" applyFill="1" applyBorder="1" applyAlignment="1">
      <alignment horizontal="center" vertical="center" wrapText="1"/>
    </xf>
    <xf numFmtId="3" fontId="17" fillId="0" borderId="12" xfId="0" applyNumberFormat="1" applyFont="1" applyBorder="1" applyAlignment="1">
      <alignment horizontal="center"/>
    </xf>
    <xf numFmtId="3" fontId="17" fillId="5" borderId="8" xfId="0" applyNumberFormat="1" applyFont="1" applyFill="1" applyBorder="1" applyAlignment="1">
      <alignment horizontal="center" vertical="center" wrapText="1"/>
    </xf>
    <xf numFmtId="10" fontId="17" fillId="5" borderId="1" xfId="0" applyNumberFormat="1" applyFont="1" applyFill="1" applyBorder="1" applyAlignment="1">
      <alignment horizontal="center" vertical="center" wrapText="1"/>
    </xf>
    <xf numFmtId="10" fontId="17" fillId="5" borderId="2" xfId="0" applyNumberFormat="1" applyFont="1" applyFill="1" applyBorder="1" applyAlignment="1">
      <alignment horizontal="center" vertical="center" wrapText="1"/>
    </xf>
    <xf numFmtId="10" fontId="17" fillId="5" borderId="3" xfId="0" applyNumberFormat="1" applyFont="1" applyFill="1" applyBorder="1" applyAlignment="1">
      <alignment horizontal="center" vertical="center" wrapText="1"/>
    </xf>
    <xf numFmtId="10" fontId="18" fillId="5" borderId="1" xfId="2" applyNumberFormat="1" applyFont="1" applyFill="1" applyBorder="1" applyAlignment="1">
      <alignment horizontal="center" vertical="center"/>
    </xf>
    <xf numFmtId="10" fontId="16" fillId="6" borderId="1" xfId="0" applyNumberFormat="1" applyFont="1" applyFill="1" applyBorder="1" applyAlignment="1">
      <alignment horizontal="center" vertical="center" wrapText="1"/>
    </xf>
    <xf numFmtId="10" fontId="16" fillId="6" borderId="2" xfId="0" applyNumberFormat="1" applyFont="1" applyFill="1" applyBorder="1" applyAlignment="1">
      <alignment horizontal="center" vertical="center" wrapText="1"/>
    </xf>
    <xf numFmtId="10" fontId="16" fillId="6" borderId="3" xfId="0" applyNumberFormat="1" applyFont="1" applyFill="1" applyBorder="1" applyAlignment="1">
      <alignment horizontal="center" vertical="center" wrapText="1"/>
    </xf>
    <xf numFmtId="3" fontId="17" fillId="0" borderId="2" xfId="0" applyNumberFormat="1" applyFont="1" applyBorder="1" applyAlignment="1">
      <alignment horizontal="left" vertical="center" wrapText="1" indent="1"/>
    </xf>
    <xf numFmtId="3" fontId="16" fillId="0" borderId="3" xfId="0" quotePrefix="1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horizontal="center" vertical="center" wrapText="1"/>
    </xf>
    <xf numFmtId="3" fontId="15" fillId="0" borderId="0" xfId="0" applyNumberFormat="1" applyFont="1"/>
    <xf numFmtId="0" fontId="14" fillId="4" borderId="2" xfId="0" applyFont="1" applyFill="1" applyBorder="1" applyAlignment="1">
      <alignment horizontal="left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3" fontId="18" fillId="5" borderId="1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vertical="center"/>
    </xf>
    <xf numFmtId="3" fontId="18" fillId="0" borderId="8" xfId="0" applyNumberFormat="1" applyFont="1" applyBorder="1" applyAlignment="1">
      <alignment vertical="center"/>
    </xf>
    <xf numFmtId="3" fontId="18" fillId="5" borderId="2" xfId="0" applyNumberFormat="1" applyFont="1" applyFill="1" applyBorder="1" applyAlignment="1">
      <alignment horizontal="left" vertical="center" wrapText="1" indent="1"/>
    </xf>
    <xf numFmtId="3" fontId="18" fillId="5" borderId="1" xfId="0" applyNumberFormat="1" applyFont="1" applyFill="1" applyBorder="1" applyAlignment="1">
      <alignment horizontal="left" vertical="center" wrapText="1"/>
    </xf>
    <xf numFmtId="3" fontId="18" fillId="5" borderId="1" xfId="0" applyNumberFormat="1" applyFont="1" applyFill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left" vertical="center" wrapText="1" indent="1"/>
    </xf>
    <xf numFmtId="3" fontId="22" fillId="0" borderId="0" xfId="0" applyNumberFormat="1" applyFont="1" applyAlignment="1">
      <alignment horizontal="center" vertical="center"/>
    </xf>
    <xf numFmtId="3" fontId="18" fillId="0" borderId="2" xfId="0" applyNumberFormat="1" applyFont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horizontal="left" vertical="center" wrapText="1"/>
    </xf>
    <xf numFmtId="3" fontId="23" fillId="0" borderId="1" xfId="0" applyNumberFormat="1" applyFont="1" applyBorder="1" applyAlignment="1">
      <alignment horizontal="center" vertical="center"/>
    </xf>
    <xf numFmtId="3" fontId="18" fillId="0" borderId="1" xfId="0" quotePrefix="1" applyNumberFormat="1" applyFont="1" applyBorder="1" applyAlignment="1">
      <alignment vertical="center"/>
    </xf>
    <xf numFmtId="3" fontId="18" fillId="0" borderId="7" xfId="0" quotePrefix="1" applyNumberFormat="1" applyFont="1" applyBorder="1" applyAlignment="1">
      <alignment vertical="center"/>
    </xf>
    <xf numFmtId="3" fontId="18" fillId="0" borderId="1" xfId="0" quotePrefix="1" applyNumberFormat="1" applyFont="1" applyBorder="1" applyAlignment="1">
      <alignment horizontal="center" vertical="center" wrapText="1"/>
    </xf>
    <xf numFmtId="3" fontId="14" fillId="3" borderId="2" xfId="0" applyNumberFormat="1" applyFont="1" applyFill="1" applyBorder="1" applyAlignment="1">
      <alignment horizontal="left" vertical="center" wrapText="1"/>
    </xf>
    <xf numFmtId="3" fontId="18" fillId="3" borderId="3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/>
    </xf>
    <xf numFmtId="0" fontId="13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8" fillId="4" borderId="3" xfId="0" applyFont="1" applyFill="1" applyBorder="1" applyAlignment="1">
      <alignment horizontal="left" vertical="center" wrapText="1"/>
    </xf>
    <xf numFmtId="3" fontId="5" fillId="0" borderId="1" xfId="0" applyNumberFormat="1" applyFont="1" applyBorder="1" applyAlignment="1">
      <alignment vertical="center"/>
    </xf>
    <xf numFmtId="3" fontId="16" fillId="6" borderId="4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14" fillId="2" borderId="1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/>
    </xf>
    <xf numFmtId="22" fontId="14" fillId="4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 indent="2"/>
    </xf>
    <xf numFmtId="165" fontId="14" fillId="5" borderId="1" xfId="0" applyNumberFormat="1" applyFont="1" applyFill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5" fontId="14" fillId="5" borderId="7" xfId="0" applyNumberFormat="1" applyFont="1" applyFill="1" applyBorder="1" applyAlignment="1">
      <alignment horizontal="center" vertical="center"/>
    </xf>
    <xf numFmtId="165" fontId="14" fillId="5" borderId="8" xfId="0" applyNumberFormat="1" applyFont="1" applyFill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0" fontId="24" fillId="0" borderId="1" xfId="0" applyNumberFormat="1" applyFont="1" applyBorder="1" applyAlignment="1">
      <alignment horizontal="left" vertical="center" wrapText="1" indent="2"/>
    </xf>
    <xf numFmtId="10" fontId="18" fillId="0" borderId="1" xfId="0" applyNumberFormat="1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4" fontId="24" fillId="0" borderId="1" xfId="0" applyNumberFormat="1" applyFont="1" applyBorder="1" applyAlignment="1">
      <alignment horizontal="left" vertical="center" wrapText="1" indent="2"/>
    </xf>
    <xf numFmtId="4" fontId="0" fillId="0" borderId="1" xfId="0" applyNumberForma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14" fillId="0" borderId="8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left" vertical="center" wrapText="1"/>
    </xf>
    <xf numFmtId="3" fontId="24" fillId="0" borderId="1" xfId="0" applyNumberFormat="1" applyFont="1" applyBorder="1" applyAlignment="1">
      <alignment horizontal="left" vertical="center" wrapText="1" indent="2"/>
    </xf>
    <xf numFmtId="3" fontId="14" fillId="0" borderId="1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 wrapText="1" indent="2"/>
    </xf>
    <xf numFmtId="3" fontId="13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 indent="2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left" vertical="center" wrapText="1" indent="2"/>
    </xf>
    <xf numFmtId="167" fontId="14" fillId="0" borderId="1" xfId="0" applyNumberFormat="1" applyFont="1" applyBorder="1" applyAlignment="1">
      <alignment horizontal="center" vertical="center" wrapText="1"/>
    </xf>
    <xf numFmtId="167" fontId="18" fillId="0" borderId="1" xfId="0" applyNumberFormat="1" applyFont="1" applyBorder="1" applyAlignment="1">
      <alignment horizontal="center" vertical="center"/>
    </xf>
    <xf numFmtId="167" fontId="14" fillId="0" borderId="7" xfId="0" applyNumberFormat="1" applyFont="1" applyBorder="1" applyAlignment="1">
      <alignment horizontal="center" vertical="center" wrapText="1"/>
    </xf>
    <xf numFmtId="168" fontId="18" fillId="0" borderId="1" xfId="0" applyNumberFormat="1" applyFont="1" applyBorder="1" applyAlignment="1">
      <alignment horizontal="center" vertical="center"/>
    </xf>
    <xf numFmtId="168" fontId="18" fillId="0" borderId="2" xfId="0" applyNumberFormat="1" applyFont="1" applyBorder="1" applyAlignment="1">
      <alignment horizontal="center" vertical="center"/>
    </xf>
    <xf numFmtId="168" fontId="18" fillId="0" borderId="12" xfId="0" applyNumberFormat="1" applyFont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7" fontId="18" fillId="0" borderId="2" xfId="0" applyNumberFormat="1" applyFont="1" applyBorder="1" applyAlignment="1">
      <alignment horizontal="center" vertical="center"/>
    </xf>
    <xf numFmtId="167" fontId="18" fillId="0" borderId="12" xfId="0" applyNumberFormat="1" applyFont="1" applyBorder="1" applyAlignment="1">
      <alignment horizontal="center" vertical="center" wrapText="1"/>
    </xf>
    <xf numFmtId="167" fontId="18" fillId="0" borderId="3" xfId="0" applyNumberFormat="1" applyFont="1" applyBorder="1" applyAlignment="1">
      <alignment horizontal="center" vertical="center"/>
    </xf>
    <xf numFmtId="167" fontId="0" fillId="0" borderId="0" xfId="0" applyNumberFormat="1" applyAlignment="1">
      <alignment vertical="center"/>
    </xf>
    <xf numFmtId="167" fontId="14" fillId="0" borderId="8" xfId="0" applyNumberFormat="1" applyFont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167" fontId="18" fillId="0" borderId="8" xfId="0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4" fillId="7" borderId="8" xfId="0" applyFont="1" applyFill="1" applyBorder="1" applyAlignment="1">
      <alignment vertical="center"/>
    </xf>
    <xf numFmtId="3" fontId="14" fillId="7" borderId="2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vertical="center"/>
    </xf>
    <xf numFmtId="0" fontId="14" fillId="7" borderId="1" xfId="0" applyFont="1" applyFill="1" applyBorder="1" applyAlignment="1">
      <alignment vertical="center" wrapText="1"/>
    </xf>
    <xf numFmtId="10" fontId="18" fillId="0" borderId="1" xfId="0" applyNumberFormat="1" applyFont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10" fontId="14" fillId="7" borderId="1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6" fillId="3" borderId="13" xfId="0" applyFont="1" applyFill="1" applyBorder="1" applyAlignment="1">
      <alignment vertical="center"/>
    </xf>
    <xf numFmtId="4" fontId="18" fillId="0" borderId="1" xfId="0" applyNumberFormat="1" applyFont="1" applyBorder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4" fontId="14" fillId="7" borderId="1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169" fontId="18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left" vertical="center"/>
    </xf>
    <xf numFmtId="10" fontId="18" fillId="0" borderId="0" xfId="0" applyNumberFormat="1" applyFont="1" applyAlignment="1">
      <alignment horizontal="left" vertical="center" wrapText="1"/>
    </xf>
    <xf numFmtId="10" fontId="1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25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18" fillId="8" borderId="1" xfId="0" applyNumberFormat="1" applyFont="1" applyFill="1" applyBorder="1" applyAlignment="1">
      <alignment horizontal="left" vertical="center" wrapText="1"/>
    </xf>
    <xf numFmtId="10" fontId="18" fillId="8" borderId="1" xfId="0" applyNumberFormat="1" applyFont="1" applyFill="1" applyBorder="1" applyAlignment="1">
      <alignment horizontal="left" vertical="center" wrapText="1"/>
    </xf>
    <xf numFmtId="0" fontId="18" fillId="0" borderId="14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 wrapText="1"/>
    </xf>
    <xf numFmtId="0" fontId="6" fillId="3" borderId="15" xfId="0" applyFont="1" applyFill="1" applyBorder="1" applyAlignment="1">
      <alignment vertical="center"/>
    </xf>
    <xf numFmtId="0" fontId="6" fillId="3" borderId="16" xfId="0" applyFont="1" applyFill="1" applyBorder="1" applyAlignment="1">
      <alignment vertical="center"/>
    </xf>
    <xf numFmtId="10" fontId="14" fillId="7" borderId="12" xfId="0" applyNumberFormat="1" applyFont="1" applyFill="1" applyBorder="1" applyAlignment="1">
      <alignment horizontal="center" vertical="center" wrapText="1"/>
    </xf>
    <xf numFmtId="10" fontId="14" fillId="3" borderId="12" xfId="0" applyNumberFormat="1" applyFont="1" applyFill="1" applyBorder="1" applyAlignment="1">
      <alignment horizontal="center" vertical="center" wrapText="1"/>
    </xf>
    <xf numFmtId="10" fontId="18" fillId="0" borderId="12" xfId="0" applyNumberFormat="1" applyFont="1" applyBorder="1" applyAlignment="1">
      <alignment horizontal="left" vertical="center" wrapText="1"/>
    </xf>
    <xf numFmtId="10" fontId="18" fillId="0" borderId="12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center" vertical="center" wrapText="1"/>
    </xf>
    <xf numFmtId="10" fontId="18" fillId="0" borderId="18" xfId="0" applyNumberFormat="1" applyFont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10" fontId="18" fillId="0" borderId="19" xfId="0" applyNumberFormat="1" applyFont="1" applyBorder="1" applyAlignment="1">
      <alignment horizontal="center" vertical="center" wrapText="1"/>
    </xf>
    <xf numFmtId="10" fontId="18" fillId="0" borderId="20" xfId="0" applyNumberFormat="1" applyFont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 vertical="center" wrapText="1"/>
    </xf>
    <xf numFmtId="10" fontId="18" fillId="0" borderId="2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left" vertical="center" wrapText="1"/>
    </xf>
    <xf numFmtId="10" fontId="18" fillId="0" borderId="21" xfId="0" applyNumberFormat="1" applyFont="1" applyBorder="1" applyAlignment="1">
      <alignment horizontal="center" vertical="center" wrapText="1"/>
    </xf>
    <xf numFmtId="10" fontId="26" fillId="0" borderId="12" xfId="0" applyNumberFormat="1" applyFont="1" applyBorder="1" applyAlignment="1">
      <alignment horizontal="center" vertical="center" wrapText="1"/>
    </xf>
    <xf numFmtId="3" fontId="14" fillId="0" borderId="0" xfId="0" applyNumberFormat="1" applyFont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3" fontId="17" fillId="0" borderId="7" xfId="0" applyNumberFormat="1" applyFont="1" applyBorder="1" applyAlignment="1">
      <alignment horizontal="center" vertical="center" wrapText="1"/>
    </xf>
    <xf numFmtId="3" fontId="17" fillId="0" borderId="9" xfId="0" applyNumberFormat="1" applyFont="1" applyBorder="1" applyAlignment="1">
      <alignment horizontal="center" vertical="center" wrapText="1"/>
    </xf>
    <xf numFmtId="3" fontId="17" fillId="0" borderId="8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4" fillId="9" borderId="1" xfId="0" applyFont="1" applyFill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 wrapText="1"/>
    </xf>
    <xf numFmtId="3" fontId="18" fillId="0" borderId="12" xfId="0" applyNumberFormat="1" applyFont="1" applyBorder="1" applyAlignment="1">
      <alignment horizontal="center" vertical="center"/>
    </xf>
    <xf numFmtId="3" fontId="18" fillId="0" borderId="8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vertical="center"/>
    </xf>
    <xf numFmtId="3" fontId="18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vertical="center"/>
    </xf>
    <xf numFmtId="3" fontId="18" fillId="0" borderId="7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/>
    </xf>
    <xf numFmtId="0" fontId="14" fillId="7" borderId="10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/>
    </xf>
    <xf numFmtId="0" fontId="14" fillId="7" borderId="11" xfId="0" applyFont="1" applyFill="1" applyBorder="1" applyAlignment="1">
      <alignment horizontal="center" vertical="center"/>
    </xf>
    <xf numFmtId="164" fontId="14" fillId="7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/>
    </xf>
    <xf numFmtId="10" fontId="18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10" fontId="18" fillId="0" borderId="2" xfId="0" applyNumberFormat="1" applyFont="1" applyBorder="1" applyAlignment="1">
      <alignment horizontal="center" vertical="center"/>
    </xf>
    <xf numFmtId="10" fontId="18" fillId="0" borderId="3" xfId="0" applyNumberFormat="1" applyFont="1" applyBorder="1" applyAlignment="1">
      <alignment horizontal="center" vertical="center"/>
    </xf>
    <xf numFmtId="10" fontId="14" fillId="7" borderId="1" xfId="0" applyNumberFormat="1" applyFont="1" applyFill="1" applyBorder="1" applyAlignment="1">
      <alignment horizontal="center" vertical="center"/>
    </xf>
    <xf numFmtId="10" fontId="27" fillId="7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10" fontId="6" fillId="3" borderId="1" xfId="0" applyNumberFormat="1" applyFont="1" applyFill="1" applyBorder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horizontal="center" vertical="center"/>
    </xf>
    <xf numFmtId="4" fontId="14" fillId="7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vertical="center"/>
    </xf>
    <xf numFmtId="4" fontId="14" fillId="7" borderId="2" xfId="0" applyNumberFormat="1" applyFont="1" applyFill="1" applyBorder="1" applyAlignment="1">
      <alignment horizontal="center" vertical="center"/>
    </xf>
    <xf numFmtId="4" fontId="14" fillId="7" borderId="3" xfId="0" applyNumberFormat="1" applyFont="1" applyFill="1" applyBorder="1" applyAlignment="1">
      <alignment horizontal="center" vertical="center"/>
    </xf>
    <xf numFmtId="4" fontId="27" fillId="7" borderId="2" xfId="0" applyNumberFormat="1" applyFont="1" applyFill="1" applyBorder="1" applyAlignment="1">
      <alignment horizontal="center" vertical="center"/>
    </xf>
    <xf numFmtId="4" fontId="27" fillId="7" borderId="3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4" fontId="14" fillId="3" borderId="1" xfId="0" applyNumberFormat="1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1" fontId="14" fillId="7" borderId="1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vertical="center"/>
    </xf>
    <xf numFmtId="4" fontId="8" fillId="3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vertical="center"/>
    </xf>
    <xf numFmtId="166" fontId="18" fillId="0" borderId="18" xfId="0" applyNumberFormat="1" applyFont="1" applyBorder="1" applyAlignment="1">
      <alignment horizontal="center" vertical="center"/>
    </xf>
    <xf numFmtId="166" fontId="6" fillId="0" borderId="19" xfId="0" applyNumberFormat="1" applyFont="1" applyBorder="1" applyAlignment="1">
      <alignment vertical="center"/>
    </xf>
    <xf numFmtId="166" fontId="6" fillId="0" borderId="19" xfId="0" applyNumberFormat="1" applyFont="1" applyBorder="1" applyAlignment="1">
      <alignment horizontal="center" vertical="center"/>
    </xf>
    <xf numFmtId="10" fontId="18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18" fillId="0" borderId="18" xfId="0" applyNumberFormat="1" applyFont="1" applyBorder="1" applyAlignment="1">
      <alignment horizontal="center" vertical="center"/>
    </xf>
    <xf numFmtId="10" fontId="6" fillId="0" borderId="15" xfId="0" applyNumberFormat="1" applyFont="1" applyBorder="1" applyAlignment="1">
      <alignment vertical="center"/>
    </xf>
    <xf numFmtId="10" fontId="18" fillId="0" borderId="12" xfId="0" applyNumberFormat="1" applyFont="1" applyBorder="1" applyAlignment="1">
      <alignment horizontal="center" vertical="center"/>
    </xf>
    <xf numFmtId="10" fontId="6" fillId="0" borderId="12" xfId="0" applyNumberFormat="1" applyFont="1" applyBorder="1" applyAlignment="1">
      <alignment vertical="center"/>
    </xf>
    <xf numFmtId="10" fontId="6" fillId="0" borderId="19" xfId="0" applyNumberFormat="1" applyFont="1" applyBorder="1" applyAlignment="1">
      <alignment vertical="center"/>
    </xf>
    <xf numFmtId="10" fontId="6" fillId="0" borderId="19" xfId="0" applyNumberFormat="1" applyFont="1" applyBorder="1" applyAlignment="1">
      <alignment horizontal="center" vertical="center"/>
    </xf>
    <xf numFmtId="10" fontId="18" fillId="0" borderId="15" xfId="0" applyNumberFormat="1" applyFont="1" applyBorder="1" applyAlignment="1">
      <alignment horizontal="center" vertical="center"/>
    </xf>
    <xf numFmtId="10" fontId="18" fillId="0" borderId="2" xfId="1" applyNumberFormat="1" applyFont="1" applyBorder="1" applyAlignment="1">
      <alignment horizontal="center" vertical="center"/>
    </xf>
    <xf numFmtId="10" fontId="18" fillId="0" borderId="3" xfId="1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vertical="center"/>
    </xf>
    <xf numFmtId="3" fontId="18" fillId="11" borderId="1" xfId="0" applyNumberFormat="1" applyFont="1" applyFill="1" applyBorder="1" applyAlignment="1">
      <alignment horizontal="center" vertical="center"/>
    </xf>
    <xf numFmtId="3" fontId="5" fillId="11" borderId="1" xfId="0" applyNumberFormat="1" applyFont="1" applyFill="1" applyBorder="1" applyAlignment="1">
      <alignment vertical="center"/>
    </xf>
    <xf numFmtId="3" fontId="5" fillId="11" borderId="1" xfId="0" applyNumberFormat="1" applyFont="1" applyFill="1" applyBorder="1" applyAlignment="1">
      <alignment horizontal="center" vertical="center"/>
    </xf>
    <xf numFmtId="0" fontId="14" fillId="7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/>
    </xf>
    <xf numFmtId="164" fontId="14" fillId="7" borderId="12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14" fillId="3" borderId="12" xfId="0" applyNumberFormat="1" applyFont="1" applyFill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3" xfId="0" applyNumberFormat="1" applyFont="1" applyBorder="1" applyAlignment="1">
      <alignment horizontal="center" vertical="center"/>
    </xf>
    <xf numFmtId="10" fontId="14" fillId="7" borderId="12" xfId="0" applyNumberFormat="1" applyFont="1" applyFill="1" applyBorder="1" applyAlignment="1">
      <alignment horizontal="center" vertical="center" wrapText="1"/>
    </xf>
    <xf numFmtId="10" fontId="5" fillId="3" borderId="12" xfId="0" applyNumberFormat="1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0" fontId="5" fillId="3" borderId="12" xfId="0" applyNumberFormat="1" applyFont="1" applyFill="1" applyBorder="1" applyAlignment="1">
      <alignment horizontal="center" vertical="center"/>
    </xf>
    <xf numFmtId="10" fontId="5" fillId="3" borderId="18" xfId="0" applyNumberFormat="1" applyFont="1" applyFill="1" applyBorder="1" applyAlignment="1">
      <alignment vertical="center"/>
    </xf>
    <xf numFmtId="10" fontId="14" fillId="7" borderId="1" xfId="0" applyNumberFormat="1" applyFont="1" applyFill="1" applyBorder="1" applyAlignment="1">
      <alignment horizontal="center" vertical="center" wrapText="1"/>
    </xf>
    <xf numFmtId="10" fontId="5" fillId="3" borderId="2" xfId="0" applyNumberFormat="1" applyFont="1" applyFill="1" applyBorder="1" applyAlignment="1">
      <alignment vertical="center"/>
    </xf>
    <xf numFmtId="10" fontId="5" fillId="3" borderId="1" xfId="0" applyNumberFormat="1" applyFont="1" applyFill="1" applyBorder="1" applyAlignment="1">
      <alignment vertical="center"/>
    </xf>
    <xf numFmtId="10" fontId="14" fillId="3" borderId="1" xfId="0" applyNumberFormat="1" applyFont="1" applyFill="1" applyBorder="1" applyAlignment="1">
      <alignment horizontal="center" vertical="center" wrapText="1"/>
    </xf>
    <xf numFmtId="10" fontId="14" fillId="3" borderId="12" xfId="0" applyNumberFormat="1" applyFont="1" applyFill="1" applyBorder="1" applyAlignment="1">
      <alignment horizontal="center" vertical="center" wrapText="1"/>
    </xf>
    <xf numFmtId="164" fontId="14" fillId="7" borderId="2" xfId="0" applyNumberFormat="1" applyFont="1" applyFill="1" applyBorder="1" applyAlignment="1">
      <alignment horizontal="center" vertical="center"/>
    </xf>
    <xf numFmtId="164" fontId="14" fillId="7" borderId="3" xfId="0" applyNumberFormat="1" applyFont="1" applyFill="1" applyBorder="1" applyAlignment="1">
      <alignment horizontal="center" vertical="center"/>
    </xf>
    <xf numFmtId="164" fontId="14" fillId="3" borderId="2" xfId="0" applyNumberFormat="1" applyFont="1" applyFill="1" applyBorder="1" applyAlignment="1">
      <alignment horizontal="center" vertical="center"/>
    </xf>
    <xf numFmtId="164" fontId="14" fillId="3" borderId="3" xfId="0" applyNumberFormat="1" applyFont="1" applyFill="1" applyBorder="1" applyAlignment="1">
      <alignment horizontal="center" vertical="center"/>
    </xf>
    <xf numFmtId="3" fontId="14" fillId="3" borderId="1" xfId="0" applyNumberFormat="1" applyFont="1" applyFill="1" applyBorder="1" applyAlignment="1">
      <alignment horizontal="center" vertical="center"/>
    </xf>
    <xf numFmtId="3" fontId="8" fillId="3" borderId="1" xfId="0" applyNumberFormat="1" applyFont="1" applyFill="1" applyBorder="1" applyAlignment="1">
      <alignment vertical="center"/>
    </xf>
    <xf numFmtId="3" fontId="8" fillId="3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290F12E1-2B6E-46E5-9BC1-E98CDD50EC29}"/>
    <cellStyle name="Porcentagem 4" xfId="2" xr:uid="{68DA8392-2707-4186-8794-BB058A5C6914}"/>
  </cellStyles>
  <dxfs count="1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1</xdr:row>
      <xdr:rowOff>66675</xdr:rowOff>
    </xdr:from>
    <xdr:to>
      <xdr:col>33</xdr:col>
      <xdr:colOff>1800225</xdr:colOff>
      <xdr:row>4</xdr:row>
      <xdr:rowOff>28575</xdr:rowOff>
    </xdr:to>
    <xdr:pic>
      <xdr:nvPicPr>
        <xdr:cNvPr id="1027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76DA49E6-9519-D30D-F59B-B7AB612D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"/>
          <a:ext cx="18002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2914650</xdr:colOff>
      <xdr:row>1</xdr:row>
      <xdr:rowOff>76200</xdr:rowOff>
    </xdr:from>
    <xdr:to>
      <xdr:col>62</xdr:col>
      <xdr:colOff>876300</xdr:colOff>
      <xdr:row>4</xdr:row>
      <xdr:rowOff>38100</xdr:rowOff>
    </xdr:to>
    <xdr:pic>
      <xdr:nvPicPr>
        <xdr:cNvPr id="1028" name="Imagem 1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B9DE094D-6715-2A33-4EBE-3B25EB97C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4650" y="266700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104775</xdr:rowOff>
    </xdr:from>
    <xdr:to>
      <xdr:col>33</xdr:col>
      <xdr:colOff>1581150</xdr:colOff>
      <xdr:row>3</xdr:row>
      <xdr:rowOff>0</xdr:rowOff>
    </xdr:to>
    <xdr:pic>
      <xdr:nvPicPr>
        <xdr:cNvPr id="2051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4A7C5241-E382-BC99-2757-A190EDE6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5811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4219575</xdr:colOff>
      <xdr:row>0</xdr:row>
      <xdr:rowOff>114300</xdr:rowOff>
    </xdr:from>
    <xdr:to>
      <xdr:col>60</xdr:col>
      <xdr:colOff>895350</xdr:colOff>
      <xdr:row>3</xdr:row>
      <xdr:rowOff>85725</xdr:rowOff>
    </xdr:to>
    <xdr:pic>
      <xdr:nvPicPr>
        <xdr:cNvPr id="2052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66A4BE1A-C39A-FF18-FFF0-DEE1AE52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957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114300</xdr:rowOff>
    </xdr:from>
    <xdr:to>
      <xdr:col>0</xdr:col>
      <xdr:colOff>2200275</xdr:colOff>
      <xdr:row>3</xdr:row>
      <xdr:rowOff>152400</xdr:rowOff>
    </xdr:to>
    <xdr:pic>
      <xdr:nvPicPr>
        <xdr:cNvPr id="3075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8CCE20DD-2726-0398-CEE7-CF84767F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14300"/>
          <a:ext cx="2076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2714625</xdr:colOff>
      <xdr:row>0</xdr:row>
      <xdr:rowOff>114300</xdr:rowOff>
    </xdr:from>
    <xdr:to>
      <xdr:col>108</xdr:col>
      <xdr:colOff>104775</xdr:colOff>
      <xdr:row>3</xdr:row>
      <xdr:rowOff>85725</xdr:rowOff>
    </xdr:to>
    <xdr:pic>
      <xdr:nvPicPr>
        <xdr:cNvPr id="3076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A6C3193E-7279-3730-FA87-01AFEBA97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9</v>
    <v>3</v>
  </rv>
  <rv s="1">
    <v>9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DF392-6E44-41DD-949B-62F6FFFB3E90}">
  <sheetPr>
    <tabColor theme="8" tint="0.59999389629810485"/>
  </sheetPr>
  <dimension ref="A1:BR1107"/>
  <sheetViews>
    <sheetView showGridLines="0" view="pageBreakPreview" topLeftCell="AH183" zoomScaleNormal="100" zoomScaleSheetLayoutView="100" workbookViewId="0">
      <selection activeCell="A7" sqref="A7:BR195"/>
    </sheetView>
  </sheetViews>
  <sheetFormatPr defaultColWidth="71.7109375" defaultRowHeight="15" x14ac:dyDescent="0.25"/>
  <cols>
    <col min="1" max="1" width="49.42578125" hidden="1" customWidth="1"/>
    <col min="2" max="2" width="6.42578125" hidden="1" customWidth="1"/>
    <col min="3" max="3" width="7.28515625" hidden="1" customWidth="1"/>
    <col min="4" max="4" width="7.140625" hidden="1" customWidth="1"/>
    <col min="5" max="5" width="6.42578125" hidden="1" customWidth="1"/>
    <col min="6" max="6" width="7" hidden="1" customWidth="1"/>
    <col min="7" max="7" width="6.42578125" hidden="1" customWidth="1"/>
    <col min="8" max="8" width="8.85546875" hidden="1" customWidth="1"/>
    <col min="9" max="9" width="6.42578125" hidden="1" customWidth="1"/>
    <col min="10" max="10" width="7" hidden="1" customWidth="1"/>
    <col min="11" max="12" width="6.42578125" hidden="1" customWidth="1"/>
    <col min="13" max="14" width="6.85546875" hidden="1" customWidth="1"/>
    <col min="15" max="15" width="8.85546875" hidden="1" customWidth="1"/>
    <col min="16" max="17" width="6.42578125" hidden="1" customWidth="1"/>
    <col min="18" max="18" width="7.140625" hidden="1" customWidth="1"/>
    <col min="19" max="19" width="6.42578125" hidden="1" customWidth="1"/>
    <col min="20" max="20" width="7" hidden="1" customWidth="1"/>
    <col min="21" max="22" width="6.42578125" hidden="1" customWidth="1"/>
    <col min="23" max="23" width="7" hidden="1" customWidth="1"/>
    <col min="24" max="25" width="6.42578125" hidden="1" customWidth="1"/>
    <col min="26" max="27" width="6.85546875" hidden="1" customWidth="1"/>
    <col min="28" max="29" width="7" hidden="1" customWidth="1"/>
    <col min="30" max="30" width="7.140625" hidden="1" customWidth="1"/>
    <col min="31" max="31" width="7" hidden="1" customWidth="1"/>
    <col min="32" max="32" width="12.42578125" hidden="1" customWidth="1"/>
    <col min="33" max="33" width="16.140625" hidden="1" customWidth="1"/>
    <col min="34" max="34" width="65.85546875" bestFit="1" customWidth="1"/>
    <col min="35" max="37" width="15.7109375" style="144" hidden="1" customWidth="1"/>
    <col min="38" max="38" width="18.7109375" style="144" customWidth="1"/>
    <col min="39" max="51" width="15.7109375" hidden="1" customWidth="1"/>
    <col min="52" max="54" width="7.140625" hidden="1" customWidth="1"/>
    <col min="55" max="56" width="15.7109375" hidden="1" customWidth="1"/>
    <col min="57" max="58" width="7.140625" hidden="1" customWidth="1"/>
    <col min="59" max="59" width="7" hidden="1" customWidth="1"/>
    <col min="60" max="60" width="7.140625" hidden="1" customWidth="1"/>
    <col min="61" max="61" width="20.7109375" hidden="1" customWidth="1"/>
    <col min="62" max="62" width="18.7109375" hidden="1" customWidth="1"/>
    <col min="63" max="63" width="15.7109375" customWidth="1"/>
    <col min="64" max="70" width="15.7109375" hidden="1" customWidth="1"/>
  </cols>
  <sheetData>
    <row r="1" spans="1:70" x14ac:dyDescent="0.25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  <c r="AB1" s="2"/>
      <c r="AC1" s="2"/>
      <c r="AD1" s="2"/>
      <c r="AE1" s="2"/>
      <c r="AF1" s="2"/>
      <c r="AG1" s="2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  <c r="BB1" s="266"/>
      <c r="BC1" s="266"/>
      <c r="BD1" s="266"/>
      <c r="BE1" s="266"/>
      <c r="BF1" s="266"/>
      <c r="BG1" s="266"/>
      <c r="BH1" s="266"/>
      <c r="BI1" s="266"/>
      <c r="BJ1" s="266"/>
      <c r="BK1" s="266"/>
      <c r="BL1" s="266"/>
      <c r="BM1" s="266"/>
      <c r="BN1" s="266"/>
      <c r="BO1" s="266"/>
      <c r="BP1" s="266"/>
      <c r="BQ1" s="266"/>
      <c r="BR1" s="266"/>
    </row>
    <row r="2" spans="1:70" x14ac:dyDescent="0.25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2"/>
      <c r="AB2" s="2"/>
      <c r="AC2" s="2"/>
      <c r="AD2" s="2"/>
      <c r="AE2" s="2"/>
      <c r="AF2" s="2"/>
      <c r="AG2" s="2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66"/>
      <c r="AZ2" s="266"/>
      <c r="BA2" s="266"/>
      <c r="BB2" s="266"/>
      <c r="BC2" s="266"/>
      <c r="BD2" s="266"/>
      <c r="BE2" s="266"/>
      <c r="BF2" s="266"/>
      <c r="BG2" s="266"/>
      <c r="BH2" s="266"/>
      <c r="BI2" s="266"/>
      <c r="BJ2" s="266"/>
      <c r="BK2" s="266"/>
      <c r="BL2" s="266"/>
      <c r="BM2" s="266"/>
      <c r="BN2" s="266"/>
      <c r="BO2" s="266"/>
      <c r="BP2" s="266"/>
      <c r="BQ2" s="266"/>
      <c r="BR2" s="266"/>
    </row>
    <row r="3" spans="1:70" x14ac:dyDescent="0.25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"/>
      <c r="AA3" s="2"/>
      <c r="AB3" s="2"/>
      <c r="AC3" s="2"/>
      <c r="AD3" s="2"/>
      <c r="AE3" s="2"/>
      <c r="AF3" s="2"/>
      <c r="AG3" s="2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</row>
    <row r="4" spans="1:70" x14ac:dyDescent="0.25">
      <c r="A4" s="258"/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"/>
      <c r="AA4" s="2"/>
      <c r="AB4" s="2"/>
      <c r="AC4" s="2"/>
      <c r="AD4" s="2"/>
      <c r="AE4" s="2"/>
      <c r="AF4" s="2"/>
      <c r="AG4" s="2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  <c r="AS4" s="266"/>
      <c r="AT4" s="266"/>
      <c r="AU4" s="266"/>
      <c r="AV4" s="266"/>
      <c r="AW4" s="266"/>
      <c r="AX4" s="266"/>
      <c r="AY4" s="266"/>
      <c r="AZ4" s="266"/>
      <c r="BA4" s="266"/>
      <c r="BB4" s="266"/>
      <c r="BC4" s="266"/>
      <c r="BD4" s="266"/>
      <c r="BE4" s="266"/>
      <c r="BF4" s="266"/>
      <c r="BG4" s="266"/>
      <c r="BH4" s="266"/>
      <c r="BI4" s="266"/>
      <c r="BJ4" s="266"/>
      <c r="BK4" s="266"/>
      <c r="BL4" s="266"/>
      <c r="BM4" s="266"/>
      <c r="BN4" s="266"/>
      <c r="BO4" s="266"/>
      <c r="BP4" s="266"/>
      <c r="BQ4" s="266"/>
      <c r="BR4" s="266"/>
    </row>
    <row r="5" spans="1:70" x14ac:dyDescent="0.25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"/>
      <c r="AA5" s="2"/>
      <c r="AB5" s="2"/>
      <c r="AC5" s="2"/>
      <c r="AD5" s="2"/>
      <c r="AE5" s="2"/>
      <c r="AF5" s="2"/>
      <c r="AG5" s="2"/>
      <c r="AH5" s="266"/>
      <c r="AI5" s="266"/>
      <c r="AJ5" s="266"/>
      <c r="AK5" s="266"/>
      <c r="AL5" s="266"/>
      <c r="AM5" s="266"/>
      <c r="AN5" s="266"/>
      <c r="AO5" s="266"/>
      <c r="AP5" s="266"/>
      <c r="AQ5" s="266"/>
      <c r="AR5" s="266"/>
      <c r="AS5" s="266"/>
      <c r="AT5" s="266"/>
      <c r="AU5" s="266"/>
      <c r="AV5" s="266"/>
      <c r="AW5" s="266"/>
      <c r="AX5" s="266"/>
      <c r="AY5" s="266"/>
      <c r="AZ5" s="266"/>
      <c r="BA5" s="266"/>
      <c r="BB5" s="266"/>
      <c r="BC5" s="266"/>
      <c r="BD5" s="266"/>
      <c r="BE5" s="266"/>
      <c r="BF5" s="266"/>
      <c r="BG5" s="266"/>
      <c r="BH5" s="266"/>
      <c r="BI5" s="266"/>
      <c r="BJ5" s="266"/>
      <c r="BK5" s="266"/>
      <c r="BL5" s="266"/>
      <c r="BM5" s="266"/>
      <c r="BN5" s="266"/>
      <c r="BO5" s="266"/>
      <c r="BP5" s="266"/>
      <c r="BQ5" s="266"/>
      <c r="BR5" s="266"/>
    </row>
    <row r="6" spans="1:70" x14ac:dyDescent="0.25">
      <c r="A6" s="258"/>
      <c r="B6" s="258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  <c r="AA6" s="2"/>
      <c r="AB6" s="2"/>
      <c r="AC6" s="2"/>
      <c r="AD6" s="2"/>
      <c r="AE6" s="2"/>
      <c r="AF6" s="2"/>
      <c r="AG6" s="2"/>
      <c r="AH6" s="2"/>
      <c r="AI6" s="3"/>
      <c r="AJ6" s="3"/>
      <c r="AK6" s="3"/>
      <c r="AL6" s="3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s="5" customFormat="1" x14ac:dyDescent="0.25">
      <c r="A7" s="261" t="s">
        <v>0</v>
      </c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</row>
    <row r="8" spans="1:70" s="5" customFormat="1" x14ac:dyDescent="0.25">
      <c r="A8" s="6" t="s">
        <v>1</v>
      </c>
      <c r="B8" s="267" t="s">
        <v>2</v>
      </c>
      <c r="C8" s="267"/>
      <c r="D8" s="267"/>
      <c r="E8" s="267"/>
      <c r="F8" s="267"/>
      <c r="G8" s="267"/>
      <c r="H8" s="262" t="s">
        <v>3</v>
      </c>
      <c r="I8" s="262"/>
      <c r="J8" s="262"/>
      <c r="K8" s="262"/>
      <c r="L8" s="262"/>
      <c r="M8" s="262"/>
      <c r="N8" s="262"/>
      <c r="O8" s="261" t="s">
        <v>4</v>
      </c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4"/>
      <c r="AG8" s="4"/>
      <c r="AH8" s="261" t="s">
        <v>5</v>
      </c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</row>
    <row r="9" spans="1:70" x14ac:dyDescent="0.25">
      <c r="AI9"/>
      <c r="AJ9"/>
      <c r="AK9"/>
      <c r="AL9"/>
    </row>
    <row r="10" spans="1:70" s="5" customFormat="1" hidden="1" x14ac:dyDescent="0.25">
      <c r="A10" s="7" t="s">
        <v>6</v>
      </c>
      <c r="B10" s="8">
        <v>44562</v>
      </c>
      <c r="C10" s="8" t="e" vm="1">
        <f>_xll.FIMMÊS(B10,0)+1</f>
        <v>#VALUE!</v>
      </c>
      <c r="D10" s="8" t="e" vm="1">
        <f>_xll.FIMMÊS(C10,0)+1</f>
        <v>#VALUE!</v>
      </c>
      <c r="E10" s="8" t="e" vm="1">
        <f>_xll.FIMMÊS(D10,0)+1</f>
        <v>#VALUE!</v>
      </c>
      <c r="F10" s="8" t="e" vm="1">
        <f>_xll.FIMMÊS(E10,0)+1</f>
        <v>#VALUE!</v>
      </c>
      <c r="G10" s="8" t="e" vm="1">
        <f>_xll.FIMMÊS(F10,0)+1</f>
        <v>#VALUE!</v>
      </c>
      <c r="H10" s="9"/>
      <c r="I10" s="8" t="e" vm="1">
        <f>_xll.FIMMÊS(G10,0)+1</f>
        <v>#VALUE!</v>
      </c>
      <c r="J10" s="8" t="e" vm="1">
        <f>_xll.FIMMÊS(I10,0)+1</f>
        <v>#VALUE!</v>
      </c>
      <c r="K10" s="8" t="e" vm="1">
        <f>_xll.FIMMÊS(J10,0)+1</f>
        <v>#VALUE!</v>
      </c>
      <c r="L10" s="8" t="e" vm="1">
        <f>_xll.FIMMÊS(K10,0)+1</f>
        <v>#VALUE!</v>
      </c>
      <c r="M10" s="8" t="e" vm="1">
        <f>_xll.FIMMÊS(L10,0)+1</f>
        <v>#VALUE!</v>
      </c>
      <c r="N10" s="8" t="e" vm="1">
        <f>_xll.FIMMÊS(M10,0)+1</f>
        <v>#VALUE!</v>
      </c>
      <c r="O10" s="9"/>
      <c r="P10" s="10" t="e" vm="1">
        <f>_xll.FIMMÊS(N10,0)+1</f>
        <v>#VALUE!</v>
      </c>
      <c r="Q10" s="8" t="e" vm="1">
        <f t="shared" ref="Q10:AE10" si="0">_xll.FIMMÊS(P10,0)+1</f>
        <v>#VALUE!</v>
      </c>
      <c r="R10" s="8" t="e" vm="1">
        <f t="shared" si="0"/>
        <v>#VALUE!</v>
      </c>
      <c r="S10" s="8" t="e" vm="1">
        <f t="shared" si="0"/>
        <v>#VALUE!</v>
      </c>
      <c r="T10" s="8" t="e" vm="1">
        <f t="shared" si="0"/>
        <v>#VALUE!</v>
      </c>
      <c r="U10" s="8" t="e" vm="1">
        <f t="shared" si="0"/>
        <v>#VALUE!</v>
      </c>
      <c r="V10" s="8" t="e" vm="1">
        <f t="shared" si="0"/>
        <v>#VALUE!</v>
      </c>
      <c r="W10" s="8" t="e" vm="1">
        <f t="shared" si="0"/>
        <v>#VALUE!</v>
      </c>
      <c r="X10" s="8" t="e" vm="1">
        <f t="shared" si="0"/>
        <v>#VALUE!</v>
      </c>
      <c r="Y10" s="8" t="e" vm="1">
        <f t="shared" si="0"/>
        <v>#VALUE!</v>
      </c>
      <c r="Z10" s="8" t="e" vm="1">
        <f t="shared" si="0"/>
        <v>#VALUE!</v>
      </c>
      <c r="AA10" s="8" t="e" vm="1">
        <f t="shared" si="0"/>
        <v>#VALUE!</v>
      </c>
      <c r="AB10" s="8" t="e" vm="1">
        <f t="shared" si="0"/>
        <v>#VALUE!</v>
      </c>
      <c r="AC10" s="8" t="e" vm="1">
        <f t="shared" si="0"/>
        <v>#VALUE!</v>
      </c>
      <c r="AD10" s="8" t="e" vm="1">
        <f t="shared" si="0"/>
        <v>#VALUE!</v>
      </c>
      <c r="AE10" s="8" t="e" vm="1">
        <f t="shared" si="0"/>
        <v>#VALUE!</v>
      </c>
      <c r="AF10" s="11"/>
      <c r="AG10" s="11"/>
      <c r="AH10" s="7"/>
      <c r="AI10" s="12"/>
      <c r="AJ10" s="12"/>
      <c r="AK10" s="12"/>
      <c r="AL10" s="12"/>
      <c r="AM10" s="8" t="e" vm="1">
        <f>_xll.FIMMÊS(AE10,0)+1</f>
        <v>#VALUE!</v>
      </c>
      <c r="AN10" s="8" t="e" vm="1">
        <f t="shared" ref="AN10:BR10" si="1">_xll.FIMMÊS(AM10,0)+1</f>
        <v>#VALUE!</v>
      </c>
      <c r="AO10" s="8" t="e" vm="1">
        <f t="shared" si="1"/>
        <v>#VALUE!</v>
      </c>
      <c r="AP10" s="8" t="e" vm="1">
        <f t="shared" si="1"/>
        <v>#VALUE!</v>
      </c>
      <c r="AQ10" s="8" t="e" vm="1">
        <f t="shared" si="1"/>
        <v>#VALUE!</v>
      </c>
      <c r="AR10" s="8" t="e" vm="1">
        <f t="shared" si="1"/>
        <v>#VALUE!</v>
      </c>
      <c r="AS10" s="8" t="e" vm="1">
        <f t="shared" si="1"/>
        <v>#VALUE!</v>
      </c>
      <c r="AT10" s="8" t="e" vm="1">
        <f t="shared" si="1"/>
        <v>#VALUE!</v>
      </c>
      <c r="AU10" s="8" t="e" vm="1">
        <f t="shared" si="1"/>
        <v>#VALUE!</v>
      </c>
      <c r="AV10" s="8" t="e" vm="1">
        <f t="shared" si="1"/>
        <v>#VALUE!</v>
      </c>
      <c r="AW10" s="8" t="e" vm="1">
        <f t="shared" si="1"/>
        <v>#VALUE!</v>
      </c>
      <c r="AX10" s="8" t="e" vm="1">
        <f t="shared" si="1"/>
        <v>#VALUE!</v>
      </c>
      <c r="AY10" s="8" t="e" vm="1">
        <f t="shared" si="1"/>
        <v>#VALUE!</v>
      </c>
      <c r="AZ10" s="8" t="e" vm="1">
        <f t="shared" si="1"/>
        <v>#VALUE!</v>
      </c>
      <c r="BA10" s="8" t="e" vm="1">
        <f t="shared" si="1"/>
        <v>#VALUE!</v>
      </c>
      <c r="BB10" s="8" t="e" vm="1">
        <f t="shared" si="1"/>
        <v>#VALUE!</v>
      </c>
      <c r="BC10" s="8" t="e" vm="1">
        <f t="shared" si="1"/>
        <v>#VALUE!</v>
      </c>
      <c r="BD10" s="8" t="e" vm="1">
        <f t="shared" si="1"/>
        <v>#VALUE!</v>
      </c>
      <c r="BE10" s="8" t="e" vm="1">
        <f t="shared" si="1"/>
        <v>#VALUE!</v>
      </c>
      <c r="BF10" s="8" t="e" vm="1">
        <f t="shared" si="1"/>
        <v>#VALUE!</v>
      </c>
      <c r="BG10" s="8" t="e" vm="1">
        <f t="shared" si="1"/>
        <v>#VALUE!</v>
      </c>
      <c r="BH10" s="8" t="e" vm="1">
        <f t="shared" si="1"/>
        <v>#VALUE!</v>
      </c>
      <c r="BI10" s="8" t="e" vm="1">
        <f t="shared" si="1"/>
        <v>#VALUE!</v>
      </c>
      <c r="BJ10" s="8" t="e" vm="1">
        <f t="shared" si="1"/>
        <v>#VALUE!</v>
      </c>
      <c r="BK10" s="8" t="e" vm="1">
        <f t="shared" si="1"/>
        <v>#VALUE!</v>
      </c>
      <c r="BL10" s="8" t="e" vm="1">
        <f t="shared" si="1"/>
        <v>#VALUE!</v>
      </c>
      <c r="BM10" s="8" t="e" vm="1">
        <f t="shared" si="1"/>
        <v>#VALUE!</v>
      </c>
      <c r="BN10" s="8" t="e" vm="1">
        <f t="shared" si="1"/>
        <v>#VALUE!</v>
      </c>
      <c r="BO10" s="8" t="e" vm="1">
        <f t="shared" si="1"/>
        <v>#VALUE!</v>
      </c>
      <c r="BP10" s="8" t="e" vm="1">
        <f t="shared" si="1"/>
        <v>#VALUE!</v>
      </c>
      <c r="BQ10" s="8" t="e" vm="1">
        <f t="shared" si="1"/>
        <v>#VALUE!</v>
      </c>
      <c r="BR10" s="8" t="e" vm="1">
        <f t="shared" si="1"/>
        <v>#VALUE!</v>
      </c>
    </row>
    <row r="11" spans="1:70" s="19" customFormat="1" hidden="1" x14ac:dyDescent="0.25">
      <c r="A11" s="13" t="s">
        <v>7</v>
      </c>
      <c r="B11" s="14">
        <v>1477</v>
      </c>
      <c r="C11" s="14">
        <v>1510</v>
      </c>
      <c r="D11" s="14">
        <v>1523</v>
      </c>
      <c r="E11" s="14">
        <v>1611</v>
      </c>
      <c r="F11" s="14">
        <v>1711</v>
      </c>
      <c r="G11" s="14">
        <v>1866</v>
      </c>
      <c r="H11" s="15"/>
      <c r="I11" s="14">
        <v>1630</v>
      </c>
      <c r="J11" s="14">
        <v>1916</v>
      </c>
      <c r="K11" s="14">
        <v>1718</v>
      </c>
      <c r="L11" s="14">
        <v>1883</v>
      </c>
      <c r="M11" s="14">
        <v>1428</v>
      </c>
      <c r="N11" s="14">
        <v>1409</v>
      </c>
      <c r="O11" s="15"/>
      <c r="P11" s="16">
        <v>1777</v>
      </c>
      <c r="Q11" s="14">
        <v>1755</v>
      </c>
      <c r="R11" s="14">
        <v>1689</v>
      </c>
      <c r="S11" s="14">
        <v>1956</v>
      </c>
      <c r="T11" s="14">
        <v>1996</v>
      </c>
      <c r="U11" s="14">
        <v>1666</v>
      </c>
      <c r="V11" s="14">
        <v>1844</v>
      </c>
      <c r="W11" s="14">
        <v>1478</v>
      </c>
      <c r="X11" s="14">
        <v>1765</v>
      </c>
      <c r="Y11" s="14">
        <v>1840</v>
      </c>
      <c r="Z11" s="14">
        <v>1713</v>
      </c>
      <c r="AA11" s="14">
        <v>1662</v>
      </c>
      <c r="AB11" s="14">
        <v>1599</v>
      </c>
      <c r="AC11" s="14">
        <v>1675</v>
      </c>
      <c r="AD11" s="14">
        <v>1944</v>
      </c>
      <c r="AE11" s="14">
        <v>1753</v>
      </c>
      <c r="AF11" s="17"/>
      <c r="AG11" s="17"/>
      <c r="AH11" s="13"/>
      <c r="AI11" s="18"/>
      <c r="AJ11" s="18"/>
      <c r="AK11" s="18"/>
      <c r="AL11" s="18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</row>
    <row r="12" spans="1:70" s="19" customFormat="1" hidden="1" x14ac:dyDescent="0.25">
      <c r="A12" s="13" t="s">
        <v>8</v>
      </c>
      <c r="B12" s="14">
        <v>386</v>
      </c>
      <c r="C12" s="14">
        <v>528</v>
      </c>
      <c r="D12" s="14">
        <v>545</v>
      </c>
      <c r="E12" s="14">
        <v>603</v>
      </c>
      <c r="F12" s="14">
        <v>576</v>
      </c>
      <c r="G12" s="14">
        <v>489</v>
      </c>
      <c r="H12" s="15"/>
      <c r="I12" s="14">
        <v>578</v>
      </c>
      <c r="J12" s="14">
        <v>579</v>
      </c>
      <c r="K12" s="14">
        <v>498</v>
      </c>
      <c r="L12" s="14">
        <v>534</v>
      </c>
      <c r="M12" s="14">
        <v>514</v>
      </c>
      <c r="N12" s="14">
        <v>523</v>
      </c>
      <c r="O12" s="15"/>
      <c r="P12" s="16">
        <v>528</v>
      </c>
      <c r="Q12" s="14">
        <v>502</v>
      </c>
      <c r="R12" s="14">
        <v>566</v>
      </c>
      <c r="S12" s="14">
        <v>536</v>
      </c>
      <c r="T12" s="14">
        <v>579</v>
      </c>
      <c r="U12" s="14">
        <v>553</v>
      </c>
      <c r="V12" s="14">
        <v>597</v>
      </c>
      <c r="W12" s="14">
        <v>595</v>
      </c>
      <c r="X12" s="14">
        <v>587</v>
      </c>
      <c r="Y12" s="14">
        <v>614</v>
      </c>
      <c r="Z12" s="14">
        <v>590</v>
      </c>
      <c r="AA12" s="14">
        <v>578</v>
      </c>
      <c r="AB12" s="14">
        <v>607</v>
      </c>
      <c r="AC12" s="14">
        <v>580</v>
      </c>
      <c r="AD12" s="14">
        <v>558</v>
      </c>
      <c r="AE12" s="14">
        <v>506</v>
      </c>
      <c r="AF12" s="17"/>
      <c r="AG12" s="17"/>
      <c r="AH12" s="13"/>
      <c r="AI12" s="18"/>
      <c r="AJ12" s="18"/>
      <c r="AK12" s="18"/>
      <c r="AL12" s="18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</row>
    <row r="13" spans="1:70" s="19" customFormat="1" hidden="1" x14ac:dyDescent="0.25">
      <c r="A13" s="20" t="s">
        <v>9</v>
      </c>
      <c r="B13" s="21">
        <f t="shared" ref="B13:N13" si="2">SUM(B11:B12)</f>
        <v>1863</v>
      </c>
      <c r="C13" s="21">
        <f t="shared" si="2"/>
        <v>2038</v>
      </c>
      <c r="D13" s="21">
        <f t="shared" si="2"/>
        <v>2068</v>
      </c>
      <c r="E13" s="21">
        <f t="shared" si="2"/>
        <v>2214</v>
      </c>
      <c r="F13" s="21">
        <f t="shared" si="2"/>
        <v>2287</v>
      </c>
      <c r="G13" s="21">
        <f t="shared" si="2"/>
        <v>2355</v>
      </c>
      <c r="H13" s="22"/>
      <c r="I13" s="21">
        <f t="shared" si="2"/>
        <v>2208</v>
      </c>
      <c r="J13" s="21">
        <f t="shared" si="2"/>
        <v>2495</v>
      </c>
      <c r="K13" s="21">
        <f t="shared" si="2"/>
        <v>2216</v>
      </c>
      <c r="L13" s="21">
        <f t="shared" si="2"/>
        <v>2417</v>
      </c>
      <c r="M13" s="21">
        <f t="shared" si="2"/>
        <v>1942</v>
      </c>
      <c r="N13" s="21">
        <f t="shared" si="2"/>
        <v>1932</v>
      </c>
      <c r="O13" s="22"/>
      <c r="P13" s="23">
        <f t="shared" ref="P13:BR13" si="3">SUM(P11:P12)</f>
        <v>2305</v>
      </c>
      <c r="Q13" s="21">
        <f t="shared" si="3"/>
        <v>2257</v>
      </c>
      <c r="R13" s="21">
        <f t="shared" si="3"/>
        <v>2255</v>
      </c>
      <c r="S13" s="21">
        <f t="shared" si="3"/>
        <v>2492</v>
      </c>
      <c r="T13" s="21">
        <f t="shared" si="3"/>
        <v>2575</v>
      </c>
      <c r="U13" s="21">
        <f t="shared" si="3"/>
        <v>2219</v>
      </c>
      <c r="V13" s="21">
        <f t="shared" si="3"/>
        <v>2441</v>
      </c>
      <c r="W13" s="21">
        <f t="shared" si="3"/>
        <v>2073</v>
      </c>
      <c r="X13" s="21">
        <f>SUM(X11:X12)</f>
        <v>2352</v>
      </c>
      <c r="Y13" s="21">
        <f t="shared" si="3"/>
        <v>2454</v>
      </c>
      <c r="Z13" s="21">
        <f t="shared" si="3"/>
        <v>2303</v>
      </c>
      <c r="AA13" s="21">
        <f t="shared" si="3"/>
        <v>2240</v>
      </c>
      <c r="AB13" s="21">
        <f t="shared" si="3"/>
        <v>2206</v>
      </c>
      <c r="AC13" s="21">
        <f t="shared" si="3"/>
        <v>2255</v>
      </c>
      <c r="AD13" s="21">
        <f t="shared" si="3"/>
        <v>2502</v>
      </c>
      <c r="AE13" s="21">
        <f t="shared" si="3"/>
        <v>2259</v>
      </c>
      <c r="AF13" s="24"/>
      <c r="AG13" s="24"/>
      <c r="AH13" s="20"/>
      <c r="AI13" s="25"/>
      <c r="AJ13" s="25"/>
      <c r="AK13" s="25"/>
      <c r="AL13" s="25"/>
      <c r="AM13" s="21">
        <f t="shared" si="3"/>
        <v>0</v>
      </c>
      <c r="AN13" s="21">
        <f t="shared" si="3"/>
        <v>0</v>
      </c>
      <c r="AO13" s="21">
        <f t="shared" si="3"/>
        <v>0</v>
      </c>
      <c r="AP13" s="21">
        <f t="shared" si="3"/>
        <v>0</v>
      </c>
      <c r="AQ13" s="21">
        <f t="shared" si="3"/>
        <v>0</v>
      </c>
      <c r="AR13" s="21">
        <f t="shared" si="3"/>
        <v>0</v>
      </c>
      <c r="AS13" s="21">
        <f t="shared" si="3"/>
        <v>0</v>
      </c>
      <c r="AT13" s="21">
        <f t="shared" si="3"/>
        <v>0</v>
      </c>
      <c r="AU13" s="21">
        <f t="shared" si="3"/>
        <v>0</v>
      </c>
      <c r="AV13" s="21">
        <f t="shared" si="3"/>
        <v>0</v>
      </c>
      <c r="AW13" s="21">
        <f t="shared" si="3"/>
        <v>0</v>
      </c>
      <c r="AX13" s="21">
        <f t="shared" si="3"/>
        <v>0</v>
      </c>
      <c r="AY13" s="21">
        <f t="shared" si="3"/>
        <v>0</v>
      </c>
      <c r="AZ13" s="21">
        <f t="shared" si="3"/>
        <v>0</v>
      </c>
      <c r="BA13" s="21">
        <f t="shared" si="3"/>
        <v>0</v>
      </c>
      <c r="BB13" s="21">
        <f t="shared" si="3"/>
        <v>0</v>
      </c>
      <c r="BC13" s="21">
        <f t="shared" si="3"/>
        <v>0</v>
      </c>
      <c r="BD13" s="21">
        <f t="shared" si="3"/>
        <v>0</v>
      </c>
      <c r="BE13" s="21">
        <f t="shared" si="3"/>
        <v>0</v>
      </c>
      <c r="BF13" s="21">
        <f t="shared" si="3"/>
        <v>0</v>
      </c>
      <c r="BG13" s="21">
        <f t="shared" si="3"/>
        <v>0</v>
      </c>
      <c r="BH13" s="21">
        <f t="shared" si="3"/>
        <v>0</v>
      </c>
      <c r="BI13" s="21">
        <f t="shared" si="3"/>
        <v>0</v>
      </c>
      <c r="BJ13" s="21">
        <f t="shared" si="3"/>
        <v>0</v>
      </c>
      <c r="BK13" s="21">
        <f t="shared" si="3"/>
        <v>0</v>
      </c>
      <c r="BL13" s="21">
        <f t="shared" si="3"/>
        <v>0</v>
      </c>
      <c r="BM13" s="21">
        <f t="shared" si="3"/>
        <v>0</v>
      </c>
      <c r="BN13" s="21">
        <f t="shared" si="3"/>
        <v>0</v>
      </c>
      <c r="BO13" s="21">
        <f t="shared" si="3"/>
        <v>0</v>
      </c>
      <c r="BP13" s="21">
        <f t="shared" si="3"/>
        <v>0</v>
      </c>
      <c r="BQ13" s="21">
        <f t="shared" si="3"/>
        <v>0</v>
      </c>
      <c r="BR13" s="21">
        <f t="shared" si="3"/>
        <v>0</v>
      </c>
    </row>
    <row r="14" spans="1:70" hidden="1" x14ac:dyDescent="0.25">
      <c r="A14" s="26"/>
      <c r="B14" s="27">
        <f>COLUMN()</f>
        <v>2</v>
      </c>
      <c r="C14" s="27">
        <f>COLUMN()</f>
        <v>3</v>
      </c>
      <c r="D14" s="27">
        <f>COLUMN()</f>
        <v>4</v>
      </c>
      <c r="E14" s="27">
        <f>COLUMN()</f>
        <v>5</v>
      </c>
      <c r="F14" s="27">
        <f>COLUMN()</f>
        <v>6</v>
      </c>
      <c r="G14" s="27">
        <f>COLUMN()</f>
        <v>7</v>
      </c>
      <c r="H14" s="27">
        <f>COLUMN()</f>
        <v>8</v>
      </c>
      <c r="I14" s="27">
        <f>COLUMN()</f>
        <v>9</v>
      </c>
      <c r="J14" s="27">
        <f>COLUMN()</f>
        <v>10</v>
      </c>
      <c r="K14" s="27">
        <f>COLUMN()</f>
        <v>11</v>
      </c>
      <c r="L14" s="27">
        <f>COLUMN()</f>
        <v>12</v>
      </c>
      <c r="M14" s="27">
        <f>COLUMN()</f>
        <v>13</v>
      </c>
      <c r="N14" s="27">
        <f>COLUMN()</f>
        <v>14</v>
      </c>
      <c r="O14" s="28">
        <f>COLUMN()</f>
        <v>15</v>
      </c>
      <c r="P14" s="27">
        <f>COLUMN()</f>
        <v>16</v>
      </c>
      <c r="Q14" s="27">
        <f>COLUMN()</f>
        <v>17</v>
      </c>
      <c r="R14" s="27">
        <f>COLUMN()</f>
        <v>18</v>
      </c>
      <c r="S14" s="27">
        <f>COLUMN()</f>
        <v>19</v>
      </c>
      <c r="T14" s="27">
        <f>COLUMN()</f>
        <v>20</v>
      </c>
      <c r="U14" s="27">
        <f>COLUMN()</f>
        <v>21</v>
      </c>
      <c r="V14" s="27">
        <f>COLUMN()</f>
        <v>22</v>
      </c>
      <c r="W14" s="27">
        <f>COLUMN()</f>
        <v>23</v>
      </c>
      <c r="X14" s="27">
        <f>COLUMN()</f>
        <v>24</v>
      </c>
      <c r="Y14" s="27">
        <f>COLUMN()</f>
        <v>25</v>
      </c>
      <c r="Z14" s="27">
        <f>COLUMN()</f>
        <v>26</v>
      </c>
      <c r="AA14" s="27">
        <f>COLUMN()</f>
        <v>27</v>
      </c>
      <c r="AB14" s="27">
        <f>COLUMN()</f>
        <v>28</v>
      </c>
      <c r="AC14" s="27">
        <f>COLUMN()</f>
        <v>29</v>
      </c>
      <c r="AD14" s="27">
        <f>COLUMN()</f>
        <v>30</v>
      </c>
      <c r="AE14" s="27">
        <f>COLUMN()</f>
        <v>31</v>
      </c>
      <c r="AF14" s="27"/>
      <c r="AG14" s="27"/>
      <c r="AH14" s="26"/>
      <c r="AI14" s="29"/>
      <c r="AJ14" s="29"/>
      <c r="AK14" s="29"/>
      <c r="AL14" s="29"/>
      <c r="AM14" s="27">
        <f>COLUMN()</f>
        <v>39</v>
      </c>
      <c r="AN14" s="27">
        <f>COLUMN()</f>
        <v>40</v>
      </c>
      <c r="AO14" s="27">
        <f>COLUMN()</f>
        <v>41</v>
      </c>
      <c r="AP14" s="27">
        <f>COLUMN()</f>
        <v>42</v>
      </c>
      <c r="AQ14" s="27">
        <f>COLUMN()</f>
        <v>43</v>
      </c>
      <c r="AR14" s="27">
        <f>COLUMN()</f>
        <v>44</v>
      </c>
      <c r="AS14" s="27">
        <f>COLUMN()</f>
        <v>45</v>
      </c>
      <c r="AT14" s="27">
        <f>COLUMN()</f>
        <v>46</v>
      </c>
      <c r="AU14" s="27">
        <f>COLUMN()</f>
        <v>47</v>
      </c>
      <c r="AV14" s="27">
        <f>COLUMN()</f>
        <v>48</v>
      </c>
      <c r="AW14" s="27">
        <f>COLUMN()</f>
        <v>49</v>
      </c>
      <c r="AX14" s="27">
        <f>COLUMN()</f>
        <v>50</v>
      </c>
      <c r="AY14" s="27">
        <f>COLUMN()</f>
        <v>51</v>
      </c>
      <c r="AZ14" s="27">
        <f>COLUMN()</f>
        <v>52</v>
      </c>
      <c r="BA14" s="27">
        <f>COLUMN()</f>
        <v>53</v>
      </c>
      <c r="BB14" s="27">
        <f>COLUMN()</f>
        <v>54</v>
      </c>
      <c r="BC14" s="27">
        <f>COLUMN()</f>
        <v>55</v>
      </c>
      <c r="BD14" s="27">
        <f>COLUMN()</f>
        <v>56</v>
      </c>
      <c r="BE14" s="27">
        <f>COLUMN()</f>
        <v>57</v>
      </c>
      <c r="BF14" s="27">
        <f>COLUMN()</f>
        <v>58</v>
      </c>
      <c r="BG14" s="27">
        <f>COLUMN()</f>
        <v>59</v>
      </c>
      <c r="BH14" s="27">
        <f>COLUMN()</f>
        <v>60</v>
      </c>
      <c r="BI14" s="27">
        <f>COLUMN()</f>
        <v>61</v>
      </c>
      <c r="BJ14" s="27">
        <f>COLUMN()</f>
        <v>62</v>
      </c>
      <c r="BK14" s="27">
        <f>COLUMN()</f>
        <v>63</v>
      </c>
      <c r="BL14" s="27">
        <f>COLUMN()</f>
        <v>64</v>
      </c>
      <c r="BM14" s="27">
        <f>COLUMN()</f>
        <v>65</v>
      </c>
      <c r="BN14" s="27">
        <f>COLUMN()</f>
        <v>66</v>
      </c>
      <c r="BO14" s="27">
        <f>COLUMN()</f>
        <v>67</v>
      </c>
      <c r="BP14" s="27">
        <f>COLUMN()</f>
        <v>68</v>
      </c>
      <c r="BQ14" s="27">
        <f>COLUMN()</f>
        <v>69</v>
      </c>
      <c r="BR14" s="27">
        <f>COLUMN()</f>
        <v>70</v>
      </c>
    </row>
    <row r="15" spans="1:70" hidden="1" x14ac:dyDescent="0.25">
      <c r="A15" s="7" t="s">
        <v>10</v>
      </c>
      <c r="B15" s="8">
        <f>$B$10</f>
        <v>44562</v>
      </c>
      <c r="C15" s="8" t="e" vm="2">
        <f>$C$10</f>
        <v>#VALUE!</v>
      </c>
      <c r="D15" s="8" t="e" vm="2">
        <f>$D$10</f>
        <v>#VALUE!</v>
      </c>
      <c r="E15" s="8" t="e" vm="2">
        <f>$E$10</f>
        <v>#VALUE!</v>
      </c>
      <c r="F15" s="8" t="e" vm="2">
        <f>$F$10</f>
        <v>#VALUE!</v>
      </c>
      <c r="G15" s="8" t="e" vm="2">
        <f>$G$10</f>
        <v>#VALUE!</v>
      </c>
      <c r="H15" s="30"/>
      <c r="I15" s="8" t="e" vm="2">
        <f>$I$10</f>
        <v>#VALUE!</v>
      </c>
      <c r="J15" s="8" t="e" vm="2">
        <f>$J$10</f>
        <v>#VALUE!</v>
      </c>
      <c r="K15" s="8" t="e" vm="2">
        <f>$K$10</f>
        <v>#VALUE!</v>
      </c>
      <c r="L15" s="8" t="e" vm="2">
        <f>$L$10</f>
        <v>#VALUE!</v>
      </c>
      <c r="M15" s="8" t="e" vm="2">
        <f>$M$10</f>
        <v>#VALUE!</v>
      </c>
      <c r="N15" s="8" t="e" vm="2">
        <f>$N$10</f>
        <v>#VALUE!</v>
      </c>
      <c r="O15" s="30"/>
      <c r="P15" s="10" t="e" vm="2">
        <f t="shared" ref="P15:BR15" si="4">P10</f>
        <v>#VALUE!</v>
      </c>
      <c r="Q15" s="8" t="e" vm="2">
        <f t="shared" si="4"/>
        <v>#VALUE!</v>
      </c>
      <c r="R15" s="8" t="e" vm="2">
        <f t="shared" si="4"/>
        <v>#VALUE!</v>
      </c>
      <c r="S15" s="8" t="e" vm="2">
        <f t="shared" si="4"/>
        <v>#VALUE!</v>
      </c>
      <c r="T15" s="8" t="e" vm="2">
        <f t="shared" si="4"/>
        <v>#VALUE!</v>
      </c>
      <c r="U15" s="8" t="e" vm="2">
        <f t="shared" si="4"/>
        <v>#VALUE!</v>
      </c>
      <c r="V15" s="8" t="e" vm="2">
        <f t="shared" si="4"/>
        <v>#VALUE!</v>
      </c>
      <c r="W15" s="8" t="e" vm="2">
        <f t="shared" si="4"/>
        <v>#VALUE!</v>
      </c>
      <c r="X15" s="8" t="e" vm="2">
        <f t="shared" si="4"/>
        <v>#VALUE!</v>
      </c>
      <c r="Y15" s="8" t="e" vm="2">
        <f t="shared" si="4"/>
        <v>#VALUE!</v>
      </c>
      <c r="Z15" s="8" t="e" vm="2">
        <f t="shared" si="4"/>
        <v>#VALUE!</v>
      </c>
      <c r="AA15" s="8" t="e" vm="2">
        <f t="shared" si="4"/>
        <v>#VALUE!</v>
      </c>
      <c r="AB15" s="8" t="e" vm="2">
        <f t="shared" si="4"/>
        <v>#VALUE!</v>
      </c>
      <c r="AC15" s="8" t="e" vm="2">
        <f t="shared" si="4"/>
        <v>#VALUE!</v>
      </c>
      <c r="AD15" s="8" t="e" vm="2">
        <f t="shared" si="4"/>
        <v>#VALUE!</v>
      </c>
      <c r="AE15" s="8" t="e" vm="2">
        <f t="shared" si="4"/>
        <v>#VALUE!</v>
      </c>
      <c r="AF15" s="11"/>
      <c r="AG15" s="11"/>
      <c r="AH15" s="7"/>
      <c r="AI15" s="12"/>
      <c r="AJ15" s="12"/>
      <c r="AK15" s="12"/>
      <c r="AL15" s="12"/>
      <c r="AM15" s="8" t="e" vm="2">
        <f t="shared" si="4"/>
        <v>#VALUE!</v>
      </c>
      <c r="AN15" s="8" t="e" vm="2">
        <f t="shared" si="4"/>
        <v>#VALUE!</v>
      </c>
      <c r="AO15" s="8" t="e" vm="2">
        <f t="shared" si="4"/>
        <v>#VALUE!</v>
      </c>
      <c r="AP15" s="8" t="e" vm="2">
        <f t="shared" si="4"/>
        <v>#VALUE!</v>
      </c>
      <c r="AQ15" s="8" t="e" vm="2">
        <f t="shared" si="4"/>
        <v>#VALUE!</v>
      </c>
      <c r="AR15" s="8" t="e" vm="2">
        <f t="shared" si="4"/>
        <v>#VALUE!</v>
      </c>
      <c r="AS15" s="8" t="e" vm="2">
        <f t="shared" si="4"/>
        <v>#VALUE!</v>
      </c>
      <c r="AT15" s="8" t="e" vm="2">
        <f t="shared" si="4"/>
        <v>#VALUE!</v>
      </c>
      <c r="AU15" s="8" t="e" vm="2">
        <f t="shared" si="4"/>
        <v>#VALUE!</v>
      </c>
      <c r="AV15" s="8" t="e" vm="2">
        <f t="shared" si="4"/>
        <v>#VALUE!</v>
      </c>
      <c r="AW15" s="8" t="e" vm="2">
        <f t="shared" si="4"/>
        <v>#VALUE!</v>
      </c>
      <c r="AX15" s="8" t="e" vm="2">
        <f t="shared" si="4"/>
        <v>#VALUE!</v>
      </c>
      <c r="AY15" s="8" t="e" vm="2">
        <f t="shared" si="4"/>
        <v>#VALUE!</v>
      </c>
      <c r="AZ15" s="8" t="e" vm="2">
        <f t="shared" si="4"/>
        <v>#VALUE!</v>
      </c>
      <c r="BA15" s="8" t="e" vm="2">
        <f t="shared" si="4"/>
        <v>#VALUE!</v>
      </c>
      <c r="BB15" s="8" t="e" vm="2">
        <f t="shared" si="4"/>
        <v>#VALUE!</v>
      </c>
      <c r="BC15" s="8" t="e" vm="2">
        <f t="shared" si="4"/>
        <v>#VALUE!</v>
      </c>
      <c r="BD15" s="8" t="e" vm="2">
        <f t="shared" si="4"/>
        <v>#VALUE!</v>
      </c>
      <c r="BE15" s="8" t="e" vm="2">
        <f t="shared" si="4"/>
        <v>#VALUE!</v>
      </c>
      <c r="BF15" s="8" t="e" vm="2">
        <f t="shared" si="4"/>
        <v>#VALUE!</v>
      </c>
      <c r="BG15" s="8" t="e" vm="2">
        <f t="shared" si="4"/>
        <v>#VALUE!</v>
      </c>
      <c r="BH15" s="8" t="e" vm="2">
        <f t="shared" si="4"/>
        <v>#VALUE!</v>
      </c>
      <c r="BI15" s="8" t="e" vm="2">
        <f t="shared" si="4"/>
        <v>#VALUE!</v>
      </c>
      <c r="BJ15" s="8" t="e" vm="2">
        <f t="shared" si="4"/>
        <v>#VALUE!</v>
      </c>
      <c r="BK15" s="8" t="e" vm="2">
        <f t="shared" si="4"/>
        <v>#VALUE!</v>
      </c>
      <c r="BL15" s="8" t="e" vm="2">
        <f t="shared" si="4"/>
        <v>#VALUE!</v>
      </c>
      <c r="BM15" s="8" t="e" vm="2">
        <f t="shared" si="4"/>
        <v>#VALUE!</v>
      </c>
      <c r="BN15" s="8" t="e" vm="2">
        <f t="shared" si="4"/>
        <v>#VALUE!</v>
      </c>
      <c r="BO15" s="8" t="e" vm="2">
        <f t="shared" si="4"/>
        <v>#VALUE!</v>
      </c>
      <c r="BP15" s="8" t="e" vm="2">
        <f t="shared" si="4"/>
        <v>#VALUE!</v>
      </c>
      <c r="BQ15" s="8" t="e" vm="2">
        <f t="shared" si="4"/>
        <v>#VALUE!</v>
      </c>
      <c r="BR15" s="8" t="e" vm="2">
        <f t="shared" si="4"/>
        <v>#VALUE!</v>
      </c>
    </row>
    <row r="16" spans="1:70" s="19" customFormat="1" hidden="1" x14ac:dyDescent="0.25">
      <c r="A16" s="13" t="s">
        <v>11</v>
      </c>
      <c r="B16" s="14">
        <v>8909</v>
      </c>
      <c r="C16" s="14">
        <v>6110</v>
      </c>
      <c r="D16" s="14">
        <v>6366</v>
      </c>
      <c r="E16" s="14">
        <v>5739</v>
      </c>
      <c r="F16" s="14">
        <v>6172</v>
      </c>
      <c r="G16" s="14">
        <v>6816</v>
      </c>
      <c r="H16" s="31"/>
      <c r="I16" s="14">
        <v>5745</v>
      </c>
      <c r="J16" s="14">
        <v>6335</v>
      </c>
      <c r="K16" s="14">
        <v>6366</v>
      </c>
      <c r="L16" s="14">
        <v>6737</v>
      </c>
      <c r="M16" s="14">
        <v>6541</v>
      </c>
      <c r="N16" s="14">
        <v>7210</v>
      </c>
      <c r="O16" s="31"/>
      <c r="P16" s="16">
        <v>7000</v>
      </c>
      <c r="Q16" s="14">
        <v>6685</v>
      </c>
      <c r="R16" s="14">
        <v>7968</v>
      </c>
      <c r="S16" s="14">
        <v>8057</v>
      </c>
      <c r="T16" s="14">
        <v>8419</v>
      </c>
      <c r="U16" s="14">
        <v>7311</v>
      </c>
      <c r="V16" s="14">
        <v>7091</v>
      </c>
      <c r="W16" s="14">
        <v>7265</v>
      </c>
      <c r="X16" s="14">
        <v>7147</v>
      </c>
      <c r="Y16" s="14">
        <v>7202</v>
      </c>
      <c r="Z16" s="14">
        <v>7344</v>
      </c>
      <c r="AA16" s="14">
        <v>7252</v>
      </c>
      <c r="AB16" s="14">
        <v>7929</v>
      </c>
      <c r="AC16" s="14">
        <v>8568</v>
      </c>
      <c r="AD16" s="14">
        <v>9210</v>
      </c>
      <c r="AE16" s="14">
        <v>9131</v>
      </c>
      <c r="AF16" s="17"/>
      <c r="AG16" s="17"/>
      <c r="AH16" s="13"/>
      <c r="AI16" s="18"/>
      <c r="AJ16" s="18"/>
      <c r="AK16" s="18"/>
      <c r="AL16" s="18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</row>
    <row r="17" spans="1:70" s="19" customFormat="1" hidden="1" x14ac:dyDescent="0.25">
      <c r="A17" s="13" t="s">
        <v>12</v>
      </c>
      <c r="B17" s="14">
        <v>63</v>
      </c>
      <c r="C17" s="14">
        <v>56</v>
      </c>
      <c r="D17" s="14">
        <v>90</v>
      </c>
      <c r="E17" s="14">
        <v>85</v>
      </c>
      <c r="F17" s="14">
        <v>89</v>
      </c>
      <c r="G17" s="14">
        <v>94</v>
      </c>
      <c r="H17" s="31"/>
      <c r="I17" s="14">
        <v>76</v>
      </c>
      <c r="J17" s="14">
        <v>73</v>
      </c>
      <c r="K17" s="14">
        <v>84</v>
      </c>
      <c r="L17" s="14">
        <v>66</v>
      </c>
      <c r="M17" s="14">
        <v>75</v>
      </c>
      <c r="N17" s="14">
        <v>71</v>
      </c>
      <c r="O17" s="31"/>
      <c r="P17" s="16">
        <v>77</v>
      </c>
      <c r="Q17" s="14">
        <v>60</v>
      </c>
      <c r="R17" s="14">
        <v>70</v>
      </c>
      <c r="S17" s="14">
        <v>59</v>
      </c>
      <c r="T17" s="14">
        <v>57</v>
      </c>
      <c r="U17" s="14">
        <v>94</v>
      </c>
      <c r="V17" s="14">
        <v>121</v>
      </c>
      <c r="W17" s="14">
        <v>104</v>
      </c>
      <c r="X17" s="14">
        <v>108</v>
      </c>
      <c r="Y17" s="14">
        <v>136</v>
      </c>
      <c r="Z17" s="14">
        <v>141</v>
      </c>
      <c r="AA17" s="14">
        <v>92</v>
      </c>
      <c r="AB17" s="14">
        <v>144</v>
      </c>
      <c r="AC17" s="14">
        <v>107</v>
      </c>
      <c r="AD17" s="14">
        <v>123</v>
      </c>
      <c r="AE17" s="14">
        <v>68</v>
      </c>
      <c r="AF17" s="17"/>
      <c r="AG17" s="17"/>
      <c r="AH17" s="13"/>
      <c r="AI17" s="18"/>
      <c r="AJ17" s="18"/>
      <c r="AK17" s="18"/>
      <c r="AL17" s="18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</row>
    <row r="18" spans="1:70" s="19" customFormat="1" hidden="1" x14ac:dyDescent="0.25">
      <c r="A18" s="20" t="s">
        <v>9</v>
      </c>
      <c r="B18" s="21">
        <f t="shared" ref="B18:N18" si="5">SUM(B16:B17)</f>
        <v>8972</v>
      </c>
      <c r="C18" s="21">
        <f t="shared" si="5"/>
        <v>6166</v>
      </c>
      <c r="D18" s="21">
        <f t="shared" si="5"/>
        <v>6456</v>
      </c>
      <c r="E18" s="21">
        <f t="shared" si="5"/>
        <v>5824</v>
      </c>
      <c r="F18" s="21">
        <f t="shared" si="5"/>
        <v>6261</v>
      </c>
      <c r="G18" s="21">
        <f t="shared" si="5"/>
        <v>6910</v>
      </c>
      <c r="H18" s="23"/>
      <c r="I18" s="21">
        <f t="shared" si="5"/>
        <v>5821</v>
      </c>
      <c r="J18" s="21">
        <f t="shared" si="5"/>
        <v>6408</v>
      </c>
      <c r="K18" s="21">
        <f t="shared" si="5"/>
        <v>6450</v>
      </c>
      <c r="L18" s="21">
        <f t="shared" si="5"/>
        <v>6803</v>
      </c>
      <c r="M18" s="21">
        <f t="shared" si="5"/>
        <v>6616</v>
      </c>
      <c r="N18" s="21">
        <f t="shared" si="5"/>
        <v>7281</v>
      </c>
      <c r="O18" s="23"/>
      <c r="P18" s="23">
        <f t="shared" ref="P18:BR18" si="6">SUM(P16:P17)</f>
        <v>7077</v>
      </c>
      <c r="Q18" s="21">
        <f t="shared" si="6"/>
        <v>6745</v>
      </c>
      <c r="R18" s="21">
        <f t="shared" si="6"/>
        <v>8038</v>
      </c>
      <c r="S18" s="21">
        <f t="shared" si="6"/>
        <v>8116</v>
      </c>
      <c r="T18" s="21">
        <f t="shared" si="6"/>
        <v>8476</v>
      </c>
      <c r="U18" s="21">
        <f t="shared" si="6"/>
        <v>7405</v>
      </c>
      <c r="V18" s="21">
        <f t="shared" si="6"/>
        <v>7212</v>
      </c>
      <c r="W18" s="21">
        <f t="shared" si="6"/>
        <v>7369</v>
      </c>
      <c r="X18" s="21">
        <f>SUM(X16:X17)</f>
        <v>7255</v>
      </c>
      <c r="Y18" s="21">
        <f t="shared" si="6"/>
        <v>7338</v>
      </c>
      <c r="Z18" s="21">
        <f t="shared" si="6"/>
        <v>7485</v>
      </c>
      <c r="AA18" s="21">
        <f t="shared" si="6"/>
        <v>7344</v>
      </c>
      <c r="AB18" s="21">
        <f t="shared" si="6"/>
        <v>8073</v>
      </c>
      <c r="AC18" s="21">
        <f t="shared" si="6"/>
        <v>8675</v>
      </c>
      <c r="AD18" s="21">
        <f t="shared" si="6"/>
        <v>9333</v>
      </c>
      <c r="AE18" s="21">
        <f t="shared" si="6"/>
        <v>9199</v>
      </c>
      <c r="AF18" s="24"/>
      <c r="AG18" s="24"/>
      <c r="AH18" s="20"/>
      <c r="AI18" s="25"/>
      <c r="AJ18" s="25"/>
      <c r="AK18" s="25"/>
      <c r="AL18" s="25"/>
      <c r="AM18" s="21">
        <f t="shared" si="6"/>
        <v>0</v>
      </c>
      <c r="AN18" s="21">
        <f t="shared" si="6"/>
        <v>0</v>
      </c>
      <c r="AO18" s="21">
        <f t="shared" si="6"/>
        <v>0</v>
      </c>
      <c r="AP18" s="21">
        <f t="shared" si="6"/>
        <v>0</v>
      </c>
      <c r="AQ18" s="21">
        <f t="shared" si="6"/>
        <v>0</v>
      </c>
      <c r="AR18" s="21">
        <f t="shared" si="6"/>
        <v>0</v>
      </c>
      <c r="AS18" s="21">
        <f t="shared" si="6"/>
        <v>0</v>
      </c>
      <c r="AT18" s="21">
        <f t="shared" si="6"/>
        <v>0</v>
      </c>
      <c r="AU18" s="21">
        <f t="shared" si="6"/>
        <v>0</v>
      </c>
      <c r="AV18" s="21">
        <f t="shared" si="6"/>
        <v>0</v>
      </c>
      <c r="AW18" s="21">
        <f t="shared" si="6"/>
        <v>0</v>
      </c>
      <c r="AX18" s="21">
        <f t="shared" si="6"/>
        <v>0</v>
      </c>
      <c r="AY18" s="21">
        <f t="shared" si="6"/>
        <v>0</v>
      </c>
      <c r="AZ18" s="21">
        <f t="shared" si="6"/>
        <v>0</v>
      </c>
      <c r="BA18" s="21">
        <f t="shared" si="6"/>
        <v>0</v>
      </c>
      <c r="BB18" s="21">
        <f t="shared" si="6"/>
        <v>0</v>
      </c>
      <c r="BC18" s="21">
        <f t="shared" si="6"/>
        <v>0</v>
      </c>
      <c r="BD18" s="21">
        <f t="shared" si="6"/>
        <v>0</v>
      </c>
      <c r="BE18" s="21">
        <f t="shared" si="6"/>
        <v>0</v>
      </c>
      <c r="BF18" s="21">
        <f t="shared" si="6"/>
        <v>0</v>
      </c>
      <c r="BG18" s="21">
        <f t="shared" si="6"/>
        <v>0</v>
      </c>
      <c r="BH18" s="21">
        <f t="shared" si="6"/>
        <v>0</v>
      </c>
      <c r="BI18" s="21">
        <f t="shared" si="6"/>
        <v>0</v>
      </c>
      <c r="BJ18" s="21">
        <f t="shared" si="6"/>
        <v>0</v>
      </c>
      <c r="BK18" s="21">
        <f t="shared" si="6"/>
        <v>0</v>
      </c>
      <c r="BL18" s="21">
        <f t="shared" si="6"/>
        <v>0</v>
      </c>
      <c r="BM18" s="21">
        <f t="shared" si="6"/>
        <v>0</v>
      </c>
      <c r="BN18" s="21">
        <f t="shared" si="6"/>
        <v>0</v>
      </c>
      <c r="BO18" s="21">
        <f t="shared" si="6"/>
        <v>0</v>
      </c>
      <c r="BP18" s="21">
        <f t="shared" si="6"/>
        <v>0</v>
      </c>
      <c r="BQ18" s="21">
        <f t="shared" si="6"/>
        <v>0</v>
      </c>
      <c r="BR18" s="21">
        <f t="shared" si="6"/>
        <v>0</v>
      </c>
    </row>
    <row r="19" spans="1:70" hidden="1" x14ac:dyDescent="0.25">
      <c r="A19" s="26"/>
      <c r="B19" s="26"/>
      <c r="C19" s="26"/>
      <c r="D19" s="26"/>
      <c r="E19" s="26"/>
      <c r="F19" s="26"/>
      <c r="G19" s="26"/>
      <c r="H19" s="27"/>
      <c r="I19" s="27"/>
      <c r="J19" s="27"/>
      <c r="K19" s="27"/>
      <c r="L19" s="27"/>
      <c r="M19" s="27"/>
      <c r="N19" s="27"/>
      <c r="O19" s="32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6"/>
      <c r="AI19" s="29"/>
      <c r="AJ19" s="29"/>
      <c r="AK19" s="29"/>
      <c r="AL19" s="29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</row>
    <row r="20" spans="1:70" s="36" customFormat="1" ht="25.5" x14ac:dyDescent="0.25">
      <c r="A20" s="33" t="s">
        <v>13</v>
      </c>
      <c r="B20" s="8">
        <f>$B$10</f>
        <v>44562</v>
      </c>
      <c r="C20" s="8" t="e" vm="2">
        <f>$C$10</f>
        <v>#VALUE!</v>
      </c>
      <c r="D20" s="8" t="e" vm="2">
        <f>$D$10</f>
        <v>#VALUE!</v>
      </c>
      <c r="E20" s="8" t="e" vm="2">
        <f>$E$10</f>
        <v>#VALUE!</v>
      </c>
      <c r="F20" s="8" t="e" vm="2">
        <f>$F$10</f>
        <v>#VALUE!</v>
      </c>
      <c r="G20" s="8" t="e" vm="2">
        <f>$G$10</f>
        <v>#VALUE!</v>
      </c>
      <c r="H20" s="34" t="s">
        <v>14</v>
      </c>
      <c r="I20" s="8" t="e" vm="2">
        <f>$I$10</f>
        <v>#VALUE!</v>
      </c>
      <c r="J20" s="8" t="e" vm="2">
        <f>$J$10</f>
        <v>#VALUE!</v>
      </c>
      <c r="K20" s="8" t="e" vm="2">
        <f>$K$10</f>
        <v>#VALUE!</v>
      </c>
      <c r="L20" s="8" t="e" vm="2">
        <f>$L$10</f>
        <v>#VALUE!</v>
      </c>
      <c r="M20" s="8" t="e" vm="2">
        <f>$M$10</f>
        <v>#VALUE!</v>
      </c>
      <c r="N20" s="8" t="e" vm="2">
        <f>$N$10</f>
        <v>#VALUE!</v>
      </c>
      <c r="O20" s="34" t="s">
        <v>14</v>
      </c>
      <c r="P20" s="8" t="e" vm="2">
        <f t="shared" ref="P20:BR20" si="7">P10</f>
        <v>#VALUE!</v>
      </c>
      <c r="Q20" s="8" t="e" vm="2">
        <f t="shared" si="7"/>
        <v>#VALUE!</v>
      </c>
      <c r="R20" s="8" t="e" vm="2">
        <f t="shared" si="7"/>
        <v>#VALUE!</v>
      </c>
      <c r="S20" s="8" t="e" vm="2">
        <f t="shared" si="7"/>
        <v>#VALUE!</v>
      </c>
      <c r="T20" s="8" t="e" vm="2">
        <f t="shared" si="7"/>
        <v>#VALUE!</v>
      </c>
      <c r="U20" s="8" t="e" vm="2">
        <f t="shared" si="7"/>
        <v>#VALUE!</v>
      </c>
      <c r="V20" s="8" t="e" vm="2">
        <f t="shared" si="7"/>
        <v>#VALUE!</v>
      </c>
      <c r="W20" s="8" t="e" vm="2">
        <f t="shared" si="7"/>
        <v>#VALUE!</v>
      </c>
      <c r="X20" s="8" t="e" vm="2">
        <f t="shared" si="7"/>
        <v>#VALUE!</v>
      </c>
      <c r="Y20" s="8" t="e" vm="2">
        <f t="shared" si="7"/>
        <v>#VALUE!</v>
      </c>
      <c r="Z20" s="8" t="e" vm="2">
        <f t="shared" si="7"/>
        <v>#VALUE!</v>
      </c>
      <c r="AA20" s="8" t="e" vm="2">
        <f t="shared" si="7"/>
        <v>#VALUE!</v>
      </c>
      <c r="AB20" s="8" t="e" vm="2">
        <f t="shared" si="7"/>
        <v>#VALUE!</v>
      </c>
      <c r="AC20" s="8" t="e" vm="2">
        <f t="shared" si="7"/>
        <v>#VALUE!</v>
      </c>
      <c r="AD20" s="8" t="e" vm="2">
        <f t="shared" si="7"/>
        <v>#VALUE!</v>
      </c>
      <c r="AE20" s="8" t="e" vm="2">
        <f t="shared" si="7"/>
        <v>#VALUE!</v>
      </c>
      <c r="AF20" s="34" t="s">
        <v>15</v>
      </c>
      <c r="AG20" s="35" t="s">
        <v>16</v>
      </c>
      <c r="AH20" s="33" t="s">
        <v>17</v>
      </c>
      <c r="AI20" s="34" t="s">
        <v>14</v>
      </c>
      <c r="AJ20" s="34" t="s">
        <v>15</v>
      </c>
      <c r="AK20" s="35" t="s">
        <v>18</v>
      </c>
      <c r="AL20" s="34" t="s">
        <v>14</v>
      </c>
      <c r="AM20" s="8" t="e" vm="2">
        <f t="shared" si="7"/>
        <v>#VALUE!</v>
      </c>
      <c r="AN20" s="8" t="e" vm="2">
        <f t="shared" si="7"/>
        <v>#VALUE!</v>
      </c>
      <c r="AO20" s="8" t="e" vm="2">
        <f t="shared" si="7"/>
        <v>#VALUE!</v>
      </c>
      <c r="AP20" s="8" t="e" vm="2">
        <f t="shared" si="7"/>
        <v>#VALUE!</v>
      </c>
      <c r="AQ20" s="8" t="e" vm="2">
        <f t="shared" si="7"/>
        <v>#VALUE!</v>
      </c>
      <c r="AR20" s="8" t="e" vm="2">
        <f t="shared" si="7"/>
        <v>#VALUE!</v>
      </c>
      <c r="AS20" s="8" t="e" vm="2">
        <f t="shared" si="7"/>
        <v>#VALUE!</v>
      </c>
      <c r="AT20" s="8" t="e" vm="2">
        <f t="shared" si="7"/>
        <v>#VALUE!</v>
      </c>
      <c r="AU20" s="8" t="e" vm="2">
        <f t="shared" si="7"/>
        <v>#VALUE!</v>
      </c>
      <c r="AV20" s="8" t="e" vm="2">
        <f t="shared" si="7"/>
        <v>#VALUE!</v>
      </c>
      <c r="AW20" s="8" t="e" vm="2">
        <f t="shared" si="7"/>
        <v>#VALUE!</v>
      </c>
      <c r="AX20" s="8" t="e" vm="2">
        <f t="shared" si="7"/>
        <v>#VALUE!</v>
      </c>
      <c r="AY20" s="8" t="e" vm="2">
        <f t="shared" si="7"/>
        <v>#VALUE!</v>
      </c>
      <c r="AZ20" s="8" t="e" vm="2">
        <f t="shared" si="7"/>
        <v>#VALUE!</v>
      </c>
      <c r="BA20" s="8" t="e" vm="2">
        <f t="shared" si="7"/>
        <v>#VALUE!</v>
      </c>
      <c r="BB20" s="8" t="e" vm="2">
        <f t="shared" si="7"/>
        <v>#VALUE!</v>
      </c>
      <c r="BC20" s="8" t="e" vm="2">
        <f t="shared" si="7"/>
        <v>#VALUE!</v>
      </c>
      <c r="BD20" s="8" t="e" vm="2">
        <f t="shared" si="7"/>
        <v>#VALUE!</v>
      </c>
      <c r="BE20" s="8" t="e" vm="2">
        <f t="shared" si="7"/>
        <v>#VALUE!</v>
      </c>
      <c r="BF20" s="8" t="e" vm="2">
        <f t="shared" si="7"/>
        <v>#VALUE!</v>
      </c>
      <c r="BG20" s="8" t="e" vm="2">
        <f t="shared" si="7"/>
        <v>#VALUE!</v>
      </c>
      <c r="BH20" s="8" t="e" vm="2">
        <f t="shared" si="7"/>
        <v>#VALUE!</v>
      </c>
      <c r="BI20" s="8" t="e" vm="2">
        <f t="shared" si="7"/>
        <v>#VALUE!</v>
      </c>
      <c r="BJ20" s="8" t="e" vm="2">
        <f t="shared" si="7"/>
        <v>#VALUE!</v>
      </c>
      <c r="BK20" s="8" t="e" vm="2">
        <f t="shared" si="7"/>
        <v>#VALUE!</v>
      </c>
      <c r="BL20" s="8" t="e" vm="2">
        <f t="shared" si="7"/>
        <v>#VALUE!</v>
      </c>
      <c r="BM20" s="8" t="e" vm="2">
        <f t="shared" si="7"/>
        <v>#VALUE!</v>
      </c>
      <c r="BN20" s="8" t="e" vm="2">
        <f t="shared" si="7"/>
        <v>#VALUE!</v>
      </c>
      <c r="BO20" s="8" t="e" vm="2">
        <f t="shared" si="7"/>
        <v>#VALUE!</v>
      </c>
      <c r="BP20" s="8" t="e" vm="2">
        <f t="shared" si="7"/>
        <v>#VALUE!</v>
      </c>
      <c r="BQ20" s="8" t="e" vm="2">
        <f t="shared" si="7"/>
        <v>#VALUE!</v>
      </c>
      <c r="BR20" s="8" t="e" vm="2">
        <f t="shared" si="7"/>
        <v>#VALUE!</v>
      </c>
    </row>
    <row r="21" spans="1:70" s="19" customFormat="1" x14ac:dyDescent="0.25">
      <c r="A21" s="37" t="s">
        <v>19</v>
      </c>
      <c r="B21" s="14">
        <v>220</v>
      </c>
      <c r="C21" s="14">
        <v>251</v>
      </c>
      <c r="D21" s="14">
        <v>221</v>
      </c>
      <c r="E21" s="14">
        <v>163</v>
      </c>
      <c r="F21" s="14">
        <v>209</v>
      </c>
      <c r="G21" s="14">
        <v>234</v>
      </c>
      <c r="H21" s="38">
        <v>155</v>
      </c>
      <c r="I21" s="14">
        <v>296</v>
      </c>
      <c r="J21" s="14">
        <v>157</v>
      </c>
      <c r="K21" s="14">
        <v>258</v>
      </c>
      <c r="L21" s="14">
        <v>249</v>
      </c>
      <c r="M21" s="14">
        <v>219</v>
      </c>
      <c r="N21" s="14">
        <v>189</v>
      </c>
      <c r="O21" s="38">
        <v>155</v>
      </c>
      <c r="P21" s="14">
        <v>258</v>
      </c>
      <c r="Q21" s="14">
        <v>200</v>
      </c>
      <c r="R21" s="14">
        <v>206</v>
      </c>
      <c r="S21" s="14">
        <v>156</v>
      </c>
      <c r="T21" s="14">
        <v>238</v>
      </c>
      <c r="U21" s="14">
        <v>217</v>
      </c>
      <c r="V21" s="14">
        <v>242</v>
      </c>
      <c r="W21" s="14">
        <v>193</v>
      </c>
      <c r="X21" s="14">
        <v>225</v>
      </c>
      <c r="Y21" s="14">
        <v>214</v>
      </c>
      <c r="Z21" s="14">
        <v>266</v>
      </c>
      <c r="AA21" s="14">
        <v>209</v>
      </c>
      <c r="AB21" s="14">
        <v>227</v>
      </c>
      <c r="AC21" s="14">
        <v>264</v>
      </c>
      <c r="AD21" s="14">
        <v>280</v>
      </c>
      <c r="AE21" s="14">
        <v>254</v>
      </c>
      <c r="AF21" s="14">
        <f>(O21/31)*5</f>
        <v>25</v>
      </c>
      <c r="AG21" s="14">
        <f>(AM21/31)*5</f>
        <v>40.161290322580648</v>
      </c>
      <c r="AH21" s="37" t="s">
        <v>19</v>
      </c>
      <c r="AI21" s="39">
        <v>155</v>
      </c>
      <c r="AJ21" s="39">
        <f>ROUND(((AI21/31)*26),0)</f>
        <v>130</v>
      </c>
      <c r="AK21" s="14">
        <f>(AM21/31)*26</f>
        <v>208.83870967741939</v>
      </c>
      <c r="AL21" s="39">
        <v>155</v>
      </c>
      <c r="AM21" s="14">
        <v>249</v>
      </c>
      <c r="AN21" s="14">
        <v>231</v>
      </c>
      <c r="AO21" s="14">
        <v>253</v>
      </c>
      <c r="AP21" s="14">
        <v>248</v>
      </c>
      <c r="AQ21" s="14">
        <v>198</v>
      </c>
      <c r="AR21" s="14">
        <v>213</v>
      </c>
      <c r="AS21" s="14">
        <v>187</v>
      </c>
      <c r="AT21" s="14">
        <v>228</v>
      </c>
      <c r="AU21" s="14">
        <v>219</v>
      </c>
      <c r="AV21" s="14">
        <v>168</v>
      </c>
      <c r="AW21" s="14">
        <v>255</v>
      </c>
      <c r="AX21" s="14">
        <v>184</v>
      </c>
      <c r="AY21" s="14">
        <v>207</v>
      </c>
      <c r="AZ21" s="14">
        <v>186</v>
      </c>
      <c r="BA21" s="14">
        <v>238</v>
      </c>
      <c r="BB21" s="14">
        <v>181</v>
      </c>
      <c r="BC21" s="14">
        <v>201</v>
      </c>
      <c r="BD21" s="14">
        <v>233</v>
      </c>
      <c r="BE21" s="14">
        <v>202</v>
      </c>
      <c r="BF21" s="14">
        <v>230</v>
      </c>
      <c r="BG21" s="14">
        <v>200</v>
      </c>
      <c r="BH21" s="14">
        <v>193</v>
      </c>
      <c r="BI21" s="14">
        <v>206</v>
      </c>
      <c r="BJ21" s="14">
        <v>169</v>
      </c>
      <c r="BK21" s="14">
        <v>197</v>
      </c>
      <c r="BL21" s="14"/>
      <c r="BM21" s="14"/>
      <c r="BN21" s="14"/>
      <c r="BO21" s="14"/>
      <c r="BP21" s="14"/>
      <c r="BQ21" s="14"/>
      <c r="BR21" s="14"/>
    </row>
    <row r="22" spans="1:70" s="19" customFormat="1" x14ac:dyDescent="0.25">
      <c r="A22" s="37" t="s">
        <v>20</v>
      </c>
      <c r="B22" s="14">
        <v>122</v>
      </c>
      <c r="C22" s="14">
        <v>110</v>
      </c>
      <c r="D22" s="14">
        <v>134</v>
      </c>
      <c r="E22" s="14">
        <v>129</v>
      </c>
      <c r="F22" s="14">
        <v>137</v>
      </c>
      <c r="G22" s="14">
        <v>129</v>
      </c>
      <c r="H22" s="38">
        <v>155</v>
      </c>
      <c r="I22" s="14">
        <v>107</v>
      </c>
      <c r="J22" s="14">
        <v>146</v>
      </c>
      <c r="K22" s="14">
        <v>94</v>
      </c>
      <c r="L22" s="14">
        <v>121</v>
      </c>
      <c r="M22" s="14">
        <v>98</v>
      </c>
      <c r="N22" s="14">
        <v>133</v>
      </c>
      <c r="O22" s="38">
        <v>155</v>
      </c>
      <c r="P22" s="14">
        <v>90</v>
      </c>
      <c r="Q22" s="14">
        <v>152</v>
      </c>
      <c r="R22" s="14">
        <v>134</v>
      </c>
      <c r="S22" s="14">
        <v>150</v>
      </c>
      <c r="T22" s="14">
        <v>136</v>
      </c>
      <c r="U22" s="14">
        <v>112</v>
      </c>
      <c r="V22" s="14">
        <v>139</v>
      </c>
      <c r="W22" s="14">
        <v>133</v>
      </c>
      <c r="X22" s="14">
        <v>142</v>
      </c>
      <c r="Y22" s="14">
        <v>127</v>
      </c>
      <c r="Z22" s="14">
        <v>102</v>
      </c>
      <c r="AA22" s="14">
        <v>150</v>
      </c>
      <c r="AB22" s="14">
        <v>110</v>
      </c>
      <c r="AC22" s="14">
        <v>130</v>
      </c>
      <c r="AD22" s="14">
        <v>140</v>
      </c>
      <c r="AE22" s="14">
        <v>113</v>
      </c>
      <c r="AF22" s="14">
        <f>(O22/31)*5</f>
        <v>25</v>
      </c>
      <c r="AG22" s="14">
        <f>(AM22/31)*5</f>
        <v>24.032258064516128</v>
      </c>
      <c r="AH22" s="37" t="s">
        <v>20</v>
      </c>
      <c r="AI22" s="39">
        <v>124</v>
      </c>
      <c r="AJ22" s="39">
        <f>ROUND(((AI22/31)*26),0)</f>
        <v>104</v>
      </c>
      <c r="AK22" s="14">
        <f>(AM22/31)*26</f>
        <v>124.96774193548387</v>
      </c>
      <c r="AL22" s="39">
        <v>124</v>
      </c>
      <c r="AM22" s="14">
        <v>149</v>
      </c>
      <c r="AN22" s="14">
        <v>130</v>
      </c>
      <c r="AO22" s="14">
        <v>121</v>
      </c>
      <c r="AP22" s="14">
        <v>106</v>
      </c>
      <c r="AQ22" s="14">
        <v>116</v>
      </c>
      <c r="AR22" s="14">
        <v>125</v>
      </c>
      <c r="AS22" s="14">
        <v>112</v>
      </c>
      <c r="AT22" s="14">
        <v>134</v>
      </c>
      <c r="AU22" s="14">
        <v>129</v>
      </c>
      <c r="AV22" s="14">
        <v>121</v>
      </c>
      <c r="AW22" s="14">
        <v>124</v>
      </c>
      <c r="AX22" s="14">
        <v>149</v>
      </c>
      <c r="AY22" s="14">
        <v>129</v>
      </c>
      <c r="AZ22" s="14">
        <v>167</v>
      </c>
      <c r="BA22" s="14">
        <v>144</v>
      </c>
      <c r="BB22" s="14">
        <v>146</v>
      </c>
      <c r="BC22" s="14">
        <v>143</v>
      </c>
      <c r="BD22" s="14">
        <v>115</v>
      </c>
      <c r="BE22" s="14">
        <v>141</v>
      </c>
      <c r="BF22" s="14">
        <v>148</v>
      </c>
      <c r="BG22" s="14">
        <v>124</v>
      </c>
      <c r="BH22" s="14">
        <v>112</v>
      </c>
      <c r="BI22" s="14">
        <v>129</v>
      </c>
      <c r="BJ22" s="14">
        <v>131</v>
      </c>
      <c r="BK22" s="14">
        <v>132</v>
      </c>
      <c r="BL22" s="14"/>
      <c r="BM22" s="14"/>
      <c r="BN22" s="14"/>
      <c r="BO22" s="14"/>
      <c r="BP22" s="14"/>
      <c r="BQ22" s="14"/>
      <c r="BR22" s="14"/>
    </row>
    <row r="23" spans="1:70" s="19" customFormat="1" x14ac:dyDescent="0.25">
      <c r="A23" s="37" t="s">
        <v>21</v>
      </c>
      <c r="B23" s="14">
        <v>91</v>
      </c>
      <c r="C23" s="14">
        <v>114</v>
      </c>
      <c r="D23" s="14">
        <v>195</v>
      </c>
      <c r="E23" s="14">
        <v>226</v>
      </c>
      <c r="F23" s="14">
        <v>258</v>
      </c>
      <c r="G23" s="14">
        <v>237</v>
      </c>
      <c r="H23" s="38">
        <v>207</v>
      </c>
      <c r="I23" s="14">
        <v>209</v>
      </c>
      <c r="J23" s="14">
        <v>251</v>
      </c>
      <c r="K23" s="14">
        <v>233</v>
      </c>
      <c r="L23" s="14">
        <v>224</v>
      </c>
      <c r="M23" s="14">
        <v>208</v>
      </c>
      <c r="N23" s="14">
        <v>210</v>
      </c>
      <c r="O23" s="38">
        <v>207</v>
      </c>
      <c r="P23" s="14">
        <v>349</v>
      </c>
      <c r="Q23" s="14">
        <v>227</v>
      </c>
      <c r="R23" s="14">
        <v>269</v>
      </c>
      <c r="S23" s="14">
        <v>255</v>
      </c>
      <c r="T23" s="14">
        <v>270</v>
      </c>
      <c r="U23" s="14">
        <v>178</v>
      </c>
      <c r="V23" s="14">
        <v>232</v>
      </c>
      <c r="W23" s="14">
        <v>227</v>
      </c>
      <c r="X23" s="14">
        <v>227</v>
      </c>
      <c r="Y23" s="14">
        <v>213</v>
      </c>
      <c r="Z23" s="14">
        <v>170</v>
      </c>
      <c r="AA23" s="14">
        <v>218</v>
      </c>
      <c r="AB23" s="14">
        <v>204</v>
      </c>
      <c r="AC23" s="14">
        <v>214</v>
      </c>
      <c r="AD23" s="14">
        <v>219</v>
      </c>
      <c r="AE23" s="14">
        <v>225</v>
      </c>
      <c r="AF23" s="14">
        <f>(O23/31)*5</f>
        <v>33.387096774193552</v>
      </c>
      <c r="AG23" s="14">
        <f>(AM23/31)*5</f>
        <v>35.483870967741936</v>
      </c>
      <c r="AH23" s="37" t="s">
        <v>21</v>
      </c>
      <c r="AI23" s="39">
        <v>207</v>
      </c>
      <c r="AJ23" s="39">
        <f>ROUND(((AI23/31)*26),0)</f>
        <v>174</v>
      </c>
      <c r="AK23" s="14">
        <f>(AM23/31)*26</f>
        <v>184.51612903225805</v>
      </c>
      <c r="AL23" s="39">
        <v>207</v>
      </c>
      <c r="AM23" s="14">
        <v>220</v>
      </c>
      <c r="AN23" s="14">
        <v>226</v>
      </c>
      <c r="AO23" s="14">
        <v>203</v>
      </c>
      <c r="AP23" s="14">
        <v>210</v>
      </c>
      <c r="AQ23" s="14">
        <v>261</v>
      </c>
      <c r="AR23" s="14">
        <v>255</v>
      </c>
      <c r="AS23" s="14">
        <v>265</v>
      </c>
      <c r="AT23" s="14">
        <v>235</v>
      </c>
      <c r="AU23" s="14">
        <v>211</v>
      </c>
      <c r="AV23" s="14">
        <v>244</v>
      </c>
      <c r="AW23" s="14">
        <v>209</v>
      </c>
      <c r="AX23" s="14">
        <v>261</v>
      </c>
      <c r="AY23" s="14">
        <v>225</v>
      </c>
      <c r="AZ23" s="14">
        <v>235</v>
      </c>
      <c r="BA23" s="14">
        <v>222</v>
      </c>
      <c r="BB23" s="14">
        <v>248</v>
      </c>
      <c r="BC23" s="14">
        <v>222</v>
      </c>
      <c r="BD23" s="14">
        <v>207</v>
      </c>
      <c r="BE23" s="14">
        <v>216</v>
      </c>
      <c r="BF23" s="14">
        <v>200</v>
      </c>
      <c r="BG23" s="14">
        <v>216</v>
      </c>
      <c r="BH23" s="14">
        <v>220</v>
      </c>
      <c r="BI23" s="14">
        <v>236</v>
      </c>
      <c r="BJ23" s="14">
        <v>244</v>
      </c>
      <c r="BK23" s="14">
        <v>239</v>
      </c>
      <c r="BL23" s="14"/>
      <c r="BM23" s="14"/>
      <c r="BN23" s="14"/>
      <c r="BO23" s="14"/>
      <c r="BP23" s="14"/>
      <c r="BQ23" s="14"/>
      <c r="BR23" s="14"/>
    </row>
    <row r="24" spans="1:70" s="19" customFormat="1" x14ac:dyDescent="0.25">
      <c r="A24" s="37"/>
      <c r="B24" s="14"/>
      <c r="C24" s="14"/>
      <c r="D24" s="14"/>
      <c r="E24" s="14"/>
      <c r="F24" s="14"/>
      <c r="G24" s="14"/>
      <c r="H24" s="38"/>
      <c r="I24" s="14"/>
      <c r="J24" s="14"/>
      <c r="K24" s="14"/>
      <c r="L24" s="14"/>
      <c r="M24" s="14"/>
      <c r="N24" s="14"/>
      <c r="O24" s="38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>
        <f>(O24/31)*5</f>
        <v>0</v>
      </c>
      <c r="AG24" s="14">
        <f>(AM24/31)*5</f>
        <v>0</v>
      </c>
      <c r="AH24" s="37" t="s">
        <v>22</v>
      </c>
      <c r="AI24" s="39">
        <v>7</v>
      </c>
      <c r="AJ24" s="39">
        <f>ROUND(((AI24/31)*26),0)</f>
        <v>6</v>
      </c>
      <c r="AK24" s="14">
        <f>(AM24/31)*26</f>
        <v>0</v>
      </c>
      <c r="AL24" s="39">
        <v>7</v>
      </c>
      <c r="AM24" s="14">
        <v>0</v>
      </c>
      <c r="AN24" s="14">
        <v>14</v>
      </c>
      <c r="AO24" s="14">
        <v>11</v>
      </c>
      <c r="AP24" s="14">
        <v>15</v>
      </c>
      <c r="AQ24" s="14">
        <v>16</v>
      </c>
      <c r="AR24" s="14">
        <v>21</v>
      </c>
      <c r="AS24" s="14">
        <v>13</v>
      </c>
      <c r="AT24" s="14">
        <v>11</v>
      </c>
      <c r="AU24" s="14">
        <v>13</v>
      </c>
      <c r="AV24" s="14">
        <v>13</v>
      </c>
      <c r="AW24" s="14">
        <v>12</v>
      </c>
      <c r="AX24" s="14">
        <v>13</v>
      </c>
      <c r="AY24" s="14">
        <v>13</v>
      </c>
      <c r="AZ24" s="14">
        <v>16</v>
      </c>
      <c r="BA24" s="14">
        <v>15</v>
      </c>
      <c r="BB24" s="14">
        <v>11</v>
      </c>
      <c r="BC24" s="14">
        <v>20</v>
      </c>
      <c r="BD24" s="14">
        <v>16</v>
      </c>
      <c r="BE24" s="14">
        <v>16</v>
      </c>
      <c r="BF24" s="14">
        <v>18</v>
      </c>
      <c r="BG24" s="14">
        <v>17</v>
      </c>
      <c r="BH24" s="14">
        <v>17</v>
      </c>
      <c r="BI24" s="14">
        <v>18</v>
      </c>
      <c r="BJ24" s="14">
        <v>17</v>
      </c>
      <c r="BK24" s="14">
        <v>14</v>
      </c>
      <c r="BL24" s="14"/>
      <c r="BM24" s="14"/>
      <c r="BN24" s="14"/>
      <c r="BO24" s="14"/>
      <c r="BP24" s="14"/>
      <c r="BQ24" s="14"/>
      <c r="BR24" s="14"/>
    </row>
    <row r="25" spans="1:70" s="19" customFormat="1" x14ac:dyDescent="0.25">
      <c r="A25" s="40" t="s">
        <v>23</v>
      </c>
      <c r="B25" s="21">
        <f t="shared" ref="B25:AG25" si="8">SUM(B21:B23)</f>
        <v>433</v>
      </c>
      <c r="C25" s="21">
        <f t="shared" si="8"/>
        <v>475</v>
      </c>
      <c r="D25" s="21">
        <f t="shared" si="8"/>
        <v>550</v>
      </c>
      <c r="E25" s="21">
        <f t="shared" si="8"/>
        <v>518</v>
      </c>
      <c r="F25" s="21">
        <f t="shared" si="8"/>
        <v>604</v>
      </c>
      <c r="G25" s="21">
        <f t="shared" si="8"/>
        <v>600</v>
      </c>
      <c r="H25" s="41">
        <f t="shared" si="8"/>
        <v>517</v>
      </c>
      <c r="I25" s="21">
        <f t="shared" si="8"/>
        <v>612</v>
      </c>
      <c r="J25" s="21">
        <f t="shared" si="8"/>
        <v>554</v>
      </c>
      <c r="K25" s="21">
        <f t="shared" si="8"/>
        <v>585</v>
      </c>
      <c r="L25" s="21">
        <f t="shared" si="8"/>
        <v>594</v>
      </c>
      <c r="M25" s="21">
        <f t="shared" si="8"/>
        <v>525</v>
      </c>
      <c r="N25" s="21">
        <f t="shared" si="8"/>
        <v>532</v>
      </c>
      <c r="O25" s="41">
        <f t="shared" si="8"/>
        <v>517</v>
      </c>
      <c r="P25" s="21">
        <f t="shared" si="8"/>
        <v>697</v>
      </c>
      <c r="Q25" s="21">
        <f t="shared" si="8"/>
        <v>579</v>
      </c>
      <c r="R25" s="21">
        <f t="shared" si="8"/>
        <v>609</v>
      </c>
      <c r="S25" s="21">
        <f t="shared" si="8"/>
        <v>561</v>
      </c>
      <c r="T25" s="21">
        <f t="shared" si="8"/>
        <v>644</v>
      </c>
      <c r="U25" s="21">
        <f t="shared" si="8"/>
        <v>507</v>
      </c>
      <c r="V25" s="21">
        <f t="shared" si="8"/>
        <v>613</v>
      </c>
      <c r="W25" s="21">
        <f t="shared" si="8"/>
        <v>553</v>
      </c>
      <c r="X25" s="21">
        <f t="shared" si="8"/>
        <v>594</v>
      </c>
      <c r="Y25" s="21">
        <f t="shared" si="8"/>
        <v>554</v>
      </c>
      <c r="Z25" s="21">
        <f t="shared" si="8"/>
        <v>538</v>
      </c>
      <c r="AA25" s="21">
        <f t="shared" si="8"/>
        <v>577</v>
      </c>
      <c r="AB25" s="21">
        <f t="shared" si="8"/>
        <v>541</v>
      </c>
      <c r="AC25" s="21">
        <f t="shared" si="8"/>
        <v>608</v>
      </c>
      <c r="AD25" s="21">
        <f t="shared" si="8"/>
        <v>639</v>
      </c>
      <c r="AE25" s="21">
        <f t="shared" si="8"/>
        <v>592</v>
      </c>
      <c r="AF25" s="21">
        <f t="shared" si="8"/>
        <v>83.387096774193552</v>
      </c>
      <c r="AG25" s="21">
        <f t="shared" si="8"/>
        <v>99.677419354838705</v>
      </c>
      <c r="AH25" s="40" t="s">
        <v>23</v>
      </c>
      <c r="AI25" s="42">
        <f>SUM(AI21:AI24)</f>
        <v>493</v>
      </c>
      <c r="AJ25" s="42">
        <f>SUM(AJ21:AJ24)</f>
        <v>414</v>
      </c>
      <c r="AK25" s="21">
        <f>SUM(AK21:AK23)</f>
        <v>518.32258064516134</v>
      </c>
      <c r="AL25" s="42">
        <f t="shared" ref="AL25:BR25" si="9">SUM(AL21:AL24)</f>
        <v>493</v>
      </c>
      <c r="AM25" s="21">
        <f t="shared" si="9"/>
        <v>618</v>
      </c>
      <c r="AN25" s="21">
        <f t="shared" si="9"/>
        <v>601</v>
      </c>
      <c r="AO25" s="21">
        <f t="shared" si="9"/>
        <v>588</v>
      </c>
      <c r="AP25" s="21">
        <f t="shared" si="9"/>
        <v>579</v>
      </c>
      <c r="AQ25" s="21">
        <f t="shared" si="9"/>
        <v>591</v>
      </c>
      <c r="AR25" s="21">
        <f t="shared" si="9"/>
        <v>614</v>
      </c>
      <c r="AS25" s="21">
        <f t="shared" si="9"/>
        <v>577</v>
      </c>
      <c r="AT25" s="21">
        <f t="shared" si="9"/>
        <v>608</v>
      </c>
      <c r="AU25" s="21">
        <f t="shared" si="9"/>
        <v>572</v>
      </c>
      <c r="AV25" s="21">
        <f t="shared" si="9"/>
        <v>546</v>
      </c>
      <c r="AW25" s="21">
        <f t="shared" si="9"/>
        <v>600</v>
      </c>
      <c r="AX25" s="21">
        <f t="shared" si="9"/>
        <v>607</v>
      </c>
      <c r="AY25" s="21">
        <f t="shared" si="9"/>
        <v>574</v>
      </c>
      <c r="AZ25" s="21">
        <f t="shared" si="9"/>
        <v>604</v>
      </c>
      <c r="BA25" s="21">
        <f t="shared" si="9"/>
        <v>619</v>
      </c>
      <c r="BB25" s="21">
        <f t="shared" si="9"/>
        <v>586</v>
      </c>
      <c r="BC25" s="21">
        <f t="shared" si="9"/>
        <v>586</v>
      </c>
      <c r="BD25" s="21">
        <f t="shared" si="9"/>
        <v>571</v>
      </c>
      <c r="BE25" s="21">
        <f t="shared" si="9"/>
        <v>575</v>
      </c>
      <c r="BF25" s="21">
        <f t="shared" si="9"/>
        <v>596</v>
      </c>
      <c r="BG25" s="21">
        <f t="shared" si="9"/>
        <v>557</v>
      </c>
      <c r="BH25" s="21">
        <f t="shared" si="9"/>
        <v>542</v>
      </c>
      <c r="BI25" s="21">
        <f t="shared" si="9"/>
        <v>589</v>
      </c>
      <c r="BJ25" s="21">
        <f t="shared" si="9"/>
        <v>561</v>
      </c>
      <c r="BK25" s="21">
        <f t="shared" si="9"/>
        <v>582</v>
      </c>
      <c r="BL25" s="21">
        <f t="shared" si="9"/>
        <v>0</v>
      </c>
      <c r="BM25" s="21">
        <f t="shared" si="9"/>
        <v>0</v>
      </c>
      <c r="BN25" s="21">
        <f t="shared" si="9"/>
        <v>0</v>
      </c>
      <c r="BO25" s="21">
        <f t="shared" si="9"/>
        <v>0</v>
      </c>
      <c r="BP25" s="21">
        <f t="shared" si="9"/>
        <v>0</v>
      </c>
      <c r="BQ25" s="21">
        <f t="shared" si="9"/>
        <v>0</v>
      </c>
      <c r="BR25" s="21">
        <f t="shared" si="9"/>
        <v>0</v>
      </c>
    </row>
    <row r="26" spans="1:70" x14ac:dyDescent="0.25">
      <c r="A26" s="26"/>
      <c r="B26" s="26"/>
      <c r="C26" s="26"/>
      <c r="D26" s="26"/>
      <c r="E26" s="26"/>
      <c r="F26" s="26"/>
      <c r="G26" s="2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6"/>
      <c r="AI26" s="29"/>
      <c r="AJ26" s="29"/>
      <c r="AK26" s="29"/>
      <c r="AL26" s="29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</row>
    <row r="27" spans="1:70" ht="25.5" x14ac:dyDescent="0.25">
      <c r="A27" s="33" t="s">
        <v>24</v>
      </c>
      <c r="B27" s="8">
        <f>$B$10</f>
        <v>44562</v>
      </c>
      <c r="C27" s="8" t="e" vm="2">
        <f>$C$10</f>
        <v>#VALUE!</v>
      </c>
      <c r="D27" s="8" t="e" vm="2">
        <f>$D$10</f>
        <v>#VALUE!</v>
      </c>
      <c r="E27" s="8" t="e" vm="2">
        <f>$E$10</f>
        <v>#VALUE!</v>
      </c>
      <c r="F27" s="8" t="e" vm="2">
        <f>$F$10</f>
        <v>#VALUE!</v>
      </c>
      <c r="G27" s="8" t="e" vm="2">
        <f>$G$10</f>
        <v>#VALUE!</v>
      </c>
      <c r="H27" s="34" t="s">
        <v>14</v>
      </c>
      <c r="I27" s="8" t="e" vm="2">
        <f>$I$10</f>
        <v>#VALUE!</v>
      </c>
      <c r="J27" s="8" t="e" vm="2">
        <f>$J$10</f>
        <v>#VALUE!</v>
      </c>
      <c r="K27" s="8" t="e" vm="2">
        <f>$K$10</f>
        <v>#VALUE!</v>
      </c>
      <c r="L27" s="8" t="e" vm="2">
        <f>$L$10</f>
        <v>#VALUE!</v>
      </c>
      <c r="M27" s="8" t="e" vm="2">
        <f>$M$10</f>
        <v>#VALUE!</v>
      </c>
      <c r="N27" s="8" t="e" vm="2">
        <f>$N$10</f>
        <v>#VALUE!</v>
      </c>
      <c r="O27" s="34" t="s">
        <v>14</v>
      </c>
      <c r="P27" s="8" t="e" vm="2">
        <f t="shared" ref="P27:AE27" si="10">P10</f>
        <v>#VALUE!</v>
      </c>
      <c r="Q27" s="8" t="e" vm="2">
        <f t="shared" si="10"/>
        <v>#VALUE!</v>
      </c>
      <c r="R27" s="8" t="e" vm="2">
        <f t="shared" si="10"/>
        <v>#VALUE!</v>
      </c>
      <c r="S27" s="8" t="e" vm="2">
        <f t="shared" si="10"/>
        <v>#VALUE!</v>
      </c>
      <c r="T27" s="8" t="e" vm="2">
        <f t="shared" si="10"/>
        <v>#VALUE!</v>
      </c>
      <c r="U27" s="8" t="e" vm="2">
        <f t="shared" si="10"/>
        <v>#VALUE!</v>
      </c>
      <c r="V27" s="8" t="e" vm="2">
        <f t="shared" si="10"/>
        <v>#VALUE!</v>
      </c>
      <c r="W27" s="8" t="e" vm="2">
        <f t="shared" si="10"/>
        <v>#VALUE!</v>
      </c>
      <c r="X27" s="8" t="e" vm="2">
        <f t="shared" si="10"/>
        <v>#VALUE!</v>
      </c>
      <c r="Y27" s="8" t="e" vm="2">
        <f t="shared" si="10"/>
        <v>#VALUE!</v>
      </c>
      <c r="Z27" s="8" t="e" vm="2">
        <f t="shared" si="10"/>
        <v>#VALUE!</v>
      </c>
      <c r="AA27" s="8" t="e" vm="2">
        <f t="shared" si="10"/>
        <v>#VALUE!</v>
      </c>
      <c r="AB27" s="8" t="e" vm="2">
        <f>AB$10</f>
        <v>#VALUE!</v>
      </c>
      <c r="AC27" s="8" t="e" vm="2">
        <f t="shared" si="10"/>
        <v>#VALUE!</v>
      </c>
      <c r="AD27" s="8" t="e" vm="2">
        <f t="shared" si="10"/>
        <v>#VALUE!</v>
      </c>
      <c r="AE27" s="8" t="e" vm="2">
        <f t="shared" si="10"/>
        <v>#VALUE!</v>
      </c>
      <c r="AF27" s="8" t="str">
        <f>$AF$20</f>
        <v>Meta Parcial</v>
      </c>
      <c r="AG27" s="8" t="str">
        <f>$AG$20</f>
        <v>01 a 05 - Mai - 24</v>
      </c>
      <c r="AH27" s="33" t="s">
        <v>25</v>
      </c>
      <c r="AI27" s="34" t="str">
        <f>AI$20</f>
        <v>Meta</v>
      </c>
      <c r="AJ27" s="34" t="str">
        <f>AJ$20</f>
        <v>Meta Parcial</v>
      </c>
      <c r="AK27" s="43" t="str">
        <f t="shared" ref="AK27:BR27" si="11">AK$20</f>
        <v>06 a 31 - Mai - 24</v>
      </c>
      <c r="AL27" s="34" t="str">
        <f t="shared" si="11"/>
        <v>Meta</v>
      </c>
      <c r="AM27" s="8" t="e" vm="2">
        <f t="shared" si="11"/>
        <v>#VALUE!</v>
      </c>
      <c r="AN27" s="8" t="e" vm="2">
        <f t="shared" si="11"/>
        <v>#VALUE!</v>
      </c>
      <c r="AO27" s="8" t="e" vm="2">
        <f t="shared" si="11"/>
        <v>#VALUE!</v>
      </c>
      <c r="AP27" s="8" t="e" vm="2">
        <f t="shared" si="11"/>
        <v>#VALUE!</v>
      </c>
      <c r="AQ27" s="8" t="e" vm="2">
        <f t="shared" si="11"/>
        <v>#VALUE!</v>
      </c>
      <c r="AR27" s="8" t="e" vm="2">
        <f t="shared" si="11"/>
        <v>#VALUE!</v>
      </c>
      <c r="AS27" s="8" t="e" vm="2">
        <f t="shared" si="11"/>
        <v>#VALUE!</v>
      </c>
      <c r="AT27" s="8" t="e" vm="2">
        <f t="shared" si="11"/>
        <v>#VALUE!</v>
      </c>
      <c r="AU27" s="8" t="e" vm="2">
        <f t="shared" si="11"/>
        <v>#VALUE!</v>
      </c>
      <c r="AV27" s="8" t="e" vm="2">
        <f t="shared" si="11"/>
        <v>#VALUE!</v>
      </c>
      <c r="AW27" s="8" t="e" vm="2">
        <f t="shared" si="11"/>
        <v>#VALUE!</v>
      </c>
      <c r="AX27" s="8" t="e" vm="2">
        <f t="shared" si="11"/>
        <v>#VALUE!</v>
      </c>
      <c r="AY27" s="8" t="e" vm="2">
        <f t="shared" si="11"/>
        <v>#VALUE!</v>
      </c>
      <c r="AZ27" s="8" t="e" vm="2">
        <f t="shared" si="11"/>
        <v>#VALUE!</v>
      </c>
      <c r="BA27" s="8" t="e" vm="2">
        <f t="shared" si="11"/>
        <v>#VALUE!</v>
      </c>
      <c r="BB27" s="8" t="e" vm="2">
        <f t="shared" si="11"/>
        <v>#VALUE!</v>
      </c>
      <c r="BC27" s="8" t="e" vm="2">
        <f t="shared" si="11"/>
        <v>#VALUE!</v>
      </c>
      <c r="BD27" s="8" t="e" vm="2">
        <f t="shared" si="11"/>
        <v>#VALUE!</v>
      </c>
      <c r="BE27" s="8" t="e" vm="2">
        <f t="shared" si="11"/>
        <v>#VALUE!</v>
      </c>
      <c r="BF27" s="8" t="e" vm="2">
        <f t="shared" si="11"/>
        <v>#VALUE!</v>
      </c>
      <c r="BG27" s="8" t="e" vm="2">
        <f t="shared" si="11"/>
        <v>#VALUE!</v>
      </c>
      <c r="BH27" s="8" t="e" vm="2">
        <f t="shared" si="11"/>
        <v>#VALUE!</v>
      </c>
      <c r="BI27" s="8" t="e" vm="2">
        <f t="shared" si="11"/>
        <v>#VALUE!</v>
      </c>
      <c r="BJ27" s="8" t="e" vm="2">
        <f t="shared" si="11"/>
        <v>#VALUE!</v>
      </c>
      <c r="BK27" s="8" t="e" vm="2">
        <f t="shared" si="11"/>
        <v>#VALUE!</v>
      </c>
      <c r="BL27" s="8" t="e" vm="2">
        <f t="shared" si="11"/>
        <v>#VALUE!</v>
      </c>
      <c r="BM27" s="8" t="e" vm="2">
        <f t="shared" si="11"/>
        <v>#VALUE!</v>
      </c>
      <c r="BN27" s="8" t="e" vm="2">
        <f t="shared" si="11"/>
        <v>#VALUE!</v>
      </c>
      <c r="BO27" s="8" t="e" vm="2">
        <f t="shared" si="11"/>
        <v>#VALUE!</v>
      </c>
      <c r="BP27" s="8" t="e" vm="2">
        <f t="shared" si="11"/>
        <v>#VALUE!</v>
      </c>
      <c r="BQ27" s="8" t="e" vm="2">
        <f t="shared" si="11"/>
        <v>#VALUE!</v>
      </c>
      <c r="BR27" s="8" t="e" vm="2">
        <f t="shared" si="11"/>
        <v>#VALUE!</v>
      </c>
    </row>
    <row r="28" spans="1:70" s="19" customFormat="1" hidden="1" x14ac:dyDescent="0.25">
      <c r="A28" s="44" t="s">
        <v>26</v>
      </c>
      <c r="B28" s="14">
        <v>6</v>
      </c>
      <c r="C28" s="14">
        <v>18</v>
      </c>
      <c r="D28" s="14">
        <v>22</v>
      </c>
      <c r="E28" s="14">
        <v>50</v>
      </c>
      <c r="F28" s="14">
        <v>47</v>
      </c>
      <c r="G28" s="14">
        <v>38</v>
      </c>
      <c r="H28" s="268">
        <v>150</v>
      </c>
      <c r="I28" s="14">
        <v>37</v>
      </c>
      <c r="J28" s="14">
        <v>54</v>
      </c>
      <c r="K28" s="14">
        <v>33</v>
      </c>
      <c r="L28" s="14">
        <v>39</v>
      </c>
      <c r="M28" s="14">
        <v>40</v>
      </c>
      <c r="N28" s="14">
        <v>55</v>
      </c>
      <c r="O28" s="268">
        <v>150</v>
      </c>
      <c r="P28" s="14">
        <v>68</v>
      </c>
      <c r="Q28" s="14">
        <v>38</v>
      </c>
      <c r="R28" s="14">
        <v>50</v>
      </c>
      <c r="S28" s="14">
        <v>76</v>
      </c>
      <c r="T28" s="14">
        <v>50</v>
      </c>
      <c r="U28" s="14">
        <v>40</v>
      </c>
      <c r="V28" s="14">
        <v>67</v>
      </c>
      <c r="W28" s="14">
        <v>63</v>
      </c>
      <c r="X28" s="14">
        <v>51</v>
      </c>
      <c r="Y28" s="14">
        <v>61</v>
      </c>
      <c r="Z28" s="14">
        <v>47</v>
      </c>
      <c r="AA28" s="14">
        <v>52</v>
      </c>
      <c r="AB28" s="14">
        <v>64</v>
      </c>
      <c r="AC28" s="14">
        <v>53</v>
      </c>
      <c r="AD28" s="14">
        <v>54</v>
      </c>
      <c r="AE28" s="14">
        <v>51</v>
      </c>
      <c r="AF28" s="14">
        <f>(O28/31)*5</f>
        <v>24.193548387096776</v>
      </c>
      <c r="AG28" s="14">
        <f>AM28-AK28</f>
        <v>0</v>
      </c>
      <c r="AH28" s="44" t="s">
        <v>26</v>
      </c>
      <c r="AI28" s="38"/>
      <c r="AJ28" s="38"/>
      <c r="AK28" s="38"/>
      <c r="AL28" s="38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</row>
    <row r="29" spans="1:70" s="19" customFormat="1" hidden="1" x14ac:dyDescent="0.25">
      <c r="A29" s="44" t="s">
        <v>27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7</v>
      </c>
      <c r="H29" s="268"/>
      <c r="I29" s="14">
        <v>12</v>
      </c>
      <c r="J29" s="14">
        <v>16</v>
      </c>
      <c r="K29" s="14">
        <v>13</v>
      </c>
      <c r="L29" s="14">
        <v>10</v>
      </c>
      <c r="M29" s="14">
        <v>12</v>
      </c>
      <c r="N29" s="14">
        <v>6</v>
      </c>
      <c r="O29" s="268"/>
      <c r="P29" s="14">
        <v>9</v>
      </c>
      <c r="Q29" s="14">
        <v>56</v>
      </c>
      <c r="R29" s="14">
        <v>40</v>
      </c>
      <c r="S29" s="14">
        <v>8</v>
      </c>
      <c r="T29" s="14">
        <v>22</v>
      </c>
      <c r="U29" s="14">
        <v>5</v>
      </c>
      <c r="V29" s="14">
        <v>10</v>
      </c>
      <c r="W29" s="14">
        <v>15</v>
      </c>
      <c r="X29" s="14">
        <v>19</v>
      </c>
      <c r="Y29" s="14">
        <v>15</v>
      </c>
      <c r="Z29" s="14">
        <v>34</v>
      </c>
      <c r="AA29" s="14">
        <v>26</v>
      </c>
      <c r="AB29" s="14">
        <v>16</v>
      </c>
      <c r="AC29" s="14">
        <v>25</v>
      </c>
      <c r="AD29" s="14">
        <v>18</v>
      </c>
      <c r="AE29" s="14">
        <v>15</v>
      </c>
      <c r="AF29" s="14">
        <f>(O29/31)*5</f>
        <v>0</v>
      </c>
      <c r="AG29" s="14">
        <f>AM29-AK29</f>
        <v>0</v>
      </c>
      <c r="AH29" s="44" t="s">
        <v>27</v>
      </c>
      <c r="AI29" s="38"/>
      <c r="AJ29" s="38"/>
      <c r="AK29" s="38"/>
      <c r="AL29" s="38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</row>
    <row r="30" spans="1:70" s="19" customFormat="1" hidden="1" x14ac:dyDescent="0.25">
      <c r="A30" s="44" t="s">
        <v>28</v>
      </c>
      <c r="B30" s="14">
        <v>0</v>
      </c>
      <c r="C30" s="14">
        <v>15</v>
      </c>
      <c r="D30" s="14">
        <v>9</v>
      </c>
      <c r="E30" s="14">
        <v>18</v>
      </c>
      <c r="F30" s="14">
        <v>38</v>
      </c>
      <c r="G30" s="14">
        <v>43</v>
      </c>
      <c r="H30" s="268"/>
      <c r="I30" s="14">
        <v>24</v>
      </c>
      <c r="J30" s="14">
        <v>38</v>
      </c>
      <c r="K30" s="14">
        <v>34</v>
      </c>
      <c r="L30" s="14">
        <v>7</v>
      </c>
      <c r="M30" s="14">
        <v>8</v>
      </c>
      <c r="N30" s="14">
        <v>23</v>
      </c>
      <c r="O30" s="268"/>
      <c r="P30" s="14">
        <v>23</v>
      </c>
      <c r="Q30" s="14">
        <v>11</v>
      </c>
      <c r="R30" s="14">
        <v>32</v>
      </c>
      <c r="S30" s="14">
        <v>23</v>
      </c>
      <c r="T30" s="14">
        <v>3</v>
      </c>
      <c r="U30" s="14">
        <v>8</v>
      </c>
      <c r="V30" s="14">
        <v>28</v>
      </c>
      <c r="W30" s="14">
        <v>24</v>
      </c>
      <c r="X30" s="14">
        <v>25</v>
      </c>
      <c r="Y30" s="14">
        <v>26</v>
      </c>
      <c r="Z30" s="14">
        <v>12</v>
      </c>
      <c r="AA30" s="14">
        <v>17</v>
      </c>
      <c r="AB30" s="14">
        <v>10</v>
      </c>
      <c r="AC30" s="14">
        <v>7</v>
      </c>
      <c r="AD30" s="14">
        <v>13</v>
      </c>
      <c r="AE30" s="14">
        <v>20</v>
      </c>
      <c r="AF30" s="14">
        <f>(O30/31)*5</f>
        <v>0</v>
      </c>
      <c r="AG30" s="14">
        <f>AM30-AK30</f>
        <v>0</v>
      </c>
      <c r="AH30" s="44" t="s">
        <v>28</v>
      </c>
      <c r="AI30" s="38"/>
      <c r="AJ30" s="38"/>
      <c r="AK30" s="38"/>
      <c r="AL30" s="38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</row>
    <row r="31" spans="1:70" s="19" customFormat="1" hidden="1" x14ac:dyDescent="0.25">
      <c r="A31" s="44" t="s">
        <v>29</v>
      </c>
      <c r="B31" s="14">
        <v>0</v>
      </c>
      <c r="C31" s="14">
        <v>0</v>
      </c>
      <c r="D31" s="14">
        <v>19</v>
      </c>
      <c r="E31" s="14">
        <v>0</v>
      </c>
      <c r="F31" s="14">
        <v>5</v>
      </c>
      <c r="G31" s="14">
        <v>17</v>
      </c>
      <c r="H31" s="268"/>
      <c r="I31" s="14">
        <v>32</v>
      </c>
      <c r="J31" s="14">
        <v>29</v>
      </c>
      <c r="K31" s="14">
        <v>23</v>
      </c>
      <c r="L31" s="14">
        <v>37</v>
      </c>
      <c r="M31" s="14">
        <v>41</v>
      </c>
      <c r="N31" s="14">
        <v>7</v>
      </c>
      <c r="O31" s="268"/>
      <c r="P31" s="14">
        <v>19</v>
      </c>
      <c r="Q31" s="14">
        <v>20</v>
      </c>
      <c r="R31" s="14">
        <v>21</v>
      </c>
      <c r="S31" s="14">
        <v>17</v>
      </c>
      <c r="T31" s="14">
        <v>13</v>
      </c>
      <c r="U31" s="14">
        <v>22</v>
      </c>
      <c r="V31" s="14">
        <v>37</v>
      </c>
      <c r="W31" s="14">
        <v>53</v>
      </c>
      <c r="X31" s="14">
        <v>53</v>
      </c>
      <c r="Y31" s="14">
        <v>42</v>
      </c>
      <c r="Z31" s="14">
        <v>46</v>
      </c>
      <c r="AA31" s="14">
        <v>47</v>
      </c>
      <c r="AB31" s="14">
        <v>50</v>
      </c>
      <c r="AC31" s="14">
        <v>59</v>
      </c>
      <c r="AD31" s="14">
        <v>51</v>
      </c>
      <c r="AE31" s="14">
        <v>51</v>
      </c>
      <c r="AF31" s="14">
        <f>(O31/31)*5</f>
        <v>0</v>
      </c>
      <c r="AG31" s="14">
        <f>AM31-AK31</f>
        <v>0</v>
      </c>
      <c r="AH31" s="44" t="s">
        <v>29</v>
      </c>
      <c r="AI31" s="38"/>
      <c r="AJ31" s="38"/>
      <c r="AK31" s="38"/>
      <c r="AL31" s="38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</row>
    <row r="32" spans="1:70" s="19" customFormat="1" x14ac:dyDescent="0.25">
      <c r="A32" s="44"/>
      <c r="B32" s="14"/>
      <c r="C32" s="14"/>
      <c r="D32" s="14"/>
      <c r="E32" s="14"/>
      <c r="F32" s="14"/>
      <c r="G32" s="14"/>
      <c r="H32" s="45"/>
      <c r="I32" s="14"/>
      <c r="J32" s="14"/>
      <c r="K32" s="14"/>
      <c r="L32" s="14"/>
      <c r="M32" s="14"/>
      <c r="N32" s="14"/>
      <c r="O32" s="45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>
        <f>(AM32/31)*5</f>
        <v>14.03225806451613</v>
      </c>
      <c r="AH32" s="44" t="s">
        <v>30</v>
      </c>
      <c r="AI32" s="38">
        <v>90</v>
      </c>
      <c r="AJ32" s="38">
        <f>ROUND(((AI32/31)*26),0)</f>
        <v>75</v>
      </c>
      <c r="AK32" s="14">
        <f>(AM32/31)*26</f>
        <v>72.967741935483872</v>
      </c>
      <c r="AL32" s="38">
        <v>90</v>
      </c>
      <c r="AM32" s="14">
        <v>87</v>
      </c>
      <c r="AN32" s="14">
        <v>90</v>
      </c>
      <c r="AO32" s="14">
        <v>90</v>
      </c>
      <c r="AP32" s="14">
        <v>90</v>
      </c>
      <c r="AQ32" s="14">
        <v>95</v>
      </c>
      <c r="AR32" s="14">
        <v>97</v>
      </c>
      <c r="AS32" s="14">
        <v>91</v>
      </c>
      <c r="AT32" s="14">
        <v>81</v>
      </c>
      <c r="AU32" s="14">
        <v>90</v>
      </c>
      <c r="AV32" s="14">
        <v>94</v>
      </c>
      <c r="AW32" s="14">
        <v>93</v>
      </c>
      <c r="AX32" s="14">
        <v>93</v>
      </c>
      <c r="AY32" s="14">
        <v>90</v>
      </c>
      <c r="AZ32" s="14">
        <v>92</v>
      </c>
      <c r="BA32" s="14">
        <v>91</v>
      </c>
      <c r="BB32" s="14">
        <v>91</v>
      </c>
      <c r="BC32" s="14">
        <v>90</v>
      </c>
      <c r="BD32" s="14">
        <v>90</v>
      </c>
      <c r="BE32" s="14">
        <v>94</v>
      </c>
      <c r="BF32" s="14">
        <v>91</v>
      </c>
      <c r="BG32" s="14">
        <v>84</v>
      </c>
      <c r="BH32" s="14">
        <v>87</v>
      </c>
      <c r="BI32" s="14">
        <v>94</v>
      </c>
      <c r="BJ32" s="14">
        <v>92</v>
      </c>
      <c r="BK32" s="14">
        <v>88</v>
      </c>
      <c r="BL32" s="14"/>
      <c r="BM32" s="14"/>
      <c r="BN32" s="14"/>
      <c r="BO32" s="14"/>
      <c r="BP32" s="14"/>
      <c r="BQ32" s="14"/>
      <c r="BR32" s="14"/>
    </row>
    <row r="33" spans="1:70" s="19" customFormat="1" x14ac:dyDescent="0.25">
      <c r="A33" s="44"/>
      <c r="B33" s="14"/>
      <c r="C33" s="14"/>
      <c r="D33" s="14"/>
      <c r="E33" s="14"/>
      <c r="F33" s="14"/>
      <c r="G33" s="14"/>
      <c r="H33" s="45"/>
      <c r="I33" s="14"/>
      <c r="J33" s="14"/>
      <c r="K33" s="14"/>
      <c r="L33" s="14"/>
      <c r="M33" s="14"/>
      <c r="N33" s="14"/>
      <c r="O33" s="45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>
        <f>(AM33/31)*5</f>
        <v>4.032258064516129</v>
      </c>
      <c r="AH33" s="44" t="s">
        <v>31</v>
      </c>
      <c r="AI33" s="38">
        <v>20</v>
      </c>
      <c r="AJ33" s="38">
        <f>ROUND(((AI33/31)*26),0)</f>
        <v>17</v>
      </c>
      <c r="AK33" s="14">
        <f>(AM33/31)*26</f>
        <v>20.967741935483868</v>
      </c>
      <c r="AL33" s="38">
        <v>20</v>
      </c>
      <c r="AM33" s="14">
        <v>25</v>
      </c>
      <c r="AN33" s="14">
        <v>24</v>
      </c>
      <c r="AO33" s="14">
        <v>21</v>
      </c>
      <c r="AP33" s="14">
        <v>20</v>
      </c>
      <c r="AQ33" s="14">
        <v>24</v>
      </c>
      <c r="AR33" s="14">
        <v>22</v>
      </c>
      <c r="AS33" s="14">
        <v>21</v>
      </c>
      <c r="AT33" s="14">
        <v>32</v>
      </c>
      <c r="AU33" s="14">
        <v>23</v>
      </c>
      <c r="AV33" s="14">
        <v>20</v>
      </c>
      <c r="AW33" s="14">
        <v>22</v>
      </c>
      <c r="AX33" s="14">
        <v>24</v>
      </c>
      <c r="AY33" s="14">
        <v>27</v>
      </c>
      <c r="AZ33" s="14">
        <v>23</v>
      </c>
      <c r="BA33" s="14">
        <v>18</v>
      </c>
      <c r="BB33" s="14">
        <v>28</v>
      </c>
      <c r="BC33" s="14">
        <v>23</v>
      </c>
      <c r="BD33" s="14">
        <v>25</v>
      </c>
      <c r="BE33" s="14">
        <v>24</v>
      </c>
      <c r="BF33" s="14">
        <v>21</v>
      </c>
      <c r="BG33" s="14">
        <v>22</v>
      </c>
      <c r="BH33" s="14">
        <v>19</v>
      </c>
      <c r="BI33" s="14">
        <v>23</v>
      </c>
      <c r="BJ33" s="14">
        <v>27</v>
      </c>
      <c r="BK33" s="14">
        <v>26</v>
      </c>
      <c r="BL33" s="14"/>
      <c r="BM33" s="14"/>
      <c r="BN33" s="14"/>
      <c r="BO33" s="14"/>
      <c r="BP33" s="14"/>
      <c r="BQ33" s="14"/>
      <c r="BR33" s="14"/>
    </row>
    <row r="34" spans="1:70" s="19" customFormat="1" x14ac:dyDescent="0.25">
      <c r="A34" s="44"/>
      <c r="B34" s="14"/>
      <c r="C34" s="14"/>
      <c r="D34" s="14"/>
      <c r="E34" s="14"/>
      <c r="F34" s="14"/>
      <c r="G34" s="14"/>
      <c r="H34" s="45"/>
      <c r="I34" s="14"/>
      <c r="J34" s="14"/>
      <c r="K34" s="14"/>
      <c r="L34" s="14"/>
      <c r="M34" s="14"/>
      <c r="N34" s="14"/>
      <c r="O34" s="45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>
        <f>(AM34/31)*5</f>
        <v>0.80645161290322576</v>
      </c>
      <c r="AH34" s="44" t="s">
        <v>32</v>
      </c>
      <c r="AI34" s="38">
        <v>10</v>
      </c>
      <c r="AJ34" s="38">
        <f>ROUND(((AI34/31)*26),0)</f>
        <v>8</v>
      </c>
      <c r="AK34" s="14">
        <f>(AM34/31)*26</f>
        <v>4.193548387096774</v>
      </c>
      <c r="AL34" s="38">
        <v>10</v>
      </c>
      <c r="AM34" s="14">
        <v>5</v>
      </c>
      <c r="AN34" s="14">
        <v>6</v>
      </c>
      <c r="AO34" s="14">
        <v>4</v>
      </c>
      <c r="AP34" s="14">
        <v>9</v>
      </c>
      <c r="AQ34" s="14">
        <v>7</v>
      </c>
      <c r="AR34" s="14">
        <v>3</v>
      </c>
      <c r="AS34" s="14">
        <v>10</v>
      </c>
      <c r="AT34" s="14">
        <v>10</v>
      </c>
      <c r="AU34" s="14">
        <v>11</v>
      </c>
      <c r="AV34" s="14">
        <v>11</v>
      </c>
      <c r="AW34" s="14">
        <v>10</v>
      </c>
      <c r="AX34" s="14">
        <v>9</v>
      </c>
      <c r="AY34" s="14">
        <v>11</v>
      </c>
      <c r="AZ34" s="14">
        <v>10</v>
      </c>
      <c r="BA34" s="14">
        <v>9</v>
      </c>
      <c r="BB34" s="14">
        <v>11</v>
      </c>
      <c r="BC34" s="14">
        <v>9</v>
      </c>
      <c r="BD34" s="14">
        <v>10</v>
      </c>
      <c r="BE34" s="14">
        <v>11</v>
      </c>
      <c r="BF34" s="14">
        <v>9</v>
      </c>
      <c r="BG34" s="14">
        <v>9</v>
      </c>
      <c r="BH34" s="14">
        <v>9</v>
      </c>
      <c r="BI34" s="14">
        <v>9</v>
      </c>
      <c r="BJ34" s="14">
        <v>10</v>
      </c>
      <c r="BK34" s="14">
        <v>10</v>
      </c>
      <c r="BL34" s="14"/>
      <c r="BM34" s="14"/>
      <c r="BN34" s="14"/>
      <c r="BO34" s="14"/>
      <c r="BP34" s="14"/>
      <c r="BQ34" s="14"/>
      <c r="BR34" s="14"/>
    </row>
    <row r="35" spans="1:70" s="19" customFormat="1" x14ac:dyDescent="0.25">
      <c r="A35" s="46" t="s">
        <v>23</v>
      </c>
      <c r="B35" s="21">
        <f t="shared" ref="B35:AG35" si="12">SUM(B28:B31)</f>
        <v>6</v>
      </c>
      <c r="C35" s="21">
        <f t="shared" si="12"/>
        <v>33</v>
      </c>
      <c r="D35" s="21">
        <f t="shared" si="12"/>
        <v>50</v>
      </c>
      <c r="E35" s="21">
        <f t="shared" si="12"/>
        <v>68</v>
      </c>
      <c r="F35" s="21">
        <f t="shared" si="12"/>
        <v>90</v>
      </c>
      <c r="G35" s="21">
        <f t="shared" si="12"/>
        <v>105</v>
      </c>
      <c r="H35" s="21">
        <f t="shared" si="12"/>
        <v>150</v>
      </c>
      <c r="I35" s="21">
        <f t="shared" si="12"/>
        <v>105</v>
      </c>
      <c r="J35" s="21">
        <f t="shared" si="12"/>
        <v>137</v>
      </c>
      <c r="K35" s="21">
        <f t="shared" si="12"/>
        <v>103</v>
      </c>
      <c r="L35" s="21">
        <f t="shared" si="12"/>
        <v>93</v>
      </c>
      <c r="M35" s="21">
        <f t="shared" si="12"/>
        <v>101</v>
      </c>
      <c r="N35" s="21">
        <f t="shared" si="12"/>
        <v>91</v>
      </c>
      <c r="O35" s="21">
        <f t="shared" si="12"/>
        <v>150</v>
      </c>
      <c r="P35" s="21">
        <f t="shared" si="12"/>
        <v>119</v>
      </c>
      <c r="Q35" s="21">
        <f t="shared" si="12"/>
        <v>125</v>
      </c>
      <c r="R35" s="21">
        <f t="shared" si="12"/>
        <v>143</v>
      </c>
      <c r="S35" s="21">
        <f t="shared" si="12"/>
        <v>124</v>
      </c>
      <c r="T35" s="21">
        <f t="shared" si="12"/>
        <v>88</v>
      </c>
      <c r="U35" s="21">
        <f t="shared" si="12"/>
        <v>75</v>
      </c>
      <c r="V35" s="21">
        <f t="shared" si="12"/>
        <v>142</v>
      </c>
      <c r="W35" s="21">
        <f t="shared" si="12"/>
        <v>155</v>
      </c>
      <c r="X35" s="21">
        <f>SUM(X28:X31)</f>
        <v>148</v>
      </c>
      <c r="Y35" s="21">
        <f t="shared" si="12"/>
        <v>144</v>
      </c>
      <c r="Z35" s="21">
        <f t="shared" si="12"/>
        <v>139</v>
      </c>
      <c r="AA35" s="21">
        <f t="shared" si="12"/>
        <v>142</v>
      </c>
      <c r="AB35" s="21">
        <f t="shared" si="12"/>
        <v>140</v>
      </c>
      <c r="AC35" s="21">
        <f t="shared" si="12"/>
        <v>144</v>
      </c>
      <c r="AD35" s="21">
        <f t="shared" si="12"/>
        <v>136</v>
      </c>
      <c r="AE35" s="21">
        <f t="shared" si="12"/>
        <v>137</v>
      </c>
      <c r="AF35" s="21">
        <f t="shared" si="12"/>
        <v>24.193548387096776</v>
      </c>
      <c r="AG35" s="21">
        <f t="shared" si="12"/>
        <v>0</v>
      </c>
      <c r="AH35" s="46" t="s">
        <v>23</v>
      </c>
      <c r="AI35" s="41">
        <f>SUM(AI28:AI34)</f>
        <v>120</v>
      </c>
      <c r="AJ35" s="41">
        <f>SUM(AJ28:AJ34)</f>
        <v>100</v>
      </c>
      <c r="AK35" s="41">
        <f>SUM(AK28:AK34)</f>
        <v>98.129032258064512</v>
      </c>
      <c r="AL35" s="41">
        <f>SUM(AL28:AL34)</f>
        <v>120</v>
      </c>
      <c r="AM35" s="41">
        <f t="shared" ref="AM35:BR35" si="13">SUM(AM28:AM34)</f>
        <v>117</v>
      </c>
      <c r="AN35" s="41">
        <f t="shared" si="13"/>
        <v>120</v>
      </c>
      <c r="AO35" s="41">
        <f t="shared" si="13"/>
        <v>115</v>
      </c>
      <c r="AP35" s="41">
        <f t="shared" si="13"/>
        <v>119</v>
      </c>
      <c r="AQ35" s="41">
        <f t="shared" si="13"/>
        <v>126</v>
      </c>
      <c r="AR35" s="41">
        <f t="shared" si="13"/>
        <v>122</v>
      </c>
      <c r="AS35" s="41">
        <f t="shared" si="13"/>
        <v>122</v>
      </c>
      <c r="AT35" s="41">
        <f t="shared" si="13"/>
        <v>123</v>
      </c>
      <c r="AU35" s="41">
        <f t="shared" si="13"/>
        <v>124</v>
      </c>
      <c r="AV35" s="41">
        <f t="shared" si="13"/>
        <v>125</v>
      </c>
      <c r="AW35" s="41">
        <f t="shared" si="13"/>
        <v>125</v>
      </c>
      <c r="AX35" s="41">
        <f t="shared" si="13"/>
        <v>126</v>
      </c>
      <c r="AY35" s="41">
        <f t="shared" si="13"/>
        <v>128</v>
      </c>
      <c r="AZ35" s="41">
        <f t="shared" si="13"/>
        <v>125</v>
      </c>
      <c r="BA35" s="41">
        <f t="shared" si="13"/>
        <v>118</v>
      </c>
      <c r="BB35" s="41">
        <f t="shared" si="13"/>
        <v>130</v>
      </c>
      <c r="BC35" s="41">
        <f t="shared" si="13"/>
        <v>122</v>
      </c>
      <c r="BD35" s="41">
        <f t="shared" si="13"/>
        <v>125</v>
      </c>
      <c r="BE35" s="41">
        <f t="shared" si="13"/>
        <v>129</v>
      </c>
      <c r="BF35" s="41">
        <f t="shared" si="13"/>
        <v>121</v>
      </c>
      <c r="BG35" s="41">
        <f t="shared" si="13"/>
        <v>115</v>
      </c>
      <c r="BH35" s="41">
        <f t="shared" si="13"/>
        <v>115</v>
      </c>
      <c r="BI35" s="41">
        <f t="shared" si="13"/>
        <v>126</v>
      </c>
      <c r="BJ35" s="41">
        <f t="shared" si="13"/>
        <v>129</v>
      </c>
      <c r="BK35" s="41">
        <f t="shared" si="13"/>
        <v>124</v>
      </c>
      <c r="BL35" s="41">
        <f t="shared" si="13"/>
        <v>0</v>
      </c>
      <c r="BM35" s="41">
        <f t="shared" si="13"/>
        <v>0</v>
      </c>
      <c r="BN35" s="41">
        <f t="shared" si="13"/>
        <v>0</v>
      </c>
      <c r="BO35" s="41">
        <f t="shared" si="13"/>
        <v>0</v>
      </c>
      <c r="BP35" s="41">
        <f t="shared" si="13"/>
        <v>0</v>
      </c>
      <c r="BQ35" s="41">
        <f t="shared" si="13"/>
        <v>0</v>
      </c>
      <c r="BR35" s="41">
        <f t="shared" si="13"/>
        <v>0</v>
      </c>
    </row>
    <row r="36" spans="1:70" x14ac:dyDescent="0.25">
      <c r="A36" s="47"/>
      <c r="B36" s="47"/>
      <c r="C36" s="47"/>
      <c r="D36" s="47"/>
      <c r="E36" s="47"/>
      <c r="F36" s="47"/>
      <c r="G36" s="47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7"/>
      <c r="AI36" s="49"/>
      <c r="AJ36" s="49"/>
      <c r="AK36" s="49"/>
      <c r="AL36" s="49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</row>
    <row r="37" spans="1:70" x14ac:dyDescent="0.25">
      <c r="A37" s="50" t="s">
        <v>33</v>
      </c>
      <c r="B37" s="51"/>
      <c r="C37" s="51"/>
      <c r="D37" s="51"/>
      <c r="E37" s="51"/>
      <c r="F37" s="51"/>
      <c r="G37" s="51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8" t="e" vm="2">
        <f>AB20</f>
        <v>#VALUE!</v>
      </c>
      <c r="AC37" s="8" t="e" vm="2">
        <f>AC20</f>
        <v>#VALUE!</v>
      </c>
      <c r="AD37" s="8" t="e" vm="2">
        <f>AD20</f>
        <v>#VALUE!</v>
      </c>
      <c r="AE37" s="8" t="e" vm="2">
        <f>AE20</f>
        <v>#VALUE!</v>
      </c>
      <c r="AF37" s="8" t="str">
        <f>$AF$20</f>
        <v>Meta Parcial</v>
      </c>
      <c r="AG37" s="8" t="str">
        <f>$AG$20</f>
        <v>01 a 05 - Mai - 24</v>
      </c>
      <c r="AH37" s="53" t="s">
        <v>33</v>
      </c>
      <c r="AI37" s="54"/>
      <c r="AJ37" s="54"/>
      <c r="AK37" s="55"/>
      <c r="AL37" s="9"/>
      <c r="AM37" s="8" t="e" vm="2">
        <f t="shared" ref="AM37:BR37" si="14">AM$20</f>
        <v>#VALUE!</v>
      </c>
      <c r="AN37" s="8" t="e" vm="2">
        <f t="shared" si="14"/>
        <v>#VALUE!</v>
      </c>
      <c r="AO37" s="8" t="e" vm="2">
        <f t="shared" si="14"/>
        <v>#VALUE!</v>
      </c>
      <c r="AP37" s="8" t="e" vm="2">
        <f t="shared" si="14"/>
        <v>#VALUE!</v>
      </c>
      <c r="AQ37" s="8" t="e" vm="2">
        <f t="shared" si="14"/>
        <v>#VALUE!</v>
      </c>
      <c r="AR37" s="8" t="e" vm="2">
        <f t="shared" si="14"/>
        <v>#VALUE!</v>
      </c>
      <c r="AS37" s="8" t="e" vm="2">
        <f t="shared" si="14"/>
        <v>#VALUE!</v>
      </c>
      <c r="AT37" s="8" t="e" vm="2">
        <f t="shared" si="14"/>
        <v>#VALUE!</v>
      </c>
      <c r="AU37" s="8" t="e" vm="2">
        <f t="shared" si="14"/>
        <v>#VALUE!</v>
      </c>
      <c r="AV37" s="8" t="e" vm="2">
        <f t="shared" si="14"/>
        <v>#VALUE!</v>
      </c>
      <c r="AW37" s="8" t="e" vm="2">
        <f t="shared" si="14"/>
        <v>#VALUE!</v>
      </c>
      <c r="AX37" s="8" t="e" vm="2">
        <f t="shared" si="14"/>
        <v>#VALUE!</v>
      </c>
      <c r="AY37" s="8" t="e" vm="2">
        <f t="shared" si="14"/>
        <v>#VALUE!</v>
      </c>
      <c r="AZ37" s="8" t="e" vm="2">
        <f t="shared" si="14"/>
        <v>#VALUE!</v>
      </c>
      <c r="BA37" s="8" t="e" vm="2">
        <f t="shared" si="14"/>
        <v>#VALUE!</v>
      </c>
      <c r="BB37" s="8" t="e" vm="2">
        <f t="shared" si="14"/>
        <v>#VALUE!</v>
      </c>
      <c r="BC37" s="8" t="e" vm="2">
        <f t="shared" si="14"/>
        <v>#VALUE!</v>
      </c>
      <c r="BD37" s="8" t="e" vm="2">
        <f t="shared" si="14"/>
        <v>#VALUE!</v>
      </c>
      <c r="BE37" s="8" t="e" vm="2">
        <f t="shared" si="14"/>
        <v>#VALUE!</v>
      </c>
      <c r="BF37" s="8" t="e" vm="2">
        <f t="shared" si="14"/>
        <v>#VALUE!</v>
      </c>
      <c r="BG37" s="8" t="e" vm="2">
        <f t="shared" si="14"/>
        <v>#VALUE!</v>
      </c>
      <c r="BH37" s="8" t="e" vm="2">
        <f t="shared" si="14"/>
        <v>#VALUE!</v>
      </c>
      <c r="BI37" s="8" t="e" vm="2">
        <f t="shared" si="14"/>
        <v>#VALUE!</v>
      </c>
      <c r="BJ37" s="8" t="e" vm="2">
        <f t="shared" si="14"/>
        <v>#VALUE!</v>
      </c>
      <c r="BK37" s="8" t="e" vm="2">
        <f t="shared" si="14"/>
        <v>#VALUE!</v>
      </c>
      <c r="BL37" s="8" t="e" vm="2">
        <f t="shared" si="14"/>
        <v>#VALUE!</v>
      </c>
      <c r="BM37" s="8" t="e" vm="2">
        <f t="shared" si="14"/>
        <v>#VALUE!</v>
      </c>
      <c r="BN37" s="8" t="e" vm="2">
        <f t="shared" si="14"/>
        <v>#VALUE!</v>
      </c>
      <c r="BO37" s="8" t="e" vm="2">
        <f t="shared" si="14"/>
        <v>#VALUE!</v>
      </c>
      <c r="BP37" s="8" t="e" vm="2">
        <f t="shared" si="14"/>
        <v>#VALUE!</v>
      </c>
      <c r="BQ37" s="8" t="e" vm="2">
        <f t="shared" si="14"/>
        <v>#VALUE!</v>
      </c>
      <c r="BR37" s="8" t="e" vm="2">
        <f t="shared" si="14"/>
        <v>#VALUE!</v>
      </c>
    </row>
    <row r="38" spans="1:70" s="65" customFormat="1" x14ac:dyDescent="0.25">
      <c r="A38" s="56" t="s">
        <v>34</v>
      </c>
      <c r="B38" s="57"/>
      <c r="C38" s="57"/>
      <c r="D38" s="57"/>
      <c r="E38" s="57"/>
      <c r="F38" s="57"/>
      <c r="G38" s="57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9">
        <v>59</v>
      </c>
      <c r="AC38" s="59">
        <v>48</v>
      </c>
      <c r="AD38" s="59">
        <v>65</v>
      </c>
      <c r="AE38" s="59">
        <v>56</v>
      </c>
      <c r="AF38" s="59"/>
      <c r="AG38" s="59"/>
      <c r="AH38" s="60" t="s">
        <v>34</v>
      </c>
      <c r="AI38" s="61"/>
      <c r="AJ38" s="62"/>
      <c r="AK38" s="62"/>
      <c r="AL38" s="63"/>
      <c r="AM38" s="59">
        <v>77</v>
      </c>
      <c r="AN38" s="59">
        <v>75</v>
      </c>
      <c r="AO38" s="59">
        <v>70</v>
      </c>
      <c r="AP38" s="59">
        <v>56</v>
      </c>
      <c r="AQ38" s="59">
        <v>90</v>
      </c>
      <c r="AR38" s="59">
        <v>90</v>
      </c>
      <c r="AS38" s="59">
        <v>81</v>
      </c>
      <c r="AT38" s="59">
        <v>88</v>
      </c>
      <c r="AU38" s="59">
        <v>74</v>
      </c>
      <c r="AV38" s="59">
        <v>73</v>
      </c>
      <c r="AW38" s="59">
        <v>80</v>
      </c>
      <c r="AX38" s="59">
        <v>83</v>
      </c>
      <c r="AY38" s="59">
        <v>80</v>
      </c>
      <c r="AZ38" s="59">
        <v>84</v>
      </c>
      <c r="BA38" s="59">
        <v>83</v>
      </c>
      <c r="BB38" s="59">
        <v>128</v>
      </c>
      <c r="BC38" s="59">
        <v>118</v>
      </c>
      <c r="BD38" s="59">
        <v>110</v>
      </c>
      <c r="BE38" s="59">
        <v>121</v>
      </c>
      <c r="BF38" s="59">
        <v>103</v>
      </c>
      <c r="BG38" s="59">
        <v>112</v>
      </c>
      <c r="BH38" s="59">
        <v>94</v>
      </c>
      <c r="BI38" s="59">
        <v>105</v>
      </c>
      <c r="BJ38" s="64">
        <v>113</v>
      </c>
      <c r="BK38" s="64">
        <v>115</v>
      </c>
      <c r="BL38" s="59"/>
      <c r="BM38" s="59"/>
      <c r="BN38" s="59"/>
      <c r="BO38" s="59"/>
      <c r="BP38" s="59"/>
      <c r="BQ38" s="59"/>
      <c r="BR38" s="59"/>
    </row>
    <row r="39" spans="1:70" s="65" customFormat="1" x14ac:dyDescent="0.25">
      <c r="A39" s="56" t="s">
        <v>35</v>
      </c>
      <c r="B39" s="57"/>
      <c r="C39" s="57"/>
      <c r="D39" s="57"/>
      <c r="E39" s="57"/>
      <c r="F39" s="57"/>
      <c r="G39" s="57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9">
        <v>319</v>
      </c>
      <c r="AC39" s="59">
        <v>307</v>
      </c>
      <c r="AD39" s="59">
        <v>354</v>
      </c>
      <c r="AE39" s="59">
        <v>314</v>
      </c>
      <c r="AF39" s="59"/>
      <c r="AG39" s="59"/>
      <c r="AH39" s="60" t="s">
        <v>35</v>
      </c>
      <c r="AI39" s="61"/>
      <c r="AJ39" s="62"/>
      <c r="AK39" s="62"/>
      <c r="AL39" s="63"/>
      <c r="AM39" s="59">
        <v>369</v>
      </c>
      <c r="AN39" s="59">
        <v>328</v>
      </c>
      <c r="AO39" s="59">
        <v>311</v>
      </c>
      <c r="AP39" s="59">
        <v>296</v>
      </c>
      <c r="AQ39" s="59">
        <v>339</v>
      </c>
      <c r="AR39" s="59">
        <v>334</v>
      </c>
      <c r="AS39" s="59">
        <v>319</v>
      </c>
      <c r="AT39" s="59">
        <v>323</v>
      </c>
      <c r="AU39" s="59">
        <v>326</v>
      </c>
      <c r="AV39" s="59">
        <v>317</v>
      </c>
      <c r="AW39" s="59">
        <v>342</v>
      </c>
      <c r="AX39" s="59">
        <v>356</v>
      </c>
      <c r="AY39" s="59">
        <v>322</v>
      </c>
      <c r="AZ39" s="59">
        <v>343</v>
      </c>
      <c r="BA39" s="59">
        <v>334</v>
      </c>
      <c r="BB39" s="59">
        <v>350</v>
      </c>
      <c r="BC39" s="59">
        <v>328</v>
      </c>
      <c r="BD39" s="59">
        <v>295</v>
      </c>
      <c r="BE39" s="59">
        <v>299</v>
      </c>
      <c r="BF39" s="59">
        <v>702</v>
      </c>
      <c r="BG39" s="59">
        <v>285</v>
      </c>
      <c r="BH39" s="59">
        <v>287</v>
      </c>
      <c r="BI39" s="59">
        <v>300</v>
      </c>
      <c r="BJ39" s="64">
        <v>315</v>
      </c>
      <c r="BK39" s="64">
        <v>302</v>
      </c>
      <c r="BL39" s="59"/>
      <c r="BM39" s="59"/>
      <c r="BN39" s="59"/>
      <c r="BO39" s="59"/>
      <c r="BP39" s="59"/>
      <c r="BQ39" s="59"/>
      <c r="BR39" s="59"/>
    </row>
    <row r="40" spans="1:70" x14ac:dyDescent="0.25">
      <c r="A40" s="66" t="s">
        <v>36</v>
      </c>
      <c r="B40" s="51"/>
      <c r="C40" s="51"/>
      <c r="D40" s="51"/>
      <c r="E40" s="51"/>
      <c r="F40" s="51"/>
      <c r="G40" s="51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67">
        <f t="shared" ref="AB40:BR40" si="15">IFERROR((AB38/AB39),0)</f>
        <v>0.18495297805642633</v>
      </c>
      <c r="AC40" s="67">
        <f t="shared" si="15"/>
        <v>0.15635179153094461</v>
      </c>
      <c r="AD40" s="67">
        <f t="shared" si="15"/>
        <v>0.18361581920903955</v>
      </c>
      <c r="AE40" s="67">
        <f t="shared" si="15"/>
        <v>0.17834394904458598</v>
      </c>
      <c r="AF40" s="67">
        <f t="shared" si="15"/>
        <v>0</v>
      </c>
      <c r="AG40" s="67">
        <f t="shared" si="15"/>
        <v>0</v>
      </c>
      <c r="AH40" s="68" t="s">
        <v>36</v>
      </c>
      <c r="AI40" s="69"/>
      <c r="AJ40" s="69"/>
      <c r="AK40" s="69"/>
      <c r="AL40" s="70"/>
      <c r="AM40" s="67">
        <f t="shared" si="15"/>
        <v>0.20867208672086721</v>
      </c>
      <c r="AN40" s="67">
        <f t="shared" si="15"/>
        <v>0.22865853658536586</v>
      </c>
      <c r="AO40" s="67">
        <f t="shared" si="15"/>
        <v>0.22508038585209003</v>
      </c>
      <c r="AP40" s="67">
        <f t="shared" si="15"/>
        <v>0.1891891891891892</v>
      </c>
      <c r="AQ40" s="67">
        <f t="shared" si="15"/>
        <v>0.26548672566371684</v>
      </c>
      <c r="AR40" s="67">
        <f t="shared" si="15"/>
        <v>0.26946107784431139</v>
      </c>
      <c r="AS40" s="67">
        <f t="shared" si="15"/>
        <v>0.25391849529780564</v>
      </c>
      <c r="AT40" s="67">
        <f t="shared" si="15"/>
        <v>0.27244582043343651</v>
      </c>
      <c r="AU40" s="67">
        <f t="shared" si="15"/>
        <v>0.22699386503067484</v>
      </c>
      <c r="AV40" s="67">
        <f t="shared" si="15"/>
        <v>0.2302839116719243</v>
      </c>
      <c r="AW40" s="67">
        <f t="shared" si="15"/>
        <v>0.23391812865497075</v>
      </c>
      <c r="AX40" s="67">
        <f t="shared" si="15"/>
        <v>0.23314606741573032</v>
      </c>
      <c r="AY40" s="67">
        <f t="shared" si="15"/>
        <v>0.2484472049689441</v>
      </c>
      <c r="AZ40" s="67">
        <f t="shared" si="15"/>
        <v>0.24489795918367346</v>
      </c>
      <c r="BA40" s="67">
        <f t="shared" si="15"/>
        <v>0.24850299401197604</v>
      </c>
      <c r="BB40" s="67">
        <f t="shared" si="15"/>
        <v>0.36571428571428571</v>
      </c>
      <c r="BC40" s="67">
        <f t="shared" si="15"/>
        <v>0.3597560975609756</v>
      </c>
      <c r="BD40" s="67">
        <f t="shared" si="15"/>
        <v>0.3728813559322034</v>
      </c>
      <c r="BE40" s="67">
        <f t="shared" si="15"/>
        <v>0.40468227424749165</v>
      </c>
      <c r="BF40" s="67">
        <f t="shared" si="15"/>
        <v>0.14672364672364671</v>
      </c>
      <c r="BG40" s="67">
        <f t="shared" si="15"/>
        <v>0.39298245614035088</v>
      </c>
      <c r="BH40" s="67">
        <f t="shared" si="15"/>
        <v>0.32752613240418116</v>
      </c>
      <c r="BI40" s="67">
        <f t="shared" si="15"/>
        <v>0.35</v>
      </c>
      <c r="BJ40" s="67">
        <f t="shared" si="15"/>
        <v>0.35873015873015873</v>
      </c>
      <c r="BK40" s="67">
        <f t="shared" si="15"/>
        <v>0.38079470198675497</v>
      </c>
      <c r="BL40" s="67">
        <f t="shared" si="15"/>
        <v>0</v>
      </c>
      <c r="BM40" s="67">
        <f t="shared" si="15"/>
        <v>0</v>
      </c>
      <c r="BN40" s="67">
        <f t="shared" si="15"/>
        <v>0</v>
      </c>
      <c r="BO40" s="67">
        <f t="shared" si="15"/>
        <v>0</v>
      </c>
      <c r="BP40" s="67">
        <f t="shared" si="15"/>
        <v>0</v>
      </c>
      <c r="BQ40" s="67">
        <f t="shared" si="15"/>
        <v>0</v>
      </c>
      <c r="BR40" s="67">
        <f t="shared" si="15"/>
        <v>0</v>
      </c>
    </row>
    <row r="41" spans="1:70" x14ac:dyDescent="0.25">
      <c r="A41" s="71"/>
      <c r="B41" s="71"/>
      <c r="C41" s="71"/>
      <c r="D41" s="71"/>
      <c r="E41" s="71"/>
      <c r="F41" s="71"/>
      <c r="G41" s="71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72"/>
      <c r="AK41" s="72"/>
      <c r="AL41" s="72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</row>
    <row r="42" spans="1:70" ht="25.5" x14ac:dyDescent="0.25">
      <c r="A42" s="73" t="s">
        <v>37</v>
      </c>
      <c r="B42" s="51"/>
      <c r="C42" s="51"/>
      <c r="D42" s="51"/>
      <c r="E42" s="51"/>
      <c r="F42" s="51"/>
      <c r="G42" s="51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8" t="e" vm="2">
        <f>AB37</f>
        <v>#VALUE!</v>
      </c>
      <c r="AC42" s="8" t="e" vm="2">
        <f t="shared" ref="AC42:BR42" si="16">AC37</f>
        <v>#VALUE!</v>
      </c>
      <c r="AD42" s="8" t="e" vm="2">
        <f t="shared" si="16"/>
        <v>#VALUE!</v>
      </c>
      <c r="AE42" s="8" t="e" vm="2">
        <f t="shared" si="16"/>
        <v>#VALUE!</v>
      </c>
      <c r="AF42" s="8" t="str">
        <f t="shared" si="16"/>
        <v>Meta Parcial</v>
      </c>
      <c r="AG42" s="8" t="str">
        <f t="shared" si="16"/>
        <v>01 a 05 - Mai - 24</v>
      </c>
      <c r="AH42" s="74" t="s">
        <v>37</v>
      </c>
      <c r="AI42" s="75"/>
      <c r="AJ42" s="75"/>
      <c r="AK42" s="75"/>
      <c r="AL42" s="10"/>
      <c r="AM42" s="8" t="e" vm="2">
        <f t="shared" si="16"/>
        <v>#VALUE!</v>
      </c>
      <c r="AN42" s="8" t="e" vm="2">
        <f t="shared" si="16"/>
        <v>#VALUE!</v>
      </c>
      <c r="AO42" s="8" t="e" vm="2">
        <f t="shared" si="16"/>
        <v>#VALUE!</v>
      </c>
      <c r="AP42" s="8" t="e" vm="2">
        <f t="shared" si="16"/>
        <v>#VALUE!</v>
      </c>
      <c r="AQ42" s="8" t="e" vm="2">
        <f t="shared" si="16"/>
        <v>#VALUE!</v>
      </c>
      <c r="AR42" s="8" t="e" vm="2">
        <f t="shared" si="16"/>
        <v>#VALUE!</v>
      </c>
      <c r="AS42" s="8" t="e" vm="2">
        <f t="shared" si="16"/>
        <v>#VALUE!</v>
      </c>
      <c r="AT42" s="8" t="e" vm="2">
        <f t="shared" si="16"/>
        <v>#VALUE!</v>
      </c>
      <c r="AU42" s="8" t="e" vm="2">
        <f t="shared" si="16"/>
        <v>#VALUE!</v>
      </c>
      <c r="AV42" s="8" t="e" vm="2">
        <f t="shared" si="16"/>
        <v>#VALUE!</v>
      </c>
      <c r="AW42" s="8" t="e" vm="2">
        <f t="shared" si="16"/>
        <v>#VALUE!</v>
      </c>
      <c r="AX42" s="8" t="e" vm="2">
        <f t="shared" si="16"/>
        <v>#VALUE!</v>
      </c>
      <c r="AY42" s="8" t="e" vm="2">
        <f t="shared" si="16"/>
        <v>#VALUE!</v>
      </c>
      <c r="AZ42" s="8" t="e" vm="2">
        <f t="shared" si="16"/>
        <v>#VALUE!</v>
      </c>
      <c r="BA42" s="8" t="e" vm="2">
        <f t="shared" si="16"/>
        <v>#VALUE!</v>
      </c>
      <c r="BB42" s="8" t="e" vm="2">
        <f t="shared" si="16"/>
        <v>#VALUE!</v>
      </c>
      <c r="BC42" s="8" t="e" vm="2">
        <f t="shared" si="16"/>
        <v>#VALUE!</v>
      </c>
      <c r="BD42" s="8" t="e" vm="2">
        <f t="shared" si="16"/>
        <v>#VALUE!</v>
      </c>
      <c r="BE42" s="8" t="e" vm="2">
        <f t="shared" si="16"/>
        <v>#VALUE!</v>
      </c>
      <c r="BF42" s="8" t="e" vm="2">
        <f t="shared" si="16"/>
        <v>#VALUE!</v>
      </c>
      <c r="BG42" s="8" t="e" vm="2">
        <f t="shared" si="16"/>
        <v>#VALUE!</v>
      </c>
      <c r="BH42" s="8" t="e" vm="2">
        <f t="shared" si="16"/>
        <v>#VALUE!</v>
      </c>
      <c r="BI42" s="8" t="e" vm="2">
        <f t="shared" si="16"/>
        <v>#VALUE!</v>
      </c>
      <c r="BJ42" s="8" t="e" vm="2">
        <f t="shared" si="16"/>
        <v>#VALUE!</v>
      </c>
      <c r="BK42" s="8" t="e" vm="2">
        <f t="shared" si="16"/>
        <v>#VALUE!</v>
      </c>
      <c r="BL42" s="8" t="e" vm="2">
        <f t="shared" si="16"/>
        <v>#VALUE!</v>
      </c>
      <c r="BM42" s="8" t="e" vm="2">
        <f t="shared" si="16"/>
        <v>#VALUE!</v>
      </c>
      <c r="BN42" s="8" t="e" vm="2">
        <f t="shared" si="16"/>
        <v>#VALUE!</v>
      </c>
      <c r="BO42" s="8" t="e" vm="2">
        <f t="shared" si="16"/>
        <v>#VALUE!</v>
      </c>
      <c r="BP42" s="8" t="e" vm="2">
        <f t="shared" si="16"/>
        <v>#VALUE!</v>
      </c>
      <c r="BQ42" s="8" t="e" vm="2">
        <f t="shared" si="16"/>
        <v>#VALUE!</v>
      </c>
      <c r="BR42" s="8" t="e" vm="2">
        <f t="shared" si="16"/>
        <v>#VALUE!</v>
      </c>
    </row>
    <row r="43" spans="1:70" s="77" customFormat="1" x14ac:dyDescent="0.25">
      <c r="A43" s="56" t="s">
        <v>38</v>
      </c>
      <c r="B43" s="57"/>
      <c r="C43" s="57"/>
      <c r="D43" s="57"/>
      <c r="E43" s="57"/>
      <c r="F43" s="57"/>
      <c r="G43" s="57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9" t="s">
        <v>39</v>
      </c>
      <c r="AC43" s="59" t="s">
        <v>39</v>
      </c>
      <c r="AD43" s="59" t="s">
        <v>39</v>
      </c>
      <c r="AE43" s="59" t="s">
        <v>39</v>
      </c>
      <c r="AF43" s="59"/>
      <c r="AG43" s="58"/>
      <c r="AH43" s="60" t="s">
        <v>38</v>
      </c>
      <c r="AI43" s="76"/>
      <c r="AJ43" s="62"/>
      <c r="AK43" s="62"/>
      <c r="AL43" s="63"/>
      <c r="AM43" s="59" t="s">
        <v>39</v>
      </c>
      <c r="AN43" s="59" t="s">
        <v>39</v>
      </c>
      <c r="AO43" s="59" t="s">
        <v>39</v>
      </c>
      <c r="AP43" s="59" t="s">
        <v>39</v>
      </c>
      <c r="AQ43" s="59" t="s">
        <v>39</v>
      </c>
      <c r="AR43" s="59" t="s">
        <v>39</v>
      </c>
      <c r="AS43" s="59" t="s">
        <v>39</v>
      </c>
      <c r="AT43" s="59" t="s">
        <v>39</v>
      </c>
      <c r="AU43" s="59" t="s">
        <v>39</v>
      </c>
      <c r="AV43" s="59" t="s">
        <v>39</v>
      </c>
      <c r="AW43" s="59" t="s">
        <v>39</v>
      </c>
      <c r="AX43" s="59" t="s">
        <v>39</v>
      </c>
      <c r="AY43" s="59" t="s">
        <v>39</v>
      </c>
      <c r="AZ43" s="59" t="s">
        <v>39</v>
      </c>
      <c r="BA43" s="59" t="s">
        <v>39</v>
      </c>
      <c r="BB43" s="59" t="s">
        <v>39</v>
      </c>
      <c r="BC43" s="59" t="s">
        <v>39</v>
      </c>
      <c r="BD43" s="59" t="s">
        <v>39</v>
      </c>
      <c r="BE43" s="59" t="s">
        <v>39</v>
      </c>
      <c r="BF43" s="59" t="s">
        <v>39</v>
      </c>
      <c r="BG43" s="59" t="s">
        <v>39</v>
      </c>
      <c r="BH43" s="59" t="s">
        <v>39</v>
      </c>
      <c r="BI43" s="59" t="s">
        <v>39</v>
      </c>
      <c r="BJ43" s="64" t="s">
        <v>39</v>
      </c>
      <c r="BK43" s="64" t="s">
        <v>39</v>
      </c>
      <c r="BL43" s="59"/>
      <c r="BM43" s="59"/>
      <c r="BN43" s="59"/>
      <c r="BO43" s="59"/>
      <c r="BP43" s="59"/>
      <c r="BQ43" s="59"/>
      <c r="BR43" s="59"/>
    </row>
    <row r="44" spans="1:70" x14ac:dyDescent="0.25">
      <c r="A44" s="71"/>
      <c r="B44" s="71"/>
      <c r="C44" s="71"/>
      <c r="D44" s="71"/>
      <c r="E44" s="71"/>
      <c r="F44" s="71"/>
      <c r="G44" s="71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72"/>
      <c r="AK44" s="72"/>
      <c r="AL44" s="72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</row>
    <row r="45" spans="1:70" ht="25.5" x14ac:dyDescent="0.25">
      <c r="A45" s="73" t="s">
        <v>40</v>
      </c>
      <c r="B45" s="51"/>
      <c r="C45" s="51"/>
      <c r="D45" s="51"/>
      <c r="E45" s="51"/>
      <c r="F45" s="51"/>
      <c r="G45" s="51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8" t="e" vm="2">
        <f t="shared" ref="AB45:AG45" si="17">AB42</f>
        <v>#VALUE!</v>
      </c>
      <c r="AC45" s="8" t="e" vm="2">
        <f t="shared" si="17"/>
        <v>#VALUE!</v>
      </c>
      <c r="AD45" s="8" t="e" vm="2">
        <f t="shared" si="17"/>
        <v>#VALUE!</v>
      </c>
      <c r="AE45" s="8" t="e" vm="2">
        <f t="shared" si="17"/>
        <v>#VALUE!</v>
      </c>
      <c r="AF45" s="8" t="str">
        <f t="shared" si="17"/>
        <v>Meta Parcial</v>
      </c>
      <c r="AG45" s="8" t="str">
        <f t="shared" si="17"/>
        <v>01 a 05 - Mai - 24</v>
      </c>
      <c r="AH45" s="74" t="s">
        <v>40</v>
      </c>
      <c r="AI45" s="75"/>
      <c r="AJ45" s="75"/>
      <c r="AK45" s="75"/>
      <c r="AL45" s="10"/>
      <c r="AM45" s="8" t="e" vm="2">
        <f t="shared" ref="AM45:BR45" si="18">AM42</f>
        <v>#VALUE!</v>
      </c>
      <c r="AN45" s="8" t="e" vm="2">
        <f t="shared" si="18"/>
        <v>#VALUE!</v>
      </c>
      <c r="AO45" s="8" t="e" vm="2">
        <f t="shared" si="18"/>
        <v>#VALUE!</v>
      </c>
      <c r="AP45" s="8" t="e" vm="2">
        <f t="shared" si="18"/>
        <v>#VALUE!</v>
      </c>
      <c r="AQ45" s="8" t="e" vm="2">
        <f t="shared" si="18"/>
        <v>#VALUE!</v>
      </c>
      <c r="AR45" s="8" t="e" vm="2">
        <f t="shared" si="18"/>
        <v>#VALUE!</v>
      </c>
      <c r="AS45" s="8" t="e" vm="2">
        <f t="shared" si="18"/>
        <v>#VALUE!</v>
      </c>
      <c r="AT45" s="8" t="e" vm="2">
        <f t="shared" si="18"/>
        <v>#VALUE!</v>
      </c>
      <c r="AU45" s="8" t="e" vm="2">
        <f t="shared" si="18"/>
        <v>#VALUE!</v>
      </c>
      <c r="AV45" s="8" t="e" vm="2">
        <f t="shared" si="18"/>
        <v>#VALUE!</v>
      </c>
      <c r="AW45" s="8" t="e" vm="2">
        <f t="shared" si="18"/>
        <v>#VALUE!</v>
      </c>
      <c r="AX45" s="8" t="e" vm="2">
        <f t="shared" si="18"/>
        <v>#VALUE!</v>
      </c>
      <c r="AY45" s="8" t="e" vm="2">
        <f t="shared" si="18"/>
        <v>#VALUE!</v>
      </c>
      <c r="AZ45" s="8" t="e" vm="2">
        <f t="shared" si="18"/>
        <v>#VALUE!</v>
      </c>
      <c r="BA45" s="8" t="e" vm="2">
        <f t="shared" si="18"/>
        <v>#VALUE!</v>
      </c>
      <c r="BB45" s="8" t="e" vm="2">
        <f t="shared" si="18"/>
        <v>#VALUE!</v>
      </c>
      <c r="BC45" s="8" t="e" vm="2">
        <f t="shared" si="18"/>
        <v>#VALUE!</v>
      </c>
      <c r="BD45" s="8" t="e" vm="2">
        <f t="shared" si="18"/>
        <v>#VALUE!</v>
      </c>
      <c r="BE45" s="8" t="e" vm="2">
        <f t="shared" si="18"/>
        <v>#VALUE!</v>
      </c>
      <c r="BF45" s="8" t="e" vm="2">
        <f t="shared" si="18"/>
        <v>#VALUE!</v>
      </c>
      <c r="BG45" s="8" t="e" vm="2">
        <f t="shared" si="18"/>
        <v>#VALUE!</v>
      </c>
      <c r="BH45" s="8" t="e" vm="2">
        <f t="shared" si="18"/>
        <v>#VALUE!</v>
      </c>
      <c r="BI45" s="8" t="e" vm="2">
        <f t="shared" si="18"/>
        <v>#VALUE!</v>
      </c>
      <c r="BJ45" s="8" t="e" vm="2">
        <f t="shared" si="18"/>
        <v>#VALUE!</v>
      </c>
      <c r="BK45" s="8" t="e" vm="2">
        <f t="shared" si="18"/>
        <v>#VALUE!</v>
      </c>
      <c r="BL45" s="8" t="e" vm="2">
        <f t="shared" si="18"/>
        <v>#VALUE!</v>
      </c>
      <c r="BM45" s="8" t="e" vm="2">
        <f t="shared" si="18"/>
        <v>#VALUE!</v>
      </c>
      <c r="BN45" s="8" t="e" vm="2">
        <f t="shared" si="18"/>
        <v>#VALUE!</v>
      </c>
      <c r="BO45" s="8" t="e" vm="2">
        <f t="shared" si="18"/>
        <v>#VALUE!</v>
      </c>
      <c r="BP45" s="8" t="e" vm="2">
        <f t="shared" si="18"/>
        <v>#VALUE!</v>
      </c>
      <c r="BQ45" s="8" t="e" vm="2">
        <f t="shared" si="18"/>
        <v>#VALUE!</v>
      </c>
      <c r="BR45" s="8" t="e" vm="2">
        <f t="shared" si="18"/>
        <v>#VALUE!</v>
      </c>
    </row>
    <row r="46" spans="1:70" s="65" customFormat="1" x14ac:dyDescent="0.25">
      <c r="A46" s="78" t="s">
        <v>41</v>
      </c>
      <c r="B46" s="57"/>
      <c r="C46" s="57"/>
      <c r="D46" s="57"/>
      <c r="E46" s="57"/>
      <c r="F46" s="57"/>
      <c r="G46" s="57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79">
        <v>30</v>
      </c>
      <c r="AC46" s="79">
        <v>23</v>
      </c>
      <c r="AD46" s="79">
        <v>13</v>
      </c>
      <c r="AE46" s="79">
        <v>26</v>
      </c>
      <c r="AF46" s="79"/>
      <c r="AG46" s="79"/>
      <c r="AH46" s="80" t="s">
        <v>41</v>
      </c>
      <c r="AI46" s="81"/>
      <c r="AJ46" s="62"/>
      <c r="AK46" s="62"/>
      <c r="AL46" s="63"/>
      <c r="AM46" s="79">
        <v>19</v>
      </c>
      <c r="AN46" s="79">
        <v>15</v>
      </c>
      <c r="AO46" s="79">
        <v>24</v>
      </c>
      <c r="AP46" s="79">
        <v>20</v>
      </c>
      <c r="AQ46" s="79">
        <v>15</v>
      </c>
      <c r="AR46" s="79">
        <v>14</v>
      </c>
      <c r="AS46" s="79">
        <v>19</v>
      </c>
      <c r="AT46" s="79">
        <v>20</v>
      </c>
      <c r="AU46" s="79">
        <v>17</v>
      </c>
      <c r="AV46" s="79">
        <v>11</v>
      </c>
      <c r="AW46" s="79">
        <v>14</v>
      </c>
      <c r="AX46" s="79">
        <v>21</v>
      </c>
      <c r="AY46" s="79">
        <v>17</v>
      </c>
      <c r="AZ46" s="79">
        <v>15</v>
      </c>
      <c r="BA46" s="79">
        <v>16</v>
      </c>
      <c r="BB46" s="59">
        <v>21</v>
      </c>
      <c r="BC46" s="59">
        <v>20</v>
      </c>
      <c r="BD46" s="59">
        <v>16</v>
      </c>
      <c r="BE46" s="59">
        <v>28</v>
      </c>
      <c r="BF46" s="59">
        <v>11</v>
      </c>
      <c r="BG46" s="59">
        <v>16</v>
      </c>
      <c r="BH46" s="79">
        <v>14</v>
      </c>
      <c r="BI46" s="59">
        <v>13</v>
      </c>
      <c r="BJ46" s="38">
        <v>10</v>
      </c>
      <c r="BK46" s="64">
        <v>15</v>
      </c>
      <c r="BL46" s="58"/>
      <c r="BM46" s="58"/>
      <c r="BN46" s="58"/>
      <c r="BO46" s="58"/>
      <c r="BP46" s="58"/>
      <c r="BQ46" s="58"/>
      <c r="BR46" s="58"/>
    </row>
    <row r="47" spans="1:70" x14ac:dyDescent="0.25">
      <c r="A47" s="71"/>
      <c r="B47" s="71"/>
      <c r="C47" s="71"/>
      <c r="D47" s="71"/>
      <c r="E47" s="71"/>
      <c r="F47" s="71"/>
      <c r="G47" s="71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72"/>
      <c r="AK47" s="72"/>
      <c r="AL47" s="72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</row>
    <row r="48" spans="1:70" x14ac:dyDescent="0.25">
      <c r="A48" s="73" t="s">
        <v>42</v>
      </c>
      <c r="B48" s="71"/>
      <c r="C48" s="71"/>
      <c r="D48" s="71"/>
      <c r="E48" s="71"/>
      <c r="F48" s="71"/>
      <c r="G48" s="71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8" t="e" vm="2">
        <f t="shared" ref="AB48:AG48" si="19">AB45</f>
        <v>#VALUE!</v>
      </c>
      <c r="AC48" s="8" t="e" vm="2">
        <f t="shared" si="19"/>
        <v>#VALUE!</v>
      </c>
      <c r="AD48" s="8" t="e" vm="2">
        <f t="shared" si="19"/>
        <v>#VALUE!</v>
      </c>
      <c r="AE48" s="8" t="e" vm="2">
        <f t="shared" si="19"/>
        <v>#VALUE!</v>
      </c>
      <c r="AF48" s="8" t="str">
        <f t="shared" si="19"/>
        <v>Meta Parcial</v>
      </c>
      <c r="AG48" s="8" t="str">
        <f t="shared" si="19"/>
        <v>01 a 05 - Mai - 24</v>
      </c>
      <c r="AH48" s="74" t="s">
        <v>42</v>
      </c>
      <c r="AI48" s="75"/>
      <c r="AJ48" s="75"/>
      <c r="AK48" s="75"/>
      <c r="AL48" s="10"/>
      <c r="AM48" s="8" t="e" vm="2">
        <f t="shared" ref="AM48:BR48" si="20">AM45</f>
        <v>#VALUE!</v>
      </c>
      <c r="AN48" s="8" t="e" vm="2">
        <f t="shared" si="20"/>
        <v>#VALUE!</v>
      </c>
      <c r="AO48" s="8" t="e" vm="2">
        <f t="shared" si="20"/>
        <v>#VALUE!</v>
      </c>
      <c r="AP48" s="8" t="e" vm="2">
        <f t="shared" si="20"/>
        <v>#VALUE!</v>
      </c>
      <c r="AQ48" s="8" t="e" vm="2">
        <f t="shared" si="20"/>
        <v>#VALUE!</v>
      </c>
      <c r="AR48" s="8" t="e" vm="2">
        <f t="shared" si="20"/>
        <v>#VALUE!</v>
      </c>
      <c r="AS48" s="8" t="e" vm="2">
        <f t="shared" si="20"/>
        <v>#VALUE!</v>
      </c>
      <c r="AT48" s="8" t="e" vm="2">
        <f t="shared" si="20"/>
        <v>#VALUE!</v>
      </c>
      <c r="AU48" s="8" t="e" vm="2">
        <f t="shared" si="20"/>
        <v>#VALUE!</v>
      </c>
      <c r="AV48" s="8" t="e" vm="2">
        <f t="shared" si="20"/>
        <v>#VALUE!</v>
      </c>
      <c r="AW48" s="8" t="e" vm="2">
        <f t="shared" si="20"/>
        <v>#VALUE!</v>
      </c>
      <c r="AX48" s="8" t="e" vm="2">
        <f t="shared" si="20"/>
        <v>#VALUE!</v>
      </c>
      <c r="AY48" s="8" t="e" vm="2">
        <f t="shared" si="20"/>
        <v>#VALUE!</v>
      </c>
      <c r="AZ48" s="8" t="e" vm="2">
        <f t="shared" si="20"/>
        <v>#VALUE!</v>
      </c>
      <c r="BA48" s="8" t="e" vm="2">
        <f t="shared" si="20"/>
        <v>#VALUE!</v>
      </c>
      <c r="BB48" s="8" t="e" vm="2">
        <f t="shared" si="20"/>
        <v>#VALUE!</v>
      </c>
      <c r="BC48" s="8" t="e" vm="2">
        <f t="shared" si="20"/>
        <v>#VALUE!</v>
      </c>
      <c r="BD48" s="8" t="e" vm="2">
        <f t="shared" si="20"/>
        <v>#VALUE!</v>
      </c>
      <c r="BE48" s="8" t="e" vm="2">
        <f t="shared" si="20"/>
        <v>#VALUE!</v>
      </c>
      <c r="BF48" s="8" t="e" vm="2">
        <f t="shared" si="20"/>
        <v>#VALUE!</v>
      </c>
      <c r="BG48" s="8" t="e" vm="2">
        <f t="shared" si="20"/>
        <v>#VALUE!</v>
      </c>
      <c r="BH48" s="8" t="e" vm="2">
        <f t="shared" si="20"/>
        <v>#VALUE!</v>
      </c>
      <c r="BI48" s="8" t="e" vm="2">
        <f t="shared" si="20"/>
        <v>#VALUE!</v>
      </c>
      <c r="BJ48" s="8" t="e" vm="2">
        <f t="shared" si="20"/>
        <v>#VALUE!</v>
      </c>
      <c r="BK48" s="8" t="e" vm="2">
        <f t="shared" si="20"/>
        <v>#VALUE!</v>
      </c>
      <c r="BL48" s="8" t="e" vm="2">
        <f t="shared" si="20"/>
        <v>#VALUE!</v>
      </c>
      <c r="BM48" s="8" t="e" vm="2">
        <f t="shared" si="20"/>
        <v>#VALUE!</v>
      </c>
      <c r="BN48" s="8" t="e" vm="2">
        <f t="shared" si="20"/>
        <v>#VALUE!</v>
      </c>
      <c r="BO48" s="8" t="e" vm="2">
        <f t="shared" si="20"/>
        <v>#VALUE!</v>
      </c>
      <c r="BP48" s="8" t="e" vm="2">
        <f t="shared" si="20"/>
        <v>#VALUE!</v>
      </c>
      <c r="BQ48" s="8" t="e" vm="2">
        <f t="shared" si="20"/>
        <v>#VALUE!</v>
      </c>
      <c r="BR48" s="8" t="e" vm="2">
        <f t="shared" si="20"/>
        <v>#VALUE!</v>
      </c>
    </row>
    <row r="49" spans="1:70" s="65" customFormat="1" x14ac:dyDescent="0.25">
      <c r="A49" s="60" t="s">
        <v>26</v>
      </c>
      <c r="B49" s="82"/>
      <c r="C49" s="82"/>
      <c r="D49" s="82"/>
      <c r="E49" s="82"/>
      <c r="F49" s="82"/>
      <c r="G49" s="82"/>
      <c r="AB49" s="59">
        <v>64</v>
      </c>
      <c r="AC49" s="59">
        <v>53</v>
      </c>
      <c r="AD49" s="59">
        <v>54</v>
      </c>
      <c r="AE49" s="59">
        <v>51</v>
      </c>
      <c r="AF49" s="59"/>
      <c r="AG49" s="59"/>
      <c r="AH49" s="60" t="s">
        <v>26</v>
      </c>
      <c r="AI49" s="61"/>
      <c r="AJ49" s="83"/>
      <c r="AK49" s="83"/>
      <c r="AL49" s="84"/>
      <c r="AM49" s="59">
        <v>31</v>
      </c>
      <c r="AN49" s="59">
        <v>36</v>
      </c>
      <c r="AO49" s="59">
        <v>35</v>
      </c>
      <c r="AP49" s="59">
        <v>39</v>
      </c>
      <c r="AQ49" s="59">
        <v>49</v>
      </c>
      <c r="AR49" s="59">
        <v>49</v>
      </c>
      <c r="AS49" s="59">
        <v>36</v>
      </c>
      <c r="AT49" s="59">
        <v>47</v>
      </c>
      <c r="AU49" s="59">
        <v>53</v>
      </c>
      <c r="AV49" s="59">
        <v>43</v>
      </c>
      <c r="AW49" s="59">
        <v>49</v>
      </c>
      <c r="AX49" s="59">
        <v>51</v>
      </c>
      <c r="AY49" s="59">
        <v>52</v>
      </c>
      <c r="AZ49" s="59">
        <v>43</v>
      </c>
      <c r="BA49" s="59">
        <v>37</v>
      </c>
      <c r="BB49" s="59">
        <v>49</v>
      </c>
      <c r="BC49" s="59">
        <v>55</v>
      </c>
      <c r="BD49" s="59">
        <v>51</v>
      </c>
      <c r="BE49" s="59">
        <v>51</v>
      </c>
      <c r="BF49" s="59">
        <v>61</v>
      </c>
      <c r="BG49" s="59">
        <v>47</v>
      </c>
      <c r="BH49" s="59">
        <v>56</v>
      </c>
      <c r="BI49" s="59">
        <v>64</v>
      </c>
      <c r="BJ49" s="64">
        <v>60</v>
      </c>
      <c r="BK49" s="64">
        <v>60</v>
      </c>
      <c r="BL49" s="59"/>
      <c r="BM49" s="59"/>
      <c r="BN49" s="59"/>
      <c r="BO49" s="59"/>
      <c r="BP49" s="59"/>
      <c r="BQ49" s="59"/>
      <c r="BR49" s="59"/>
    </row>
    <row r="50" spans="1:70" s="65" customFormat="1" x14ac:dyDescent="0.25">
      <c r="A50" s="60" t="s">
        <v>28</v>
      </c>
      <c r="B50" s="82"/>
      <c r="C50" s="82"/>
      <c r="D50" s="82"/>
      <c r="E50" s="82"/>
      <c r="F50" s="82"/>
      <c r="G50" s="82"/>
      <c r="AB50" s="59">
        <v>10</v>
      </c>
      <c r="AC50" s="59">
        <v>7</v>
      </c>
      <c r="AD50" s="59">
        <v>13</v>
      </c>
      <c r="AE50" s="59">
        <v>20</v>
      </c>
      <c r="AF50" s="59"/>
      <c r="AG50" s="59"/>
      <c r="AH50" s="60" t="s">
        <v>28</v>
      </c>
      <c r="AI50" s="61"/>
      <c r="AJ50" s="83"/>
      <c r="AK50" s="83"/>
      <c r="AL50" s="84"/>
      <c r="AM50" s="59">
        <v>7</v>
      </c>
      <c r="AN50" s="59">
        <v>13</v>
      </c>
      <c r="AO50" s="59">
        <v>9</v>
      </c>
      <c r="AP50" s="59">
        <v>15</v>
      </c>
      <c r="AQ50" s="59">
        <v>19</v>
      </c>
      <c r="AR50" s="59">
        <v>15</v>
      </c>
      <c r="AS50" s="59">
        <v>22</v>
      </c>
      <c r="AT50" s="59">
        <v>11</v>
      </c>
      <c r="AU50" s="59">
        <v>7</v>
      </c>
      <c r="AV50" s="59">
        <v>15</v>
      </c>
      <c r="AW50" s="59">
        <v>15</v>
      </c>
      <c r="AX50" s="59">
        <v>15</v>
      </c>
      <c r="AY50" s="59">
        <v>14</v>
      </c>
      <c r="AZ50" s="59">
        <v>5</v>
      </c>
      <c r="BA50" s="59">
        <v>6</v>
      </c>
      <c r="BB50" s="59">
        <v>15</v>
      </c>
      <c r="BC50" s="59">
        <v>8</v>
      </c>
      <c r="BD50" s="59">
        <v>13</v>
      </c>
      <c r="BE50" s="59">
        <v>11</v>
      </c>
      <c r="BF50" s="59">
        <v>8</v>
      </c>
      <c r="BG50" s="59">
        <v>13</v>
      </c>
      <c r="BH50" s="59">
        <v>4</v>
      </c>
      <c r="BI50" s="59">
        <v>7</v>
      </c>
      <c r="BJ50" s="64">
        <v>8</v>
      </c>
      <c r="BK50" s="64">
        <v>8</v>
      </c>
      <c r="BL50" s="59"/>
      <c r="BM50" s="59"/>
      <c r="BN50" s="59"/>
      <c r="BO50" s="59"/>
      <c r="BP50" s="59"/>
      <c r="BQ50" s="59"/>
      <c r="BR50" s="59"/>
    </row>
    <row r="51" spans="1:70" s="65" customFormat="1" x14ac:dyDescent="0.25">
      <c r="A51" s="60" t="s">
        <v>29</v>
      </c>
      <c r="B51" s="82"/>
      <c r="C51" s="82"/>
      <c r="D51" s="82"/>
      <c r="E51" s="82"/>
      <c r="F51" s="82"/>
      <c r="G51" s="82"/>
      <c r="AB51" s="59">
        <v>50</v>
      </c>
      <c r="AC51" s="59">
        <v>59</v>
      </c>
      <c r="AD51" s="59">
        <v>51</v>
      </c>
      <c r="AE51" s="59">
        <v>51</v>
      </c>
      <c r="AF51" s="59"/>
      <c r="AG51" s="59"/>
      <c r="AH51" s="60" t="s">
        <v>29</v>
      </c>
      <c r="AI51" s="61"/>
      <c r="AJ51" s="83"/>
      <c r="AK51" s="83"/>
      <c r="AL51" s="84"/>
      <c r="AM51" s="59">
        <v>46</v>
      </c>
      <c r="AN51" s="59">
        <v>47</v>
      </c>
      <c r="AO51" s="59">
        <v>47</v>
      </c>
      <c r="AP51" s="59">
        <v>39</v>
      </c>
      <c r="AQ51" s="59">
        <v>33</v>
      </c>
      <c r="AR51" s="59">
        <v>23</v>
      </c>
      <c r="AS51" s="59">
        <v>32</v>
      </c>
      <c r="AT51" s="59">
        <v>41</v>
      </c>
      <c r="AU51" s="59">
        <v>37</v>
      </c>
      <c r="AV51" s="59">
        <v>43</v>
      </c>
      <c r="AW51" s="59">
        <v>35</v>
      </c>
      <c r="AX51" s="59">
        <v>37</v>
      </c>
      <c r="AY51" s="59">
        <v>38</v>
      </c>
      <c r="AZ51" s="59">
        <v>40</v>
      </c>
      <c r="BA51" s="59">
        <v>53</v>
      </c>
      <c r="BB51" s="59">
        <v>47</v>
      </c>
      <c r="BC51" s="59">
        <v>36</v>
      </c>
      <c r="BD51" s="59">
        <v>40</v>
      </c>
      <c r="BE51" s="59">
        <v>48</v>
      </c>
      <c r="BF51" s="59">
        <v>33</v>
      </c>
      <c r="BG51" s="59">
        <v>37</v>
      </c>
      <c r="BH51" s="59">
        <v>33</v>
      </c>
      <c r="BI51" s="59">
        <v>36</v>
      </c>
      <c r="BJ51" s="64">
        <v>35</v>
      </c>
      <c r="BK51" s="64">
        <v>33</v>
      </c>
      <c r="BL51" s="59"/>
      <c r="BM51" s="59"/>
      <c r="BN51" s="59"/>
      <c r="BO51" s="59"/>
      <c r="BP51" s="59"/>
      <c r="BQ51" s="59"/>
      <c r="BR51" s="59"/>
    </row>
    <row r="52" spans="1:70" s="65" customFormat="1" x14ac:dyDescent="0.25">
      <c r="A52" s="60" t="s">
        <v>43</v>
      </c>
      <c r="B52" s="82"/>
      <c r="C52" s="82"/>
      <c r="D52" s="82"/>
      <c r="E52" s="82"/>
      <c r="F52" s="82"/>
      <c r="G52" s="82"/>
      <c r="AB52" s="59">
        <v>16</v>
      </c>
      <c r="AC52" s="59">
        <v>25</v>
      </c>
      <c r="AD52" s="59">
        <v>18</v>
      </c>
      <c r="AE52" s="59">
        <v>15</v>
      </c>
      <c r="AF52" s="59"/>
      <c r="AG52" s="59"/>
      <c r="AH52" s="60" t="s">
        <v>43</v>
      </c>
      <c r="AI52" s="61"/>
      <c r="AJ52" s="83"/>
      <c r="AK52" s="83"/>
      <c r="AL52" s="84"/>
      <c r="AM52" s="59">
        <v>34</v>
      </c>
      <c r="AN52" s="59">
        <v>25</v>
      </c>
      <c r="AO52" s="59">
        <v>24</v>
      </c>
      <c r="AP52" s="59">
        <v>26</v>
      </c>
      <c r="AQ52" s="59">
        <v>25</v>
      </c>
      <c r="AR52" s="59">
        <v>35</v>
      </c>
      <c r="AS52" s="59">
        <v>32</v>
      </c>
      <c r="AT52" s="59">
        <v>24</v>
      </c>
      <c r="AU52" s="59">
        <v>27</v>
      </c>
      <c r="AV52" s="59">
        <v>24</v>
      </c>
      <c r="AW52" s="59">
        <v>26</v>
      </c>
      <c r="AX52" s="59">
        <v>23</v>
      </c>
      <c r="AY52" s="59">
        <v>24</v>
      </c>
      <c r="AZ52" s="59">
        <v>37</v>
      </c>
      <c r="BA52" s="59">
        <v>22</v>
      </c>
      <c r="BB52" s="59">
        <v>19</v>
      </c>
      <c r="BC52" s="59">
        <v>23</v>
      </c>
      <c r="BD52" s="59">
        <v>21</v>
      </c>
      <c r="BE52" s="59">
        <v>19</v>
      </c>
      <c r="BF52" s="59">
        <v>19</v>
      </c>
      <c r="BG52" s="59">
        <v>18</v>
      </c>
      <c r="BH52" s="59">
        <v>22</v>
      </c>
      <c r="BI52" s="59">
        <v>19</v>
      </c>
      <c r="BJ52" s="64">
        <v>26</v>
      </c>
      <c r="BK52" s="64">
        <v>23</v>
      </c>
      <c r="BL52" s="59"/>
      <c r="BM52" s="59"/>
      <c r="BN52" s="59"/>
      <c r="BO52" s="59"/>
      <c r="BP52" s="59"/>
      <c r="BQ52" s="59"/>
      <c r="BR52" s="59"/>
    </row>
    <row r="53" spans="1:70" x14ac:dyDescent="0.25">
      <c r="A53" s="68" t="s">
        <v>44</v>
      </c>
      <c r="B53" s="71"/>
      <c r="C53" s="71"/>
      <c r="D53" s="71"/>
      <c r="E53" s="71"/>
      <c r="F53" s="71"/>
      <c r="G53" s="71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1">
        <f t="shared" ref="AB53:AG53" si="21">SUM(AB49:AB52)</f>
        <v>140</v>
      </c>
      <c r="AC53" s="21">
        <f t="shared" si="21"/>
        <v>144</v>
      </c>
      <c r="AD53" s="21">
        <f t="shared" si="21"/>
        <v>136</v>
      </c>
      <c r="AE53" s="21">
        <f t="shared" si="21"/>
        <v>137</v>
      </c>
      <c r="AF53" s="21">
        <f t="shared" si="21"/>
        <v>0</v>
      </c>
      <c r="AG53" s="21">
        <f t="shared" si="21"/>
        <v>0</v>
      </c>
      <c r="AH53" s="68" t="s">
        <v>44</v>
      </c>
      <c r="AI53" s="85"/>
      <c r="AJ53" s="85"/>
      <c r="AK53" s="85"/>
      <c r="AL53" s="23"/>
      <c r="AM53" s="21">
        <f t="shared" ref="AM53:BR53" si="22">SUM(AM49:AM52)</f>
        <v>118</v>
      </c>
      <c r="AN53" s="21">
        <f t="shared" si="22"/>
        <v>121</v>
      </c>
      <c r="AO53" s="21">
        <f t="shared" si="22"/>
        <v>115</v>
      </c>
      <c r="AP53" s="21">
        <f t="shared" si="22"/>
        <v>119</v>
      </c>
      <c r="AQ53" s="21">
        <f t="shared" si="22"/>
        <v>126</v>
      </c>
      <c r="AR53" s="21">
        <f t="shared" si="22"/>
        <v>122</v>
      </c>
      <c r="AS53" s="21">
        <f t="shared" si="22"/>
        <v>122</v>
      </c>
      <c r="AT53" s="21">
        <f t="shared" si="22"/>
        <v>123</v>
      </c>
      <c r="AU53" s="21">
        <f t="shared" si="22"/>
        <v>124</v>
      </c>
      <c r="AV53" s="21">
        <f t="shared" si="22"/>
        <v>125</v>
      </c>
      <c r="AW53" s="21">
        <f t="shared" si="22"/>
        <v>125</v>
      </c>
      <c r="AX53" s="21">
        <f t="shared" si="22"/>
        <v>126</v>
      </c>
      <c r="AY53" s="21">
        <f t="shared" si="22"/>
        <v>128</v>
      </c>
      <c r="AZ53" s="21">
        <f t="shared" si="22"/>
        <v>125</v>
      </c>
      <c r="BA53" s="21">
        <f t="shared" si="22"/>
        <v>118</v>
      </c>
      <c r="BB53" s="21">
        <f t="shared" si="22"/>
        <v>130</v>
      </c>
      <c r="BC53" s="21">
        <f t="shared" si="22"/>
        <v>122</v>
      </c>
      <c r="BD53" s="21">
        <f t="shared" si="22"/>
        <v>125</v>
      </c>
      <c r="BE53" s="21">
        <f t="shared" si="22"/>
        <v>129</v>
      </c>
      <c r="BF53" s="21">
        <f t="shared" si="22"/>
        <v>121</v>
      </c>
      <c r="BG53" s="21">
        <f t="shared" si="22"/>
        <v>115</v>
      </c>
      <c r="BH53" s="21">
        <f t="shared" si="22"/>
        <v>115</v>
      </c>
      <c r="BI53" s="21">
        <f t="shared" si="22"/>
        <v>126</v>
      </c>
      <c r="BJ53" s="21">
        <f t="shared" si="22"/>
        <v>129</v>
      </c>
      <c r="BK53" s="21">
        <f t="shared" si="22"/>
        <v>124</v>
      </c>
      <c r="BL53" s="21">
        <f t="shared" si="22"/>
        <v>0</v>
      </c>
      <c r="BM53" s="21">
        <f t="shared" si="22"/>
        <v>0</v>
      </c>
      <c r="BN53" s="21">
        <f t="shared" si="22"/>
        <v>0</v>
      </c>
      <c r="BO53" s="21">
        <f t="shared" si="22"/>
        <v>0</v>
      </c>
      <c r="BP53" s="21">
        <f t="shared" si="22"/>
        <v>0</v>
      </c>
      <c r="BQ53" s="21">
        <f t="shared" si="22"/>
        <v>0</v>
      </c>
      <c r="BR53" s="21">
        <f t="shared" si="22"/>
        <v>0</v>
      </c>
    </row>
    <row r="54" spans="1:70" x14ac:dyDescent="0.25">
      <c r="A54" s="86"/>
      <c r="B54" s="86"/>
      <c r="C54" s="86"/>
      <c r="D54" s="86"/>
      <c r="E54" s="86"/>
      <c r="F54" s="86"/>
      <c r="G54" s="86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28"/>
      <c r="AC54" s="28"/>
      <c r="AD54" s="28"/>
      <c r="AE54" s="28"/>
      <c r="AF54" s="28"/>
      <c r="AG54" s="28"/>
      <c r="AH54" s="71"/>
      <c r="AI54" s="72"/>
      <c r="AJ54" s="72"/>
      <c r="AK54" s="72"/>
      <c r="AL54" s="72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</row>
    <row r="55" spans="1:70" x14ac:dyDescent="0.25">
      <c r="A55" s="73" t="s">
        <v>45</v>
      </c>
      <c r="B55" s="71"/>
      <c r="C55" s="71"/>
      <c r="D55" s="71"/>
      <c r="E55" s="71"/>
      <c r="F55" s="71"/>
      <c r="G55" s="71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8" t="e" vm="2">
        <f t="shared" ref="AB55:AG55" si="23">AB48</f>
        <v>#VALUE!</v>
      </c>
      <c r="AC55" s="8" t="e" vm="2">
        <f t="shared" si="23"/>
        <v>#VALUE!</v>
      </c>
      <c r="AD55" s="8" t="e" vm="2">
        <f t="shared" si="23"/>
        <v>#VALUE!</v>
      </c>
      <c r="AE55" s="8" t="e" vm="2">
        <f t="shared" si="23"/>
        <v>#VALUE!</v>
      </c>
      <c r="AF55" s="8" t="str">
        <f t="shared" si="23"/>
        <v>Meta Parcial</v>
      </c>
      <c r="AG55" s="8" t="str">
        <f t="shared" si="23"/>
        <v>01 a 05 - Mai - 24</v>
      </c>
      <c r="AH55" s="74" t="s">
        <v>45</v>
      </c>
      <c r="AI55" s="75"/>
      <c r="AJ55" s="75"/>
      <c r="AK55" s="75"/>
      <c r="AL55" s="10"/>
      <c r="AM55" s="8" t="e" vm="2">
        <f t="shared" ref="AM55:BR55" si="24">AM48</f>
        <v>#VALUE!</v>
      </c>
      <c r="AN55" s="8" t="e" vm="2">
        <f t="shared" si="24"/>
        <v>#VALUE!</v>
      </c>
      <c r="AO55" s="8" t="e" vm="2">
        <f t="shared" si="24"/>
        <v>#VALUE!</v>
      </c>
      <c r="AP55" s="8" t="e" vm="2">
        <f t="shared" si="24"/>
        <v>#VALUE!</v>
      </c>
      <c r="AQ55" s="8" t="e" vm="2">
        <f t="shared" si="24"/>
        <v>#VALUE!</v>
      </c>
      <c r="AR55" s="8" t="e" vm="2">
        <f t="shared" si="24"/>
        <v>#VALUE!</v>
      </c>
      <c r="AS55" s="8" t="e" vm="2">
        <f t="shared" si="24"/>
        <v>#VALUE!</v>
      </c>
      <c r="AT55" s="8" t="e" vm="2">
        <f t="shared" si="24"/>
        <v>#VALUE!</v>
      </c>
      <c r="AU55" s="8" t="e" vm="2">
        <f t="shared" si="24"/>
        <v>#VALUE!</v>
      </c>
      <c r="AV55" s="8" t="e" vm="2">
        <f t="shared" si="24"/>
        <v>#VALUE!</v>
      </c>
      <c r="AW55" s="8" t="e" vm="2">
        <f t="shared" si="24"/>
        <v>#VALUE!</v>
      </c>
      <c r="AX55" s="8" t="e" vm="2">
        <f t="shared" si="24"/>
        <v>#VALUE!</v>
      </c>
      <c r="AY55" s="8" t="e" vm="2">
        <f t="shared" si="24"/>
        <v>#VALUE!</v>
      </c>
      <c r="AZ55" s="8" t="e" vm="2">
        <f t="shared" si="24"/>
        <v>#VALUE!</v>
      </c>
      <c r="BA55" s="8" t="e" vm="2">
        <f t="shared" si="24"/>
        <v>#VALUE!</v>
      </c>
      <c r="BB55" s="8" t="e" vm="2">
        <f t="shared" si="24"/>
        <v>#VALUE!</v>
      </c>
      <c r="BC55" s="8" t="e" vm="2">
        <f t="shared" si="24"/>
        <v>#VALUE!</v>
      </c>
      <c r="BD55" s="8" t="e" vm="2">
        <f t="shared" si="24"/>
        <v>#VALUE!</v>
      </c>
      <c r="BE55" s="8" t="e" vm="2">
        <f t="shared" si="24"/>
        <v>#VALUE!</v>
      </c>
      <c r="BF55" s="8" t="e" vm="2">
        <f t="shared" si="24"/>
        <v>#VALUE!</v>
      </c>
      <c r="BG55" s="8" t="e" vm="2">
        <f t="shared" si="24"/>
        <v>#VALUE!</v>
      </c>
      <c r="BH55" s="8" t="e" vm="2">
        <f t="shared" si="24"/>
        <v>#VALUE!</v>
      </c>
      <c r="BI55" s="8" t="e" vm="2">
        <f t="shared" si="24"/>
        <v>#VALUE!</v>
      </c>
      <c r="BJ55" s="8" t="e" vm="2">
        <f t="shared" si="24"/>
        <v>#VALUE!</v>
      </c>
      <c r="BK55" s="8" t="e" vm="2">
        <f t="shared" si="24"/>
        <v>#VALUE!</v>
      </c>
      <c r="BL55" s="8" t="e" vm="2">
        <f t="shared" si="24"/>
        <v>#VALUE!</v>
      </c>
      <c r="BM55" s="8" t="e" vm="2">
        <f t="shared" si="24"/>
        <v>#VALUE!</v>
      </c>
      <c r="BN55" s="8" t="e" vm="2">
        <f t="shared" si="24"/>
        <v>#VALUE!</v>
      </c>
      <c r="BO55" s="8" t="e" vm="2">
        <f t="shared" si="24"/>
        <v>#VALUE!</v>
      </c>
      <c r="BP55" s="8" t="e" vm="2">
        <f t="shared" si="24"/>
        <v>#VALUE!</v>
      </c>
      <c r="BQ55" s="8" t="e" vm="2">
        <f t="shared" si="24"/>
        <v>#VALUE!</v>
      </c>
      <c r="BR55" s="8" t="e" vm="2">
        <f t="shared" si="24"/>
        <v>#VALUE!</v>
      </c>
    </row>
    <row r="56" spans="1:70" s="65" customFormat="1" x14ac:dyDescent="0.25">
      <c r="A56" s="60" t="s">
        <v>26</v>
      </c>
      <c r="B56" s="82"/>
      <c r="C56" s="82"/>
      <c r="D56" s="82"/>
      <c r="E56" s="82"/>
      <c r="F56" s="82"/>
      <c r="G56" s="82"/>
      <c r="AB56" s="59">
        <v>53</v>
      </c>
      <c r="AC56" s="59">
        <v>43</v>
      </c>
      <c r="AD56" s="59">
        <v>74</v>
      </c>
      <c r="AE56" s="59">
        <v>53</v>
      </c>
      <c r="AF56" s="59"/>
      <c r="AG56" s="59"/>
      <c r="AH56" s="60" t="s">
        <v>26</v>
      </c>
      <c r="AI56" s="61"/>
      <c r="AJ56" s="83"/>
      <c r="AK56" s="83"/>
      <c r="AL56" s="84"/>
      <c r="AM56" s="59">
        <v>83</v>
      </c>
      <c r="AN56" s="59">
        <v>67</v>
      </c>
      <c r="AO56" s="59">
        <v>51</v>
      </c>
      <c r="AP56" s="59">
        <v>58</v>
      </c>
      <c r="AQ56" s="59">
        <v>47</v>
      </c>
      <c r="AR56" s="59">
        <v>50</v>
      </c>
      <c r="AS56" s="59">
        <v>59</v>
      </c>
      <c r="AT56" s="59">
        <v>55</v>
      </c>
      <c r="AU56" s="59">
        <v>63</v>
      </c>
      <c r="AV56" s="59">
        <v>54</v>
      </c>
      <c r="AW56" s="59">
        <v>77</v>
      </c>
      <c r="AX56" s="59">
        <v>81</v>
      </c>
      <c r="AY56" s="59">
        <v>52</v>
      </c>
      <c r="AZ56" s="59">
        <v>55</v>
      </c>
      <c r="BA56" s="59">
        <v>62</v>
      </c>
      <c r="BB56" s="59">
        <v>61</v>
      </c>
      <c r="BC56" s="59">
        <v>60</v>
      </c>
      <c r="BD56" s="59">
        <v>64</v>
      </c>
      <c r="BE56" s="59">
        <v>44</v>
      </c>
      <c r="BF56" s="59">
        <v>54</v>
      </c>
      <c r="BG56" s="59">
        <v>53</v>
      </c>
      <c r="BH56" s="59">
        <v>59</v>
      </c>
      <c r="BI56" s="59">
        <v>54</v>
      </c>
      <c r="BJ56" s="64">
        <v>62</v>
      </c>
      <c r="BK56" s="64">
        <v>46</v>
      </c>
      <c r="BL56" s="59"/>
      <c r="BM56" s="59"/>
      <c r="BN56" s="59"/>
      <c r="BO56" s="59"/>
      <c r="BP56" s="59"/>
      <c r="BQ56" s="59"/>
      <c r="BR56" s="59"/>
    </row>
    <row r="57" spans="1:70" s="65" customFormat="1" x14ac:dyDescent="0.25">
      <c r="A57" s="60" t="s">
        <v>28</v>
      </c>
      <c r="B57" s="82"/>
      <c r="C57" s="82"/>
      <c r="D57" s="82"/>
      <c r="E57" s="82"/>
      <c r="F57" s="82"/>
      <c r="G57" s="82"/>
      <c r="AB57" s="59">
        <v>10</v>
      </c>
      <c r="AC57" s="59">
        <v>3</v>
      </c>
      <c r="AD57" s="59">
        <v>0</v>
      </c>
      <c r="AE57" s="59">
        <v>10</v>
      </c>
      <c r="AF57" s="59"/>
      <c r="AG57" s="59"/>
      <c r="AH57" s="60" t="s">
        <v>28</v>
      </c>
      <c r="AI57" s="61"/>
      <c r="AJ57" s="83"/>
      <c r="AK57" s="83"/>
      <c r="AL57" s="84"/>
      <c r="AM57" s="59">
        <v>19</v>
      </c>
      <c r="AN57" s="59">
        <v>9</v>
      </c>
      <c r="AO57" s="59">
        <v>20</v>
      </c>
      <c r="AP57" s="59">
        <v>11</v>
      </c>
      <c r="AQ57" s="59">
        <v>20</v>
      </c>
      <c r="AR57" s="59">
        <v>14</v>
      </c>
      <c r="AS57" s="59">
        <v>13</v>
      </c>
      <c r="AT57" s="59">
        <v>13</v>
      </c>
      <c r="AU57" s="59">
        <v>12</v>
      </c>
      <c r="AV57" s="59">
        <v>10</v>
      </c>
      <c r="AW57" s="59">
        <v>15</v>
      </c>
      <c r="AX57" s="59">
        <v>18</v>
      </c>
      <c r="AY57" s="59">
        <v>14</v>
      </c>
      <c r="AZ57" s="59">
        <v>13</v>
      </c>
      <c r="BA57" s="59">
        <v>11</v>
      </c>
      <c r="BB57" s="59">
        <v>13</v>
      </c>
      <c r="BC57" s="59">
        <v>6</v>
      </c>
      <c r="BD57" s="59">
        <v>5</v>
      </c>
      <c r="BE57" s="59">
        <v>11</v>
      </c>
      <c r="BF57" s="59">
        <v>8</v>
      </c>
      <c r="BG57" s="59">
        <v>11</v>
      </c>
      <c r="BH57" s="59">
        <v>7</v>
      </c>
      <c r="BI57" s="59">
        <v>10</v>
      </c>
      <c r="BJ57" s="64">
        <v>12</v>
      </c>
      <c r="BK57" s="64">
        <v>9</v>
      </c>
      <c r="BL57" s="59"/>
      <c r="BM57" s="59"/>
      <c r="BN57" s="59"/>
      <c r="BO57" s="59"/>
      <c r="BP57" s="59"/>
      <c r="BQ57" s="59"/>
      <c r="BR57" s="59"/>
    </row>
    <row r="58" spans="1:70" s="65" customFormat="1" x14ac:dyDescent="0.25">
      <c r="A58" s="60" t="s">
        <v>46</v>
      </c>
      <c r="B58" s="82"/>
      <c r="C58" s="82"/>
      <c r="D58" s="82"/>
      <c r="E58" s="82"/>
      <c r="F58" s="82"/>
      <c r="G58" s="82"/>
      <c r="AB58" s="59">
        <v>57</v>
      </c>
      <c r="AC58" s="59">
        <v>69</v>
      </c>
      <c r="AD58" s="59">
        <v>79</v>
      </c>
      <c r="AE58" s="59">
        <v>57</v>
      </c>
      <c r="AF58" s="59"/>
      <c r="AG58" s="59"/>
      <c r="AH58" s="60" t="s">
        <v>46</v>
      </c>
      <c r="AI58" s="61"/>
      <c r="AJ58" s="83"/>
      <c r="AK58" s="83"/>
      <c r="AL58" s="84"/>
      <c r="AM58" s="59">
        <v>72</v>
      </c>
      <c r="AN58" s="59">
        <v>63</v>
      </c>
      <c r="AO58" s="59">
        <v>55</v>
      </c>
      <c r="AP58" s="59">
        <v>52</v>
      </c>
      <c r="AQ58" s="59">
        <v>56</v>
      </c>
      <c r="AR58" s="59">
        <v>58</v>
      </c>
      <c r="AS58" s="59">
        <v>44</v>
      </c>
      <c r="AT58" s="59">
        <v>44</v>
      </c>
      <c r="AU58" s="59">
        <v>53</v>
      </c>
      <c r="AV58" s="59">
        <v>55</v>
      </c>
      <c r="AW58" s="59">
        <v>44</v>
      </c>
      <c r="AX58" s="59">
        <v>47</v>
      </c>
      <c r="AY58" s="59">
        <v>48</v>
      </c>
      <c r="AZ58" s="59">
        <v>67</v>
      </c>
      <c r="BA58" s="59">
        <v>57</v>
      </c>
      <c r="BB58" s="59">
        <v>65</v>
      </c>
      <c r="BC58" s="59">
        <v>58</v>
      </c>
      <c r="BD58" s="59">
        <v>31</v>
      </c>
      <c r="BE58" s="59">
        <v>42</v>
      </c>
      <c r="BF58" s="59">
        <v>55</v>
      </c>
      <c r="BG58" s="59">
        <v>31</v>
      </c>
      <c r="BH58" s="59">
        <v>45</v>
      </c>
      <c r="BI58" s="59">
        <v>41</v>
      </c>
      <c r="BJ58" s="64">
        <v>34</v>
      </c>
      <c r="BK58" s="64">
        <v>40</v>
      </c>
      <c r="BL58" s="59"/>
      <c r="BM58" s="59"/>
      <c r="BN58" s="59"/>
      <c r="BO58" s="59"/>
      <c r="BP58" s="59"/>
      <c r="BQ58" s="59"/>
      <c r="BR58" s="59"/>
    </row>
    <row r="59" spans="1:70" s="65" customFormat="1" x14ac:dyDescent="0.25">
      <c r="A59" s="60" t="s">
        <v>29</v>
      </c>
      <c r="B59" s="82"/>
      <c r="C59" s="82"/>
      <c r="D59" s="82"/>
      <c r="E59" s="82"/>
      <c r="F59" s="82"/>
      <c r="G59" s="82"/>
      <c r="AB59" s="59">
        <v>59</v>
      </c>
      <c r="AC59" s="59">
        <v>48</v>
      </c>
      <c r="AD59" s="59">
        <v>65</v>
      </c>
      <c r="AE59" s="59">
        <v>56</v>
      </c>
      <c r="AF59" s="59"/>
      <c r="AG59" s="59"/>
      <c r="AH59" s="60" t="s">
        <v>29</v>
      </c>
      <c r="AI59" s="61"/>
      <c r="AJ59" s="83"/>
      <c r="AK59" s="83"/>
      <c r="AL59" s="84"/>
      <c r="AM59" s="59">
        <v>77</v>
      </c>
      <c r="AN59" s="59">
        <v>75</v>
      </c>
      <c r="AO59" s="59">
        <v>70</v>
      </c>
      <c r="AP59" s="59">
        <v>56</v>
      </c>
      <c r="AQ59" s="59">
        <v>90</v>
      </c>
      <c r="AR59" s="59">
        <v>90</v>
      </c>
      <c r="AS59" s="59">
        <v>81</v>
      </c>
      <c r="AT59" s="59">
        <v>88</v>
      </c>
      <c r="AU59" s="59">
        <v>74</v>
      </c>
      <c r="AV59" s="59">
        <v>73</v>
      </c>
      <c r="AW59" s="59">
        <v>80</v>
      </c>
      <c r="AX59" s="59">
        <v>83</v>
      </c>
      <c r="AY59" s="59">
        <v>80</v>
      </c>
      <c r="AZ59" s="59">
        <v>84</v>
      </c>
      <c r="BA59" s="59">
        <v>83</v>
      </c>
      <c r="BB59" s="59">
        <v>81</v>
      </c>
      <c r="BC59" s="59">
        <v>82</v>
      </c>
      <c r="BD59" s="59">
        <v>70</v>
      </c>
      <c r="BE59" s="59">
        <v>73</v>
      </c>
      <c r="BF59" s="59">
        <v>70</v>
      </c>
      <c r="BG59" s="59">
        <v>75</v>
      </c>
      <c r="BH59" s="59">
        <v>61</v>
      </c>
      <c r="BI59" s="59">
        <v>69</v>
      </c>
      <c r="BJ59" s="64">
        <v>78</v>
      </c>
      <c r="BK59" s="64">
        <v>82</v>
      </c>
      <c r="BL59" s="59"/>
      <c r="BM59" s="59"/>
      <c r="BN59" s="59"/>
      <c r="BO59" s="59"/>
      <c r="BP59" s="59"/>
      <c r="BQ59" s="59"/>
      <c r="BR59" s="59"/>
    </row>
    <row r="60" spans="1:70" s="65" customFormat="1" x14ac:dyDescent="0.25">
      <c r="A60" s="60" t="s">
        <v>43</v>
      </c>
      <c r="B60" s="82"/>
      <c r="C60" s="82"/>
      <c r="D60" s="82"/>
      <c r="E60" s="82"/>
      <c r="F60" s="82"/>
      <c r="G60" s="82"/>
      <c r="AB60" s="59">
        <v>0</v>
      </c>
      <c r="AC60" s="59">
        <v>0</v>
      </c>
      <c r="AD60" s="59">
        <v>0</v>
      </c>
      <c r="AE60" s="59">
        <v>1</v>
      </c>
      <c r="AF60" s="59"/>
      <c r="AG60" s="59"/>
      <c r="AH60" s="60" t="s">
        <v>43</v>
      </c>
      <c r="AI60" s="61"/>
      <c r="AJ60" s="83"/>
      <c r="AK60" s="83"/>
      <c r="AL60" s="84"/>
      <c r="AM60" s="59">
        <v>0</v>
      </c>
      <c r="AN60" s="59">
        <v>0</v>
      </c>
      <c r="AO60" s="59">
        <v>0</v>
      </c>
      <c r="AP60" s="59">
        <v>0</v>
      </c>
      <c r="AQ60" s="59">
        <v>0</v>
      </c>
      <c r="AR60" s="59">
        <v>0</v>
      </c>
      <c r="AS60" s="59">
        <v>0</v>
      </c>
      <c r="AT60" s="59">
        <v>0</v>
      </c>
      <c r="AU60" s="59">
        <v>0</v>
      </c>
      <c r="AV60" s="59">
        <v>0</v>
      </c>
      <c r="AW60" s="59">
        <v>1</v>
      </c>
      <c r="AX60" s="59">
        <v>1</v>
      </c>
      <c r="AY60" s="59">
        <v>0</v>
      </c>
      <c r="AZ60" s="59">
        <v>0</v>
      </c>
      <c r="BA60" s="59">
        <v>3</v>
      </c>
      <c r="BB60" s="59">
        <v>0</v>
      </c>
      <c r="BC60" s="59">
        <v>0</v>
      </c>
      <c r="BD60" s="59">
        <v>0</v>
      </c>
      <c r="BE60" s="59">
        <v>0</v>
      </c>
      <c r="BF60" s="59">
        <v>0</v>
      </c>
      <c r="BG60" s="59">
        <v>0</v>
      </c>
      <c r="BH60" s="59">
        <v>0</v>
      </c>
      <c r="BI60" s="59">
        <v>0</v>
      </c>
      <c r="BJ60" s="64">
        <v>0</v>
      </c>
      <c r="BK60" s="64">
        <v>1</v>
      </c>
      <c r="BL60" s="59"/>
      <c r="BM60" s="59"/>
      <c r="BN60" s="59"/>
      <c r="BO60" s="59"/>
      <c r="BP60" s="59"/>
      <c r="BQ60" s="59"/>
      <c r="BR60" s="59"/>
    </row>
    <row r="61" spans="1:70" x14ac:dyDescent="0.25">
      <c r="A61" s="68" t="s">
        <v>44</v>
      </c>
      <c r="B61" s="71"/>
      <c r="C61" s="71"/>
      <c r="D61" s="71"/>
      <c r="E61" s="71"/>
      <c r="F61" s="71"/>
      <c r="G61" s="71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1">
        <f t="shared" ref="AB61:AG61" si="25">SUM(AB56:AB60)</f>
        <v>179</v>
      </c>
      <c r="AC61" s="21">
        <f t="shared" si="25"/>
        <v>163</v>
      </c>
      <c r="AD61" s="21">
        <f t="shared" si="25"/>
        <v>218</v>
      </c>
      <c r="AE61" s="21">
        <f t="shared" si="25"/>
        <v>177</v>
      </c>
      <c r="AF61" s="21">
        <f t="shared" si="25"/>
        <v>0</v>
      </c>
      <c r="AG61" s="21">
        <f t="shared" si="25"/>
        <v>0</v>
      </c>
      <c r="AH61" s="68" t="s">
        <v>44</v>
      </c>
      <c r="AI61" s="85"/>
      <c r="AJ61" s="85"/>
      <c r="AK61" s="85"/>
      <c r="AL61" s="23"/>
      <c r="AM61" s="21">
        <f t="shared" ref="AM61:BR61" si="26">SUM(AM56:AM60)</f>
        <v>251</v>
      </c>
      <c r="AN61" s="21">
        <f t="shared" si="26"/>
        <v>214</v>
      </c>
      <c r="AO61" s="21">
        <f t="shared" si="26"/>
        <v>196</v>
      </c>
      <c r="AP61" s="21">
        <f t="shared" si="26"/>
        <v>177</v>
      </c>
      <c r="AQ61" s="21">
        <f t="shared" si="26"/>
        <v>213</v>
      </c>
      <c r="AR61" s="21">
        <f t="shared" si="26"/>
        <v>212</v>
      </c>
      <c r="AS61" s="21">
        <f t="shared" si="26"/>
        <v>197</v>
      </c>
      <c r="AT61" s="21">
        <f t="shared" si="26"/>
        <v>200</v>
      </c>
      <c r="AU61" s="21">
        <f t="shared" si="26"/>
        <v>202</v>
      </c>
      <c r="AV61" s="21">
        <f t="shared" si="26"/>
        <v>192</v>
      </c>
      <c r="AW61" s="21">
        <f t="shared" si="26"/>
        <v>217</v>
      </c>
      <c r="AX61" s="21">
        <f t="shared" si="26"/>
        <v>230</v>
      </c>
      <c r="AY61" s="21">
        <f t="shared" si="26"/>
        <v>194</v>
      </c>
      <c r="AZ61" s="21">
        <f t="shared" si="26"/>
        <v>219</v>
      </c>
      <c r="BA61" s="21">
        <f t="shared" si="26"/>
        <v>216</v>
      </c>
      <c r="BB61" s="21">
        <f t="shared" si="26"/>
        <v>220</v>
      </c>
      <c r="BC61" s="21">
        <f t="shared" si="26"/>
        <v>206</v>
      </c>
      <c r="BD61" s="21">
        <f t="shared" si="26"/>
        <v>170</v>
      </c>
      <c r="BE61" s="21">
        <f t="shared" si="26"/>
        <v>170</v>
      </c>
      <c r="BF61" s="21">
        <f t="shared" si="26"/>
        <v>187</v>
      </c>
      <c r="BG61" s="21">
        <f t="shared" si="26"/>
        <v>170</v>
      </c>
      <c r="BH61" s="21">
        <f t="shared" si="26"/>
        <v>172</v>
      </c>
      <c r="BI61" s="21">
        <f t="shared" si="26"/>
        <v>174</v>
      </c>
      <c r="BJ61" s="21">
        <f t="shared" si="26"/>
        <v>186</v>
      </c>
      <c r="BK61" s="21">
        <f t="shared" si="26"/>
        <v>178</v>
      </c>
      <c r="BL61" s="21">
        <f t="shared" si="26"/>
        <v>0</v>
      </c>
      <c r="BM61" s="21">
        <f t="shared" si="26"/>
        <v>0</v>
      </c>
      <c r="BN61" s="21">
        <f t="shared" si="26"/>
        <v>0</v>
      </c>
      <c r="BO61" s="21">
        <f t="shared" si="26"/>
        <v>0</v>
      </c>
      <c r="BP61" s="21">
        <f t="shared" si="26"/>
        <v>0</v>
      </c>
      <c r="BQ61" s="21">
        <f t="shared" si="26"/>
        <v>0</v>
      </c>
      <c r="BR61" s="21">
        <f t="shared" si="26"/>
        <v>0</v>
      </c>
    </row>
    <row r="62" spans="1:70" x14ac:dyDescent="0.25">
      <c r="A62" s="86"/>
      <c r="B62" s="86"/>
      <c r="C62" s="86"/>
      <c r="D62" s="86"/>
      <c r="E62" s="86"/>
      <c r="F62" s="86"/>
      <c r="G62" s="86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86"/>
      <c r="AI62" s="87"/>
      <c r="AJ62" s="87"/>
      <c r="AK62" s="87"/>
      <c r="AL62" s="87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</row>
    <row r="63" spans="1:70" ht="25.5" x14ac:dyDescent="0.25">
      <c r="A63" s="33" t="s">
        <v>47</v>
      </c>
      <c r="B63" s="8">
        <f>$B$10</f>
        <v>44562</v>
      </c>
      <c r="C63" s="8" t="e" vm="2">
        <f>$C$10</f>
        <v>#VALUE!</v>
      </c>
      <c r="D63" s="8" t="e" vm="2">
        <f>$D$10</f>
        <v>#VALUE!</v>
      </c>
      <c r="E63" s="8" t="e" vm="2">
        <f>$E$10</f>
        <v>#VALUE!</v>
      </c>
      <c r="F63" s="8" t="e" vm="2">
        <f>$F$10</f>
        <v>#VALUE!</v>
      </c>
      <c r="G63" s="8" t="e" vm="2">
        <f>$G$10</f>
        <v>#VALUE!</v>
      </c>
      <c r="H63" s="34" t="s">
        <v>14</v>
      </c>
      <c r="I63" s="8" t="e" vm="2">
        <f>$I$10</f>
        <v>#VALUE!</v>
      </c>
      <c r="J63" s="8" t="e" vm="2">
        <f>$J$10</f>
        <v>#VALUE!</v>
      </c>
      <c r="K63" s="8" t="e" vm="2">
        <f>$K$10</f>
        <v>#VALUE!</v>
      </c>
      <c r="L63" s="8" t="e" vm="2">
        <f>$L$10</f>
        <v>#VALUE!</v>
      </c>
      <c r="M63" s="8" t="e" vm="2">
        <f>$M$10</f>
        <v>#VALUE!</v>
      </c>
      <c r="N63" s="8" t="e" vm="2">
        <f>$N$10</f>
        <v>#VALUE!</v>
      </c>
      <c r="O63" s="34" t="s">
        <v>14</v>
      </c>
      <c r="P63" s="8" t="e" vm="2">
        <f t="shared" ref="P63:AE63" si="27">P10</f>
        <v>#VALUE!</v>
      </c>
      <c r="Q63" s="8" t="e" vm="2">
        <f t="shared" si="27"/>
        <v>#VALUE!</v>
      </c>
      <c r="R63" s="8" t="e" vm="2">
        <f t="shared" si="27"/>
        <v>#VALUE!</v>
      </c>
      <c r="S63" s="8" t="e" vm="2">
        <f t="shared" si="27"/>
        <v>#VALUE!</v>
      </c>
      <c r="T63" s="8" t="e" vm="2">
        <f t="shared" si="27"/>
        <v>#VALUE!</v>
      </c>
      <c r="U63" s="8" t="e" vm="2">
        <f t="shared" si="27"/>
        <v>#VALUE!</v>
      </c>
      <c r="V63" s="8" t="e" vm="2">
        <f t="shared" si="27"/>
        <v>#VALUE!</v>
      </c>
      <c r="W63" s="8" t="e" vm="2">
        <f t="shared" si="27"/>
        <v>#VALUE!</v>
      </c>
      <c r="X63" s="8" t="e" vm="2">
        <f t="shared" si="27"/>
        <v>#VALUE!</v>
      </c>
      <c r="Y63" s="8" t="e" vm="2">
        <f t="shared" si="27"/>
        <v>#VALUE!</v>
      </c>
      <c r="Z63" s="8" t="e" vm="2">
        <f t="shared" si="27"/>
        <v>#VALUE!</v>
      </c>
      <c r="AA63" s="8" t="e" vm="2">
        <f t="shared" si="27"/>
        <v>#VALUE!</v>
      </c>
      <c r="AB63" s="8" t="e" vm="2">
        <f t="shared" si="27"/>
        <v>#VALUE!</v>
      </c>
      <c r="AC63" s="8" t="e" vm="2">
        <f t="shared" si="27"/>
        <v>#VALUE!</v>
      </c>
      <c r="AD63" s="8" t="e" vm="2">
        <f t="shared" si="27"/>
        <v>#VALUE!</v>
      </c>
      <c r="AE63" s="8" t="e" vm="2">
        <f t="shared" si="27"/>
        <v>#VALUE!</v>
      </c>
      <c r="AF63" s="8" t="str">
        <f>$AF$20</f>
        <v>Meta Parcial</v>
      </c>
      <c r="AG63" s="8" t="str">
        <f>$AG$20</f>
        <v>01 a 05 - Mai - 24</v>
      </c>
      <c r="AH63" s="33" t="s">
        <v>48</v>
      </c>
      <c r="AI63" s="34" t="str">
        <f>AI$20</f>
        <v>Meta</v>
      </c>
      <c r="AJ63" s="34" t="str">
        <f>AJ$20</f>
        <v>Meta Parcial</v>
      </c>
      <c r="AK63" s="43" t="str">
        <f t="shared" ref="AK63:BR63" si="28">AK$20</f>
        <v>06 a 31 - Mai - 24</v>
      </c>
      <c r="AL63" s="34" t="str">
        <f t="shared" si="28"/>
        <v>Meta</v>
      </c>
      <c r="AM63" s="8" t="e" vm="2">
        <f t="shared" si="28"/>
        <v>#VALUE!</v>
      </c>
      <c r="AN63" s="8" t="e" vm="2">
        <f t="shared" si="28"/>
        <v>#VALUE!</v>
      </c>
      <c r="AO63" s="8" t="e" vm="2">
        <f t="shared" si="28"/>
        <v>#VALUE!</v>
      </c>
      <c r="AP63" s="8" t="e" vm="2">
        <f t="shared" si="28"/>
        <v>#VALUE!</v>
      </c>
      <c r="AQ63" s="8" t="e" vm="2">
        <f t="shared" si="28"/>
        <v>#VALUE!</v>
      </c>
      <c r="AR63" s="8" t="e" vm="2">
        <f t="shared" si="28"/>
        <v>#VALUE!</v>
      </c>
      <c r="AS63" s="8" t="e" vm="2">
        <f t="shared" si="28"/>
        <v>#VALUE!</v>
      </c>
      <c r="AT63" s="8" t="e" vm="2">
        <f t="shared" si="28"/>
        <v>#VALUE!</v>
      </c>
      <c r="AU63" s="8" t="e" vm="2">
        <f t="shared" si="28"/>
        <v>#VALUE!</v>
      </c>
      <c r="AV63" s="8" t="e" vm="2">
        <f t="shared" si="28"/>
        <v>#VALUE!</v>
      </c>
      <c r="AW63" s="8" t="e" vm="2">
        <f t="shared" si="28"/>
        <v>#VALUE!</v>
      </c>
      <c r="AX63" s="8" t="e" vm="2">
        <f t="shared" si="28"/>
        <v>#VALUE!</v>
      </c>
      <c r="AY63" s="8" t="e" vm="2">
        <f t="shared" si="28"/>
        <v>#VALUE!</v>
      </c>
      <c r="AZ63" s="8" t="e" vm="2">
        <f t="shared" si="28"/>
        <v>#VALUE!</v>
      </c>
      <c r="BA63" s="8" t="e" vm="2">
        <f t="shared" si="28"/>
        <v>#VALUE!</v>
      </c>
      <c r="BB63" s="8" t="e" vm="2">
        <f t="shared" si="28"/>
        <v>#VALUE!</v>
      </c>
      <c r="BC63" s="8" t="e" vm="2">
        <f t="shared" si="28"/>
        <v>#VALUE!</v>
      </c>
      <c r="BD63" s="8" t="e" vm="2">
        <f t="shared" si="28"/>
        <v>#VALUE!</v>
      </c>
      <c r="BE63" s="8" t="e" vm="2">
        <f t="shared" si="28"/>
        <v>#VALUE!</v>
      </c>
      <c r="BF63" s="8" t="e" vm="2">
        <f t="shared" si="28"/>
        <v>#VALUE!</v>
      </c>
      <c r="BG63" s="8" t="e" vm="2">
        <f t="shared" si="28"/>
        <v>#VALUE!</v>
      </c>
      <c r="BH63" s="8" t="e" vm="2">
        <f t="shared" si="28"/>
        <v>#VALUE!</v>
      </c>
      <c r="BI63" s="8" t="e" vm="2">
        <f t="shared" si="28"/>
        <v>#VALUE!</v>
      </c>
      <c r="BJ63" s="8" t="e" vm="2">
        <f t="shared" si="28"/>
        <v>#VALUE!</v>
      </c>
      <c r="BK63" s="8" t="e" vm="2">
        <f t="shared" si="28"/>
        <v>#VALUE!</v>
      </c>
      <c r="BL63" s="8" t="e" vm="2">
        <f t="shared" si="28"/>
        <v>#VALUE!</v>
      </c>
      <c r="BM63" s="8" t="e" vm="2">
        <f t="shared" si="28"/>
        <v>#VALUE!</v>
      </c>
      <c r="BN63" s="8" t="e" vm="2">
        <f t="shared" si="28"/>
        <v>#VALUE!</v>
      </c>
      <c r="BO63" s="8" t="e" vm="2">
        <f t="shared" si="28"/>
        <v>#VALUE!</v>
      </c>
      <c r="BP63" s="8" t="e" vm="2">
        <f t="shared" si="28"/>
        <v>#VALUE!</v>
      </c>
      <c r="BQ63" s="8" t="e" vm="2">
        <f t="shared" si="28"/>
        <v>#VALUE!</v>
      </c>
      <c r="BR63" s="8" t="e" vm="2">
        <f t="shared" si="28"/>
        <v>#VALUE!</v>
      </c>
    </row>
    <row r="64" spans="1:70" s="19" customFormat="1" x14ac:dyDescent="0.25">
      <c r="A64" s="37" t="s">
        <v>49</v>
      </c>
      <c r="B64" s="38">
        <v>348</v>
      </c>
      <c r="C64" s="38">
        <v>460</v>
      </c>
      <c r="D64" s="38">
        <f>D76</f>
        <v>1089</v>
      </c>
      <c r="E64" s="38">
        <v>1207</v>
      </c>
      <c r="F64" s="38">
        <v>1418</v>
      </c>
      <c r="G64" s="38">
        <v>1349</v>
      </c>
      <c r="H64" s="39">
        <f>H70</f>
        <v>940</v>
      </c>
      <c r="I64" s="38">
        <v>1243</v>
      </c>
      <c r="J64" s="38">
        <v>1377</v>
      </c>
      <c r="K64" s="38">
        <f>K76</f>
        <v>1149</v>
      </c>
      <c r="L64" s="38">
        <v>1101</v>
      </c>
      <c r="M64" s="38">
        <f>M76</f>
        <v>955</v>
      </c>
      <c r="N64" s="38">
        <f>N76</f>
        <v>1013</v>
      </c>
      <c r="O64" s="39">
        <f>O70</f>
        <v>940</v>
      </c>
      <c r="P64" s="38">
        <f t="shared" ref="P64:Y64" si="29">P76</f>
        <v>851</v>
      </c>
      <c r="Q64" s="38">
        <f t="shared" si="29"/>
        <v>859</v>
      </c>
      <c r="R64" s="38">
        <f t="shared" si="29"/>
        <v>1090</v>
      </c>
      <c r="S64" s="38">
        <f t="shared" si="29"/>
        <v>972</v>
      </c>
      <c r="T64" s="38">
        <f t="shared" si="29"/>
        <v>1042</v>
      </c>
      <c r="U64" s="38">
        <f t="shared" si="29"/>
        <v>1002</v>
      </c>
      <c r="V64" s="38">
        <f t="shared" si="29"/>
        <v>924</v>
      </c>
      <c r="W64" s="38">
        <f t="shared" si="29"/>
        <v>976</v>
      </c>
      <c r="X64" s="38">
        <f t="shared" si="29"/>
        <v>992</v>
      </c>
      <c r="Y64" s="38">
        <f t="shared" si="29"/>
        <v>1054</v>
      </c>
      <c r="Z64" s="38">
        <v>1006</v>
      </c>
      <c r="AA64" s="38">
        <f>AA76</f>
        <v>1110</v>
      </c>
      <c r="AB64" s="38">
        <v>1182</v>
      </c>
      <c r="AC64" s="38">
        <v>1095</v>
      </c>
      <c r="AD64" s="38">
        <v>1077</v>
      </c>
      <c r="AE64" s="38">
        <v>1111</v>
      </c>
      <c r="AF64" s="14">
        <f>(O64/31)*5</f>
        <v>151.61290322580646</v>
      </c>
      <c r="AG64" s="14">
        <f>(AM64/31)*5</f>
        <v>174.35483870967741</v>
      </c>
      <c r="AH64" s="37" t="s">
        <v>49</v>
      </c>
      <c r="AI64" s="39">
        <f>AI76</f>
        <v>1100</v>
      </c>
      <c r="AJ64" s="39">
        <f>AJ76</f>
        <v>923</v>
      </c>
      <c r="AK64" s="39">
        <f>(AM64/31)*26</f>
        <v>906.64516129032245</v>
      </c>
      <c r="AL64" s="39">
        <f>AL76</f>
        <v>1100</v>
      </c>
      <c r="AM64" s="39">
        <v>1081</v>
      </c>
      <c r="AN64" s="39">
        <v>1131</v>
      </c>
      <c r="AO64" s="39">
        <f>AO76</f>
        <v>1335</v>
      </c>
      <c r="AP64" s="39">
        <f>AP76</f>
        <v>1239</v>
      </c>
      <c r="AQ64" s="39">
        <v>1201</v>
      </c>
      <c r="AR64" s="39">
        <v>1237</v>
      </c>
      <c r="AS64" s="39">
        <v>1199</v>
      </c>
      <c r="AT64" s="39">
        <v>1173</v>
      </c>
      <c r="AU64" s="39">
        <v>1255</v>
      </c>
      <c r="AV64" s="39">
        <v>1173</v>
      </c>
      <c r="AW64" s="39">
        <f t="shared" ref="AW64:BR64" si="30">AW76</f>
        <v>1181</v>
      </c>
      <c r="AX64" s="39">
        <v>1170</v>
      </c>
      <c r="AY64" s="39">
        <f t="shared" si="30"/>
        <v>1251</v>
      </c>
      <c r="AZ64" s="39">
        <v>1293</v>
      </c>
      <c r="BA64" s="39">
        <v>1295</v>
      </c>
      <c r="BB64" s="39">
        <f t="shared" si="30"/>
        <v>1209</v>
      </c>
      <c r="BC64" s="39">
        <v>1121</v>
      </c>
      <c r="BD64" s="39">
        <f t="shared" si="30"/>
        <v>1143</v>
      </c>
      <c r="BE64" s="39">
        <f>BE76</f>
        <v>1132</v>
      </c>
      <c r="BF64" s="39">
        <v>1140</v>
      </c>
      <c r="BG64" s="39">
        <f t="shared" si="30"/>
        <v>1195</v>
      </c>
      <c r="BH64" s="39">
        <f t="shared" si="30"/>
        <v>1185</v>
      </c>
      <c r="BI64" s="39">
        <v>1196</v>
      </c>
      <c r="BJ64" s="39">
        <v>1191</v>
      </c>
      <c r="BK64" s="39">
        <v>1236</v>
      </c>
      <c r="BL64" s="39">
        <f t="shared" si="30"/>
        <v>0</v>
      </c>
      <c r="BM64" s="39">
        <f t="shared" si="30"/>
        <v>0</v>
      </c>
      <c r="BN64" s="39">
        <f t="shared" si="30"/>
        <v>0</v>
      </c>
      <c r="BO64" s="39">
        <f t="shared" si="30"/>
        <v>0</v>
      </c>
      <c r="BP64" s="39">
        <f t="shared" si="30"/>
        <v>0</v>
      </c>
      <c r="BQ64" s="39">
        <f t="shared" si="30"/>
        <v>0</v>
      </c>
      <c r="BR64" s="39">
        <f t="shared" si="30"/>
        <v>0</v>
      </c>
    </row>
    <row r="65" spans="1:70" s="19" customFormat="1" x14ac:dyDescent="0.25">
      <c r="A65" s="37" t="s">
        <v>50</v>
      </c>
      <c r="B65" s="39">
        <v>0</v>
      </c>
      <c r="C65" s="39">
        <v>299</v>
      </c>
      <c r="D65" s="39">
        <f>D83</f>
        <v>941</v>
      </c>
      <c r="E65" s="39">
        <v>1259</v>
      </c>
      <c r="F65" s="39">
        <v>1498</v>
      </c>
      <c r="G65" s="39">
        <v>1288</v>
      </c>
      <c r="H65" s="39">
        <f>H79</f>
        <v>792</v>
      </c>
      <c r="I65" s="39">
        <v>1304</v>
      </c>
      <c r="J65" s="39">
        <v>1385</v>
      </c>
      <c r="K65" s="39">
        <f>K83</f>
        <v>1215</v>
      </c>
      <c r="L65" s="39">
        <v>1244</v>
      </c>
      <c r="M65" s="39">
        <f>M83</f>
        <v>1035</v>
      </c>
      <c r="N65" s="39">
        <f>N83</f>
        <v>1121</v>
      </c>
      <c r="O65" s="39">
        <f>O79</f>
        <v>792</v>
      </c>
      <c r="P65" s="39">
        <f t="shared" ref="P65:AA65" si="31">P83</f>
        <v>1003</v>
      </c>
      <c r="Q65" s="39">
        <f t="shared" si="31"/>
        <v>1005</v>
      </c>
      <c r="R65" s="39">
        <f t="shared" si="31"/>
        <v>1285</v>
      </c>
      <c r="S65" s="39">
        <f t="shared" si="31"/>
        <v>1105</v>
      </c>
      <c r="T65" s="39">
        <f t="shared" si="31"/>
        <v>1205</v>
      </c>
      <c r="U65" s="39">
        <f t="shared" si="31"/>
        <v>1183</v>
      </c>
      <c r="V65" s="39">
        <f t="shared" si="31"/>
        <v>1082</v>
      </c>
      <c r="W65" s="39">
        <f t="shared" si="31"/>
        <v>1207</v>
      </c>
      <c r="X65" s="39">
        <f t="shared" si="31"/>
        <v>1223</v>
      </c>
      <c r="Y65" s="39">
        <f t="shared" si="31"/>
        <v>1243</v>
      </c>
      <c r="Z65" s="39">
        <f t="shared" si="31"/>
        <v>1264</v>
      </c>
      <c r="AA65" s="39">
        <f t="shared" si="31"/>
        <v>1361</v>
      </c>
      <c r="AB65" s="39">
        <v>1448</v>
      </c>
      <c r="AC65" s="39">
        <v>1442</v>
      </c>
      <c r="AD65" s="39">
        <v>1347</v>
      </c>
      <c r="AE65" s="39">
        <v>1456</v>
      </c>
      <c r="AF65" s="14">
        <f>(O65/31)*5</f>
        <v>127.74193548387096</v>
      </c>
      <c r="AG65" s="14">
        <f>(AM65/31)*5</f>
        <v>219.67741935483872</v>
      </c>
      <c r="AH65" s="37" t="s">
        <v>50</v>
      </c>
      <c r="AI65" s="39">
        <f>AI83</f>
        <v>1150</v>
      </c>
      <c r="AJ65" s="39">
        <f>AJ83</f>
        <v>965</v>
      </c>
      <c r="AK65" s="39">
        <f>(AM65/31)*26</f>
        <v>1142.3225806451615</v>
      </c>
      <c r="AL65" s="39">
        <f>AL83</f>
        <v>1150</v>
      </c>
      <c r="AM65" s="39">
        <f>AM83</f>
        <v>1362</v>
      </c>
      <c r="AN65" s="39">
        <v>1381</v>
      </c>
      <c r="AO65" s="39">
        <v>1561</v>
      </c>
      <c r="AP65" s="39">
        <f>AP83</f>
        <v>1458</v>
      </c>
      <c r="AQ65" s="39">
        <v>1363</v>
      </c>
      <c r="AR65" s="39">
        <v>1375</v>
      </c>
      <c r="AS65" s="39">
        <v>1356</v>
      </c>
      <c r="AT65" s="39">
        <v>1327</v>
      </c>
      <c r="AU65" s="39">
        <v>1283</v>
      </c>
      <c r="AV65" s="39">
        <v>1230</v>
      </c>
      <c r="AW65" s="39">
        <f t="shared" ref="AW65:BR65" si="32">AW83</f>
        <v>1314</v>
      </c>
      <c r="AX65" s="39">
        <v>1349</v>
      </c>
      <c r="AY65" s="39">
        <f t="shared" si="32"/>
        <v>1430</v>
      </c>
      <c r="AZ65" s="39">
        <v>1477</v>
      </c>
      <c r="BA65" s="39">
        <v>1574</v>
      </c>
      <c r="BB65" s="39">
        <f t="shared" si="32"/>
        <v>1432</v>
      </c>
      <c r="BC65" s="39">
        <v>1430</v>
      </c>
      <c r="BD65" s="39">
        <f t="shared" si="32"/>
        <v>1448</v>
      </c>
      <c r="BE65" s="39">
        <v>1410</v>
      </c>
      <c r="BF65" s="39">
        <f t="shared" si="32"/>
        <v>1293</v>
      </c>
      <c r="BG65" s="39">
        <f t="shared" si="32"/>
        <v>1431</v>
      </c>
      <c r="BH65" s="39">
        <f t="shared" si="32"/>
        <v>1401</v>
      </c>
      <c r="BI65" s="39">
        <v>1469</v>
      </c>
      <c r="BJ65" s="39">
        <v>1389</v>
      </c>
      <c r="BK65" s="39">
        <v>1489</v>
      </c>
      <c r="BL65" s="39">
        <f t="shared" si="32"/>
        <v>0</v>
      </c>
      <c r="BM65" s="39">
        <f t="shared" si="32"/>
        <v>0</v>
      </c>
      <c r="BN65" s="39">
        <f t="shared" si="32"/>
        <v>0</v>
      </c>
      <c r="BO65" s="39">
        <f t="shared" si="32"/>
        <v>0</v>
      </c>
      <c r="BP65" s="39">
        <f t="shared" si="32"/>
        <v>0</v>
      </c>
      <c r="BQ65" s="39">
        <f t="shared" si="32"/>
        <v>0</v>
      </c>
      <c r="BR65" s="39">
        <f t="shared" si="32"/>
        <v>0</v>
      </c>
    </row>
    <row r="66" spans="1:70" s="19" customFormat="1" x14ac:dyDescent="0.25">
      <c r="A66" s="37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>
        <f>(AM66/31)*5</f>
        <v>27.741935483870968</v>
      </c>
      <c r="AH66" s="37" t="s">
        <v>51</v>
      </c>
      <c r="AI66" s="39">
        <f>AI89</f>
        <v>300</v>
      </c>
      <c r="AJ66" s="39">
        <f>AJ89</f>
        <v>252</v>
      </c>
      <c r="AK66" s="39">
        <f>(AM66/31)*26</f>
        <v>144.25806451612905</v>
      </c>
      <c r="AL66" s="39">
        <f>AL89</f>
        <v>300</v>
      </c>
      <c r="AM66" s="39">
        <f>AM89</f>
        <v>172</v>
      </c>
      <c r="AN66" s="39">
        <v>353</v>
      </c>
      <c r="AO66" s="39">
        <f>AO89</f>
        <v>481</v>
      </c>
      <c r="AP66" s="39">
        <f>AP89</f>
        <v>365</v>
      </c>
      <c r="AQ66" s="39">
        <f>AQ89</f>
        <v>358</v>
      </c>
      <c r="AR66" s="39">
        <v>333</v>
      </c>
      <c r="AS66" s="39">
        <v>333</v>
      </c>
      <c r="AT66" s="39">
        <v>346</v>
      </c>
      <c r="AU66" s="39">
        <v>336</v>
      </c>
      <c r="AV66" s="39">
        <v>318</v>
      </c>
      <c r="AW66" s="39">
        <f t="shared" ref="AW66:BR66" si="33">AW89</f>
        <v>297</v>
      </c>
      <c r="AX66" s="39">
        <v>300</v>
      </c>
      <c r="AY66" s="39">
        <f t="shared" si="33"/>
        <v>307</v>
      </c>
      <c r="AZ66" s="39">
        <v>296</v>
      </c>
      <c r="BA66" s="39">
        <v>321</v>
      </c>
      <c r="BB66" s="39">
        <f t="shared" si="33"/>
        <v>306</v>
      </c>
      <c r="BC66" s="39">
        <v>323</v>
      </c>
      <c r="BD66" s="39">
        <f t="shared" si="33"/>
        <v>431</v>
      </c>
      <c r="BE66" s="39">
        <v>441</v>
      </c>
      <c r="BF66" s="39">
        <f t="shared" si="33"/>
        <v>394</v>
      </c>
      <c r="BG66" s="39">
        <f t="shared" si="33"/>
        <v>294</v>
      </c>
      <c r="BH66" s="39">
        <f t="shared" si="33"/>
        <v>327</v>
      </c>
      <c r="BI66" s="39">
        <v>297</v>
      </c>
      <c r="BJ66" s="39">
        <v>289</v>
      </c>
      <c r="BK66" s="39">
        <v>287</v>
      </c>
      <c r="BL66" s="39">
        <f t="shared" si="33"/>
        <v>0</v>
      </c>
      <c r="BM66" s="39">
        <f t="shared" si="33"/>
        <v>0</v>
      </c>
      <c r="BN66" s="39">
        <f t="shared" si="33"/>
        <v>0</v>
      </c>
      <c r="BO66" s="39">
        <f t="shared" si="33"/>
        <v>0</v>
      </c>
      <c r="BP66" s="39">
        <f t="shared" si="33"/>
        <v>0</v>
      </c>
      <c r="BQ66" s="39">
        <f t="shared" si="33"/>
        <v>0</v>
      </c>
      <c r="BR66" s="39">
        <f t="shared" si="33"/>
        <v>0</v>
      </c>
    </row>
    <row r="67" spans="1:70" s="19" customFormat="1" x14ac:dyDescent="0.25">
      <c r="A67" s="40" t="s">
        <v>23</v>
      </c>
      <c r="B67" s="42">
        <f t="shared" ref="B67:AG67" si="34">SUM(B64:B65)</f>
        <v>348</v>
      </c>
      <c r="C67" s="42">
        <f t="shared" si="34"/>
        <v>759</v>
      </c>
      <c r="D67" s="42">
        <f t="shared" si="34"/>
        <v>2030</v>
      </c>
      <c r="E67" s="42">
        <f t="shared" si="34"/>
        <v>2466</v>
      </c>
      <c r="F67" s="42">
        <f t="shared" si="34"/>
        <v>2916</v>
      </c>
      <c r="G67" s="42">
        <f t="shared" si="34"/>
        <v>2637</v>
      </c>
      <c r="H67" s="42">
        <f t="shared" si="34"/>
        <v>1732</v>
      </c>
      <c r="I67" s="42">
        <f t="shared" si="34"/>
        <v>2547</v>
      </c>
      <c r="J67" s="42">
        <f t="shared" si="34"/>
        <v>2762</v>
      </c>
      <c r="K67" s="42">
        <f t="shared" si="34"/>
        <v>2364</v>
      </c>
      <c r="L67" s="42">
        <f t="shared" si="34"/>
        <v>2345</v>
      </c>
      <c r="M67" s="42">
        <f t="shared" si="34"/>
        <v>1990</v>
      </c>
      <c r="N67" s="42">
        <f t="shared" si="34"/>
        <v>2134</v>
      </c>
      <c r="O67" s="42">
        <f t="shared" si="34"/>
        <v>1732</v>
      </c>
      <c r="P67" s="42">
        <f t="shared" si="34"/>
        <v>1854</v>
      </c>
      <c r="Q67" s="42">
        <f t="shared" si="34"/>
        <v>1864</v>
      </c>
      <c r="R67" s="42">
        <f t="shared" si="34"/>
        <v>2375</v>
      </c>
      <c r="S67" s="42">
        <f t="shared" si="34"/>
        <v>2077</v>
      </c>
      <c r="T67" s="42">
        <f t="shared" si="34"/>
        <v>2247</v>
      </c>
      <c r="U67" s="42">
        <f t="shared" si="34"/>
        <v>2185</v>
      </c>
      <c r="V67" s="42">
        <f t="shared" si="34"/>
        <v>2006</v>
      </c>
      <c r="W67" s="42">
        <f t="shared" si="34"/>
        <v>2183</v>
      </c>
      <c r="X67" s="42">
        <f t="shared" si="34"/>
        <v>2215</v>
      </c>
      <c r="Y67" s="42">
        <f t="shared" si="34"/>
        <v>2297</v>
      </c>
      <c r="Z67" s="42">
        <f t="shared" si="34"/>
        <v>2270</v>
      </c>
      <c r="AA67" s="42">
        <f t="shared" si="34"/>
        <v>2471</v>
      </c>
      <c r="AB67" s="42">
        <f t="shared" si="34"/>
        <v>2630</v>
      </c>
      <c r="AC67" s="42">
        <f t="shared" si="34"/>
        <v>2537</v>
      </c>
      <c r="AD67" s="42">
        <f t="shared" si="34"/>
        <v>2424</v>
      </c>
      <c r="AE67" s="42">
        <f t="shared" si="34"/>
        <v>2567</v>
      </c>
      <c r="AF67" s="42">
        <f t="shared" si="34"/>
        <v>279.35483870967744</v>
      </c>
      <c r="AG67" s="42">
        <f t="shared" si="34"/>
        <v>394.0322580645161</v>
      </c>
      <c r="AH67" s="40" t="s">
        <v>23</v>
      </c>
      <c r="AI67" s="42">
        <f>SUM(AI64:AI66)</f>
        <v>2550</v>
      </c>
      <c r="AJ67" s="42">
        <f>SUM(AJ64:AJ66)</f>
        <v>2140</v>
      </c>
      <c r="AK67" s="42">
        <f>SUM(AK64:AK66)</f>
        <v>2193.2258064516132</v>
      </c>
      <c r="AL67" s="42">
        <f>SUM(AL64:AL66)</f>
        <v>2550</v>
      </c>
      <c r="AM67" s="42">
        <f t="shared" ref="AM67:BR67" si="35">SUM(AM64:AM66)</f>
        <v>2615</v>
      </c>
      <c r="AN67" s="42">
        <f t="shared" si="35"/>
        <v>2865</v>
      </c>
      <c r="AO67" s="42">
        <f t="shared" si="35"/>
        <v>3377</v>
      </c>
      <c r="AP67" s="42">
        <f t="shared" si="35"/>
        <v>3062</v>
      </c>
      <c r="AQ67" s="42">
        <f t="shared" si="35"/>
        <v>2922</v>
      </c>
      <c r="AR67" s="42">
        <f t="shared" si="35"/>
        <v>2945</v>
      </c>
      <c r="AS67" s="42">
        <f t="shared" si="35"/>
        <v>2888</v>
      </c>
      <c r="AT67" s="42">
        <f t="shared" si="35"/>
        <v>2846</v>
      </c>
      <c r="AU67" s="42">
        <f t="shared" si="35"/>
        <v>2874</v>
      </c>
      <c r="AV67" s="42">
        <f t="shared" si="35"/>
        <v>2721</v>
      </c>
      <c r="AW67" s="42">
        <f t="shared" si="35"/>
        <v>2792</v>
      </c>
      <c r="AX67" s="42">
        <f t="shared" si="35"/>
        <v>2819</v>
      </c>
      <c r="AY67" s="42">
        <f t="shared" si="35"/>
        <v>2988</v>
      </c>
      <c r="AZ67" s="42">
        <f t="shared" si="35"/>
        <v>3066</v>
      </c>
      <c r="BA67" s="42">
        <f t="shared" si="35"/>
        <v>3190</v>
      </c>
      <c r="BB67" s="42">
        <f t="shared" si="35"/>
        <v>2947</v>
      </c>
      <c r="BC67" s="42">
        <f t="shared" si="35"/>
        <v>2874</v>
      </c>
      <c r="BD67" s="42">
        <f t="shared" si="35"/>
        <v>3022</v>
      </c>
      <c r="BE67" s="42">
        <f t="shared" si="35"/>
        <v>2983</v>
      </c>
      <c r="BF67" s="42">
        <f t="shared" si="35"/>
        <v>2827</v>
      </c>
      <c r="BG67" s="42">
        <f t="shared" si="35"/>
        <v>2920</v>
      </c>
      <c r="BH67" s="42">
        <f t="shared" si="35"/>
        <v>2913</v>
      </c>
      <c r="BI67" s="42">
        <f t="shared" si="35"/>
        <v>2962</v>
      </c>
      <c r="BJ67" s="42">
        <f t="shared" si="35"/>
        <v>2869</v>
      </c>
      <c r="BK67" s="42">
        <f t="shared" si="35"/>
        <v>3012</v>
      </c>
      <c r="BL67" s="42">
        <f t="shared" si="35"/>
        <v>0</v>
      </c>
      <c r="BM67" s="42">
        <f t="shared" si="35"/>
        <v>0</v>
      </c>
      <c r="BN67" s="42">
        <f t="shared" si="35"/>
        <v>0</v>
      </c>
      <c r="BO67" s="42">
        <f t="shared" si="35"/>
        <v>0</v>
      </c>
      <c r="BP67" s="42">
        <f t="shared" si="35"/>
        <v>0</v>
      </c>
      <c r="BQ67" s="42">
        <f t="shared" si="35"/>
        <v>0</v>
      </c>
      <c r="BR67" s="42">
        <f t="shared" si="35"/>
        <v>0</v>
      </c>
    </row>
    <row r="68" spans="1:70" x14ac:dyDescent="0.25">
      <c r="A68" s="47"/>
      <c r="B68" s="47"/>
      <c r="C68" s="47"/>
      <c r="D68" s="47"/>
      <c r="E68" s="47"/>
      <c r="F68" s="47"/>
      <c r="G68" s="47"/>
      <c r="H68" s="48"/>
      <c r="I68" s="48"/>
      <c r="J68" s="48"/>
      <c r="K68" s="48"/>
      <c r="L68" s="48"/>
      <c r="M68" s="48"/>
      <c r="N68" s="48"/>
      <c r="O68" s="48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48"/>
      <c r="AG68" s="48"/>
      <c r="AH68" s="47"/>
      <c r="AI68" s="49"/>
      <c r="AJ68" s="49"/>
      <c r="AK68" s="49"/>
      <c r="AL68" s="49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</row>
    <row r="69" spans="1:70" ht="25.5" x14ac:dyDescent="0.25">
      <c r="A69" s="33" t="s">
        <v>52</v>
      </c>
      <c r="B69" s="8">
        <f>$B$10</f>
        <v>44562</v>
      </c>
      <c r="C69" s="8" t="e" vm="2">
        <f>$C$10</f>
        <v>#VALUE!</v>
      </c>
      <c r="D69" s="8" t="e" vm="2">
        <f>$D$10</f>
        <v>#VALUE!</v>
      </c>
      <c r="E69" s="8" t="e" vm="2">
        <f>$E$10</f>
        <v>#VALUE!</v>
      </c>
      <c r="F69" s="8" t="e" vm="2">
        <f>$F$10</f>
        <v>#VALUE!</v>
      </c>
      <c r="G69" s="8" t="e" vm="2">
        <f>$G$10</f>
        <v>#VALUE!</v>
      </c>
      <c r="H69" s="34" t="s">
        <v>14</v>
      </c>
      <c r="I69" s="8" t="e" vm="2">
        <f>$I$10</f>
        <v>#VALUE!</v>
      </c>
      <c r="J69" s="8" t="e" vm="2">
        <f>$J$10</f>
        <v>#VALUE!</v>
      </c>
      <c r="K69" s="8" t="e" vm="2">
        <f>$K$10</f>
        <v>#VALUE!</v>
      </c>
      <c r="L69" s="8" t="e" vm="2">
        <f>$L$10</f>
        <v>#VALUE!</v>
      </c>
      <c r="M69" s="8" t="e" vm="2">
        <f>$M$10</f>
        <v>#VALUE!</v>
      </c>
      <c r="N69" s="8" t="e" vm="2">
        <f>$N$10</f>
        <v>#VALUE!</v>
      </c>
      <c r="O69" s="34" t="s">
        <v>14</v>
      </c>
      <c r="P69" s="8" t="e" vm="2">
        <f t="shared" ref="P69:AE69" si="36">P10</f>
        <v>#VALUE!</v>
      </c>
      <c r="Q69" s="8" t="e" vm="2">
        <f t="shared" si="36"/>
        <v>#VALUE!</v>
      </c>
      <c r="R69" s="8" t="e" vm="2">
        <f t="shared" si="36"/>
        <v>#VALUE!</v>
      </c>
      <c r="S69" s="8" t="e" vm="2">
        <f t="shared" si="36"/>
        <v>#VALUE!</v>
      </c>
      <c r="T69" s="8" t="e" vm="2">
        <f t="shared" si="36"/>
        <v>#VALUE!</v>
      </c>
      <c r="U69" s="8" t="e" vm="2">
        <f t="shared" si="36"/>
        <v>#VALUE!</v>
      </c>
      <c r="V69" s="8" t="e" vm="2">
        <f t="shared" si="36"/>
        <v>#VALUE!</v>
      </c>
      <c r="W69" s="8" t="e" vm="2">
        <f t="shared" si="36"/>
        <v>#VALUE!</v>
      </c>
      <c r="X69" s="8" t="e" vm="2">
        <f t="shared" si="36"/>
        <v>#VALUE!</v>
      </c>
      <c r="Y69" s="8" t="e" vm="2">
        <f t="shared" si="36"/>
        <v>#VALUE!</v>
      </c>
      <c r="Z69" s="8" t="e" vm="2">
        <f t="shared" si="36"/>
        <v>#VALUE!</v>
      </c>
      <c r="AA69" s="8" t="e" vm="2">
        <f t="shared" si="36"/>
        <v>#VALUE!</v>
      </c>
      <c r="AB69" s="8" t="e" vm="2">
        <f t="shared" si="36"/>
        <v>#VALUE!</v>
      </c>
      <c r="AC69" s="8" t="e" vm="2">
        <f t="shared" si="36"/>
        <v>#VALUE!</v>
      </c>
      <c r="AD69" s="8" t="e" vm="2">
        <f t="shared" si="36"/>
        <v>#VALUE!</v>
      </c>
      <c r="AE69" s="8" t="e" vm="2">
        <f t="shared" si="36"/>
        <v>#VALUE!</v>
      </c>
      <c r="AF69" s="8" t="str">
        <f>$AF$20</f>
        <v>Meta Parcial</v>
      </c>
      <c r="AG69" s="8" t="str">
        <f>$AG$20</f>
        <v>01 a 05 - Mai - 24</v>
      </c>
      <c r="AH69" s="33" t="s">
        <v>53</v>
      </c>
      <c r="AI69" s="34" t="str">
        <f>AI$20</f>
        <v>Meta</v>
      </c>
      <c r="AJ69" s="34" t="str">
        <f>AJ$20</f>
        <v>Meta Parcial</v>
      </c>
      <c r="AK69" s="43" t="str">
        <f t="shared" ref="AK69:BR69" si="37">AK$20</f>
        <v>06 a 31 - Mai - 24</v>
      </c>
      <c r="AL69" s="34" t="str">
        <f t="shared" si="37"/>
        <v>Meta</v>
      </c>
      <c r="AM69" s="8" t="e" vm="2">
        <f t="shared" si="37"/>
        <v>#VALUE!</v>
      </c>
      <c r="AN69" s="8" t="e" vm="2">
        <f t="shared" si="37"/>
        <v>#VALUE!</v>
      </c>
      <c r="AO69" s="8" t="e" vm="2">
        <f t="shared" si="37"/>
        <v>#VALUE!</v>
      </c>
      <c r="AP69" s="8" t="e" vm="2">
        <f t="shared" si="37"/>
        <v>#VALUE!</v>
      </c>
      <c r="AQ69" s="8" t="e" vm="2">
        <f t="shared" si="37"/>
        <v>#VALUE!</v>
      </c>
      <c r="AR69" s="8" t="e" vm="2">
        <f t="shared" si="37"/>
        <v>#VALUE!</v>
      </c>
      <c r="AS69" s="8" t="e" vm="2">
        <f t="shared" si="37"/>
        <v>#VALUE!</v>
      </c>
      <c r="AT69" s="8" t="e" vm="2">
        <f t="shared" si="37"/>
        <v>#VALUE!</v>
      </c>
      <c r="AU69" s="8" t="e" vm="2">
        <f t="shared" si="37"/>
        <v>#VALUE!</v>
      </c>
      <c r="AV69" s="8" t="e" vm="2">
        <f t="shared" si="37"/>
        <v>#VALUE!</v>
      </c>
      <c r="AW69" s="8" t="e" vm="2">
        <f t="shared" si="37"/>
        <v>#VALUE!</v>
      </c>
      <c r="AX69" s="8" t="e" vm="2">
        <f t="shared" si="37"/>
        <v>#VALUE!</v>
      </c>
      <c r="AY69" s="8" t="e" vm="2">
        <f t="shared" si="37"/>
        <v>#VALUE!</v>
      </c>
      <c r="AZ69" s="8" t="e" vm="2">
        <f t="shared" si="37"/>
        <v>#VALUE!</v>
      </c>
      <c r="BA69" s="8" t="e" vm="2">
        <f t="shared" si="37"/>
        <v>#VALUE!</v>
      </c>
      <c r="BB69" s="8" t="e" vm="2">
        <f t="shared" si="37"/>
        <v>#VALUE!</v>
      </c>
      <c r="BC69" s="8" t="e" vm="2">
        <f t="shared" si="37"/>
        <v>#VALUE!</v>
      </c>
      <c r="BD69" s="8" t="e" vm="2">
        <f t="shared" si="37"/>
        <v>#VALUE!</v>
      </c>
      <c r="BE69" s="8" t="e" vm="2">
        <f t="shared" si="37"/>
        <v>#VALUE!</v>
      </c>
      <c r="BF69" s="8" t="e" vm="2">
        <f t="shared" si="37"/>
        <v>#VALUE!</v>
      </c>
      <c r="BG69" s="8" t="e" vm="2">
        <f t="shared" si="37"/>
        <v>#VALUE!</v>
      </c>
      <c r="BH69" s="8" t="e" vm="2">
        <f t="shared" si="37"/>
        <v>#VALUE!</v>
      </c>
      <c r="BI69" s="8" t="e" vm="2">
        <f t="shared" si="37"/>
        <v>#VALUE!</v>
      </c>
      <c r="BJ69" s="8" t="e" vm="2">
        <f t="shared" si="37"/>
        <v>#VALUE!</v>
      </c>
      <c r="BK69" s="8" t="e" vm="2">
        <f t="shared" si="37"/>
        <v>#VALUE!</v>
      </c>
      <c r="BL69" s="8" t="e" vm="2">
        <f t="shared" si="37"/>
        <v>#VALUE!</v>
      </c>
      <c r="BM69" s="8" t="e" vm="2">
        <f t="shared" si="37"/>
        <v>#VALUE!</v>
      </c>
      <c r="BN69" s="8" t="e" vm="2">
        <f t="shared" si="37"/>
        <v>#VALUE!</v>
      </c>
      <c r="BO69" s="8" t="e" vm="2">
        <f t="shared" si="37"/>
        <v>#VALUE!</v>
      </c>
      <c r="BP69" s="8" t="e" vm="2">
        <f t="shared" si="37"/>
        <v>#VALUE!</v>
      </c>
      <c r="BQ69" s="8" t="e" vm="2">
        <f t="shared" si="37"/>
        <v>#VALUE!</v>
      </c>
      <c r="BR69" s="8" t="e" vm="2">
        <f t="shared" si="37"/>
        <v>#VALUE!</v>
      </c>
    </row>
    <row r="70" spans="1:70" s="19" customFormat="1" x14ac:dyDescent="0.25">
      <c r="A70" s="44" t="s">
        <v>54</v>
      </c>
      <c r="B70" s="14">
        <v>43</v>
      </c>
      <c r="C70" s="14">
        <v>45</v>
      </c>
      <c r="D70" s="14">
        <v>97</v>
      </c>
      <c r="E70" s="14">
        <v>134</v>
      </c>
      <c r="F70" s="14">
        <v>94</v>
      </c>
      <c r="G70" s="14">
        <v>145</v>
      </c>
      <c r="H70" s="268">
        <v>940</v>
      </c>
      <c r="I70" s="14">
        <v>119</v>
      </c>
      <c r="J70" s="14">
        <v>144</v>
      </c>
      <c r="K70" s="14">
        <v>73</v>
      </c>
      <c r="L70" s="14">
        <v>86</v>
      </c>
      <c r="M70" s="14">
        <v>69</v>
      </c>
      <c r="N70" s="14">
        <v>86</v>
      </c>
      <c r="O70" s="268">
        <v>940</v>
      </c>
      <c r="P70" s="14">
        <v>60</v>
      </c>
      <c r="Q70" s="14">
        <v>83</v>
      </c>
      <c r="R70" s="14">
        <v>121</v>
      </c>
      <c r="S70" s="14">
        <v>126</v>
      </c>
      <c r="T70" s="14">
        <v>95</v>
      </c>
      <c r="U70" s="14">
        <v>58</v>
      </c>
      <c r="V70" s="14">
        <v>31</v>
      </c>
      <c r="W70" s="14">
        <v>57</v>
      </c>
      <c r="X70" s="14">
        <v>75</v>
      </c>
      <c r="Y70" s="14">
        <v>87</v>
      </c>
      <c r="Z70" s="14">
        <v>87</v>
      </c>
      <c r="AA70" s="14">
        <v>97</v>
      </c>
      <c r="AB70" s="14">
        <v>88</v>
      </c>
      <c r="AC70" s="14">
        <v>79</v>
      </c>
      <c r="AD70" s="14">
        <v>88</v>
      </c>
      <c r="AE70" s="14">
        <v>86</v>
      </c>
      <c r="AF70" s="14">
        <f>(O70/31)*5</f>
        <v>151.61290322580646</v>
      </c>
      <c r="AG70" s="14">
        <f t="shared" ref="AG70:AG75" si="38">(AM70/31)*5</f>
        <v>11.290322580645162</v>
      </c>
      <c r="AH70" s="44" t="s">
        <v>54</v>
      </c>
      <c r="AI70" s="263">
        <v>1100</v>
      </c>
      <c r="AJ70" s="263">
        <f>ROUND(((AI70/31)*26),0)</f>
        <v>923</v>
      </c>
      <c r="AK70" s="14">
        <f t="shared" ref="AK70:AK75" si="39">(AM70/31)*26</f>
        <v>58.709677419354847</v>
      </c>
      <c r="AL70" s="263">
        <v>1100</v>
      </c>
      <c r="AM70" s="14">
        <v>70</v>
      </c>
      <c r="AN70" s="14">
        <v>89</v>
      </c>
      <c r="AO70" s="14">
        <v>82</v>
      </c>
      <c r="AP70" s="14">
        <v>92</v>
      </c>
      <c r="AQ70" s="14">
        <v>100</v>
      </c>
      <c r="AR70" s="14">
        <v>68</v>
      </c>
      <c r="AS70" s="14">
        <v>67</v>
      </c>
      <c r="AT70" s="14">
        <v>94</v>
      </c>
      <c r="AU70" s="14">
        <v>69</v>
      </c>
      <c r="AV70" s="14">
        <v>93</v>
      </c>
      <c r="AW70" s="14">
        <v>78</v>
      </c>
      <c r="AX70" s="14">
        <v>64</v>
      </c>
      <c r="AY70" s="14">
        <v>65</v>
      </c>
      <c r="AZ70" s="14">
        <v>95</v>
      </c>
      <c r="BA70" s="14">
        <v>88</v>
      </c>
      <c r="BB70" s="14">
        <v>99</v>
      </c>
      <c r="BC70" s="14">
        <v>86</v>
      </c>
      <c r="BD70" s="14">
        <v>98</v>
      </c>
      <c r="BE70" s="14">
        <v>86</v>
      </c>
      <c r="BF70" s="14">
        <v>84</v>
      </c>
      <c r="BG70" s="14">
        <v>83</v>
      </c>
      <c r="BH70" s="14">
        <v>85</v>
      </c>
      <c r="BI70" s="14">
        <v>86</v>
      </c>
      <c r="BJ70" s="14">
        <v>88</v>
      </c>
      <c r="BK70" s="14">
        <v>96</v>
      </c>
      <c r="BL70" s="14"/>
      <c r="BM70" s="14"/>
      <c r="BN70" s="14"/>
      <c r="BO70" s="14"/>
      <c r="BP70" s="14"/>
      <c r="BQ70" s="14"/>
      <c r="BR70" s="14"/>
    </row>
    <row r="71" spans="1:70" s="19" customFormat="1" x14ac:dyDescent="0.25">
      <c r="A71" s="44" t="s">
        <v>55</v>
      </c>
      <c r="B71" s="14">
        <v>67</v>
      </c>
      <c r="C71" s="14">
        <v>62</v>
      </c>
      <c r="D71" s="14">
        <v>89</v>
      </c>
      <c r="E71" s="14">
        <v>128</v>
      </c>
      <c r="F71" s="14">
        <v>212</v>
      </c>
      <c r="G71" s="14">
        <v>159</v>
      </c>
      <c r="H71" s="268"/>
      <c r="I71" s="14">
        <v>182</v>
      </c>
      <c r="J71" s="14">
        <v>138</v>
      </c>
      <c r="K71" s="14">
        <v>158</v>
      </c>
      <c r="L71" s="14">
        <v>70</v>
      </c>
      <c r="M71" s="14">
        <v>63</v>
      </c>
      <c r="N71" s="14">
        <v>102</v>
      </c>
      <c r="O71" s="268"/>
      <c r="P71" s="14">
        <v>32</v>
      </c>
      <c r="Q71" s="14">
        <v>82</v>
      </c>
      <c r="R71" s="14">
        <v>37</v>
      </c>
      <c r="S71" s="14">
        <v>89</v>
      </c>
      <c r="T71" s="14">
        <v>84</v>
      </c>
      <c r="U71" s="14">
        <v>84</v>
      </c>
      <c r="V71" s="14">
        <v>92</v>
      </c>
      <c r="W71" s="14">
        <v>91</v>
      </c>
      <c r="X71" s="14">
        <v>122</v>
      </c>
      <c r="Y71" s="14">
        <v>120</v>
      </c>
      <c r="Z71" s="14">
        <v>121</v>
      </c>
      <c r="AA71" s="14">
        <v>108</v>
      </c>
      <c r="AB71" s="14">
        <v>126</v>
      </c>
      <c r="AC71" s="14">
        <v>133</v>
      </c>
      <c r="AD71" s="14">
        <v>134</v>
      </c>
      <c r="AE71" s="14">
        <v>127</v>
      </c>
      <c r="AF71" s="14">
        <f>(O71/31)*5</f>
        <v>0</v>
      </c>
      <c r="AG71" s="14">
        <f t="shared" si="38"/>
        <v>21.612903225806448</v>
      </c>
      <c r="AH71" s="44" t="s">
        <v>55</v>
      </c>
      <c r="AI71" s="264"/>
      <c r="AJ71" s="264"/>
      <c r="AK71" s="14">
        <f t="shared" si="39"/>
        <v>112.38709677419354</v>
      </c>
      <c r="AL71" s="264"/>
      <c r="AM71" s="14">
        <v>134</v>
      </c>
      <c r="AN71" s="14">
        <v>148</v>
      </c>
      <c r="AO71" s="14">
        <v>203</v>
      </c>
      <c r="AP71" s="14">
        <v>213</v>
      </c>
      <c r="AQ71" s="14">
        <v>195</v>
      </c>
      <c r="AR71" s="14">
        <v>199</v>
      </c>
      <c r="AS71" s="14">
        <v>202</v>
      </c>
      <c r="AT71" s="14">
        <v>195</v>
      </c>
      <c r="AU71" s="14">
        <v>206</v>
      </c>
      <c r="AV71" s="14">
        <v>210</v>
      </c>
      <c r="AW71" s="14">
        <v>187</v>
      </c>
      <c r="AX71" s="14">
        <v>170</v>
      </c>
      <c r="AY71" s="14">
        <v>187</v>
      </c>
      <c r="AZ71" s="14">
        <v>195</v>
      </c>
      <c r="BA71" s="14">
        <v>178</v>
      </c>
      <c r="BB71" s="14">
        <v>192</v>
      </c>
      <c r="BC71" s="14">
        <v>145</v>
      </c>
      <c r="BD71" s="14">
        <v>130</v>
      </c>
      <c r="BE71" s="14">
        <v>151</v>
      </c>
      <c r="BF71" s="14">
        <v>145</v>
      </c>
      <c r="BG71" s="14">
        <v>115</v>
      </c>
      <c r="BH71" s="14">
        <v>197</v>
      </c>
      <c r="BI71" s="14">
        <v>177</v>
      </c>
      <c r="BJ71" s="14">
        <v>197</v>
      </c>
      <c r="BK71" s="14">
        <v>187</v>
      </c>
      <c r="BL71" s="14"/>
      <c r="BM71" s="14"/>
      <c r="BN71" s="14"/>
      <c r="BO71" s="14"/>
      <c r="BP71" s="14"/>
      <c r="BQ71" s="14"/>
      <c r="BR71" s="14"/>
    </row>
    <row r="72" spans="1:70" s="19" customFormat="1" x14ac:dyDescent="0.25">
      <c r="A72" s="44" t="s">
        <v>56</v>
      </c>
      <c r="B72" s="14">
        <v>139</v>
      </c>
      <c r="C72" s="14">
        <v>212</v>
      </c>
      <c r="D72" s="14">
        <v>276</v>
      </c>
      <c r="E72" s="14">
        <v>281</v>
      </c>
      <c r="F72" s="14">
        <v>417</v>
      </c>
      <c r="G72" s="14">
        <v>270</v>
      </c>
      <c r="H72" s="268"/>
      <c r="I72" s="14">
        <v>375</v>
      </c>
      <c r="J72" s="14">
        <v>327</v>
      </c>
      <c r="K72" s="14">
        <v>304</v>
      </c>
      <c r="L72" s="14">
        <v>301</v>
      </c>
      <c r="M72" s="14">
        <v>265</v>
      </c>
      <c r="N72" s="14">
        <v>294</v>
      </c>
      <c r="O72" s="268"/>
      <c r="P72" s="14">
        <v>216</v>
      </c>
      <c r="Q72" s="14">
        <v>214</v>
      </c>
      <c r="R72" s="14">
        <v>344</v>
      </c>
      <c r="S72" s="14">
        <v>259</v>
      </c>
      <c r="T72" s="14">
        <v>284</v>
      </c>
      <c r="U72" s="14">
        <v>306</v>
      </c>
      <c r="V72" s="14">
        <v>288</v>
      </c>
      <c r="W72" s="14">
        <v>246</v>
      </c>
      <c r="X72" s="14">
        <v>287</v>
      </c>
      <c r="Y72" s="14">
        <v>259</v>
      </c>
      <c r="Z72" s="14">
        <v>242</v>
      </c>
      <c r="AA72" s="14">
        <v>307</v>
      </c>
      <c r="AB72" s="14">
        <v>345</v>
      </c>
      <c r="AC72" s="14">
        <v>300</v>
      </c>
      <c r="AD72" s="14">
        <v>287</v>
      </c>
      <c r="AE72" s="14">
        <v>304</v>
      </c>
      <c r="AF72" s="14">
        <f>(O72/31)*5</f>
        <v>0</v>
      </c>
      <c r="AG72" s="14">
        <f t="shared" si="38"/>
        <v>44.838709677419352</v>
      </c>
      <c r="AH72" s="44" t="s">
        <v>56</v>
      </c>
      <c r="AI72" s="264"/>
      <c r="AJ72" s="264"/>
      <c r="AK72" s="14">
        <f t="shared" si="39"/>
        <v>233.16129032258061</v>
      </c>
      <c r="AL72" s="264"/>
      <c r="AM72" s="14">
        <v>278</v>
      </c>
      <c r="AN72" s="14">
        <v>299</v>
      </c>
      <c r="AO72" s="14">
        <v>331</v>
      </c>
      <c r="AP72" s="14">
        <v>306</v>
      </c>
      <c r="AQ72" s="14">
        <v>259</v>
      </c>
      <c r="AR72" s="14">
        <v>306</v>
      </c>
      <c r="AS72" s="14">
        <v>304</v>
      </c>
      <c r="AT72" s="14">
        <v>283</v>
      </c>
      <c r="AU72" s="14">
        <v>349</v>
      </c>
      <c r="AV72" s="14">
        <v>277</v>
      </c>
      <c r="AW72" s="14">
        <v>291</v>
      </c>
      <c r="AX72" s="14">
        <v>278</v>
      </c>
      <c r="AY72" s="14">
        <v>375</v>
      </c>
      <c r="AZ72" s="14">
        <v>340</v>
      </c>
      <c r="BA72" s="14">
        <v>372</v>
      </c>
      <c r="BB72" s="14">
        <v>323</v>
      </c>
      <c r="BC72" s="14">
        <v>284</v>
      </c>
      <c r="BD72" s="14">
        <v>294</v>
      </c>
      <c r="BE72" s="14">
        <v>310</v>
      </c>
      <c r="BF72" s="14">
        <v>303</v>
      </c>
      <c r="BG72" s="14">
        <v>345</v>
      </c>
      <c r="BH72" s="14">
        <v>299</v>
      </c>
      <c r="BI72" s="14">
        <v>302</v>
      </c>
      <c r="BJ72" s="14">
        <v>305</v>
      </c>
      <c r="BK72" s="14">
        <v>357</v>
      </c>
      <c r="BL72" s="14"/>
      <c r="BM72" s="14"/>
      <c r="BN72" s="14"/>
      <c r="BO72" s="14"/>
      <c r="BP72" s="14"/>
      <c r="BQ72" s="14"/>
      <c r="BR72" s="14"/>
    </row>
    <row r="73" spans="1:70" s="19" customFormat="1" x14ac:dyDescent="0.25">
      <c r="A73" s="44" t="s">
        <v>28</v>
      </c>
      <c r="B73" s="14">
        <v>99</v>
      </c>
      <c r="C73" s="14">
        <v>128</v>
      </c>
      <c r="D73" s="14">
        <v>211</v>
      </c>
      <c r="E73" s="14">
        <v>282</v>
      </c>
      <c r="F73" s="14">
        <v>274</v>
      </c>
      <c r="G73" s="14">
        <v>324</v>
      </c>
      <c r="H73" s="268"/>
      <c r="I73" s="14">
        <v>158</v>
      </c>
      <c r="J73" s="14">
        <v>220</v>
      </c>
      <c r="K73" s="14">
        <v>137</v>
      </c>
      <c r="L73" s="14">
        <v>81</v>
      </c>
      <c r="M73" s="14">
        <v>59</v>
      </c>
      <c r="N73" s="14">
        <v>58</v>
      </c>
      <c r="O73" s="268"/>
      <c r="P73" s="14">
        <v>55</v>
      </c>
      <c r="Q73" s="14">
        <v>74</v>
      </c>
      <c r="R73" s="14">
        <v>59</v>
      </c>
      <c r="S73" s="14">
        <v>51</v>
      </c>
      <c r="T73" s="14">
        <v>68</v>
      </c>
      <c r="U73" s="14">
        <v>61</v>
      </c>
      <c r="V73" s="14">
        <v>75</v>
      </c>
      <c r="W73" s="14">
        <v>71</v>
      </c>
      <c r="X73" s="14">
        <v>74</v>
      </c>
      <c r="Y73" s="14">
        <v>67</v>
      </c>
      <c r="Z73" s="14">
        <v>75</v>
      </c>
      <c r="AA73" s="14">
        <v>57</v>
      </c>
      <c r="AB73" s="14">
        <v>71</v>
      </c>
      <c r="AC73" s="14">
        <v>54</v>
      </c>
      <c r="AD73" s="14">
        <v>59</v>
      </c>
      <c r="AE73" s="14">
        <v>60</v>
      </c>
      <c r="AF73" s="14">
        <f>(O73/31)*5</f>
        <v>0</v>
      </c>
      <c r="AG73" s="14">
        <f t="shared" si="38"/>
        <v>10</v>
      </c>
      <c r="AH73" s="44" t="s">
        <v>28</v>
      </c>
      <c r="AI73" s="264"/>
      <c r="AJ73" s="264"/>
      <c r="AK73" s="14">
        <f t="shared" si="39"/>
        <v>52</v>
      </c>
      <c r="AL73" s="264"/>
      <c r="AM73" s="14">
        <v>62</v>
      </c>
      <c r="AN73" s="14">
        <v>77</v>
      </c>
      <c r="AO73" s="14">
        <v>78</v>
      </c>
      <c r="AP73" s="14">
        <v>73</v>
      </c>
      <c r="AQ73" s="14">
        <v>84</v>
      </c>
      <c r="AR73" s="14">
        <v>83</v>
      </c>
      <c r="AS73" s="14">
        <v>82</v>
      </c>
      <c r="AT73" s="14">
        <v>73</v>
      </c>
      <c r="AU73" s="14">
        <v>80</v>
      </c>
      <c r="AV73" s="14">
        <v>80</v>
      </c>
      <c r="AW73" s="14">
        <v>85</v>
      </c>
      <c r="AX73" s="14">
        <v>85</v>
      </c>
      <c r="AY73" s="14">
        <v>82</v>
      </c>
      <c r="AZ73" s="14">
        <v>91</v>
      </c>
      <c r="BA73" s="14">
        <v>74</v>
      </c>
      <c r="BB73" s="14">
        <v>103</v>
      </c>
      <c r="BC73" s="14">
        <v>84</v>
      </c>
      <c r="BD73" s="14">
        <v>77</v>
      </c>
      <c r="BE73" s="14">
        <v>84</v>
      </c>
      <c r="BF73" s="14">
        <v>99</v>
      </c>
      <c r="BG73" s="14">
        <v>94</v>
      </c>
      <c r="BH73" s="14">
        <v>97</v>
      </c>
      <c r="BI73" s="14">
        <v>97</v>
      </c>
      <c r="BJ73" s="14">
        <v>89</v>
      </c>
      <c r="BK73" s="14">
        <v>88</v>
      </c>
      <c r="BL73" s="14"/>
      <c r="BM73" s="14"/>
      <c r="BN73" s="14"/>
      <c r="BO73" s="14"/>
      <c r="BP73" s="14"/>
      <c r="BQ73" s="14"/>
      <c r="BR73" s="14"/>
    </row>
    <row r="74" spans="1:70" s="19" customFormat="1" x14ac:dyDescent="0.25">
      <c r="A74" s="44" t="s">
        <v>57</v>
      </c>
      <c r="B74" s="14">
        <v>0</v>
      </c>
      <c r="C74" s="14">
        <v>13</v>
      </c>
      <c r="D74" s="14">
        <v>416</v>
      </c>
      <c r="E74" s="14">
        <v>382</v>
      </c>
      <c r="F74" s="14">
        <v>421</v>
      </c>
      <c r="G74" s="14">
        <v>451</v>
      </c>
      <c r="H74" s="268"/>
      <c r="I74" s="14">
        <v>409</v>
      </c>
      <c r="J74" s="14">
        <v>548</v>
      </c>
      <c r="K74" s="14">
        <v>477</v>
      </c>
      <c r="L74" s="14">
        <v>563</v>
      </c>
      <c r="M74" s="14">
        <v>499</v>
      </c>
      <c r="N74" s="14">
        <v>473</v>
      </c>
      <c r="O74" s="268"/>
      <c r="P74" s="14">
        <v>488</v>
      </c>
      <c r="Q74" s="14">
        <v>406</v>
      </c>
      <c r="R74" s="14">
        <v>529</v>
      </c>
      <c r="S74" s="14">
        <v>447</v>
      </c>
      <c r="T74" s="14">
        <v>511</v>
      </c>
      <c r="U74" s="14">
        <v>493</v>
      </c>
      <c r="V74" s="14">
        <v>438</v>
      </c>
      <c r="W74" s="14">
        <v>511</v>
      </c>
      <c r="X74" s="14">
        <v>434</v>
      </c>
      <c r="Y74" s="14">
        <v>521</v>
      </c>
      <c r="Z74" s="14">
        <v>481</v>
      </c>
      <c r="AA74" s="14">
        <v>541</v>
      </c>
      <c r="AB74" s="14">
        <v>552</v>
      </c>
      <c r="AC74" s="14">
        <v>529</v>
      </c>
      <c r="AD74" s="14">
        <v>509</v>
      </c>
      <c r="AE74" s="14">
        <v>534</v>
      </c>
      <c r="AF74" s="14">
        <f>(O74/31)*5</f>
        <v>0</v>
      </c>
      <c r="AG74" s="14">
        <f t="shared" si="38"/>
        <v>86.612903225806463</v>
      </c>
      <c r="AH74" s="44" t="s">
        <v>57</v>
      </c>
      <c r="AI74" s="264"/>
      <c r="AJ74" s="264"/>
      <c r="AK74" s="14">
        <f t="shared" si="39"/>
        <v>450.38709677419359</v>
      </c>
      <c r="AL74" s="264"/>
      <c r="AM74" s="14">
        <v>537</v>
      </c>
      <c r="AN74" s="14">
        <v>518</v>
      </c>
      <c r="AO74" s="14">
        <v>641</v>
      </c>
      <c r="AP74" s="14">
        <v>555</v>
      </c>
      <c r="AQ74" s="14">
        <v>563</v>
      </c>
      <c r="AR74" s="14">
        <v>581</v>
      </c>
      <c r="AS74" s="14">
        <v>544</v>
      </c>
      <c r="AT74" s="14">
        <v>528</v>
      </c>
      <c r="AU74" s="14">
        <v>551</v>
      </c>
      <c r="AV74" s="14">
        <v>513</v>
      </c>
      <c r="AW74" s="14">
        <v>540</v>
      </c>
      <c r="AX74" s="14">
        <v>573</v>
      </c>
      <c r="AY74" s="14">
        <v>542</v>
      </c>
      <c r="AZ74" s="14">
        <v>572</v>
      </c>
      <c r="BA74" s="14">
        <v>583</v>
      </c>
      <c r="BB74" s="14">
        <v>492</v>
      </c>
      <c r="BC74" s="14">
        <v>522</v>
      </c>
      <c r="BD74" s="14">
        <v>544</v>
      </c>
      <c r="BE74" s="14">
        <v>501</v>
      </c>
      <c r="BF74" s="14">
        <v>509</v>
      </c>
      <c r="BG74" s="14">
        <v>558</v>
      </c>
      <c r="BH74" s="14">
        <v>507</v>
      </c>
      <c r="BI74" s="14">
        <v>534</v>
      </c>
      <c r="BJ74" s="14">
        <v>510</v>
      </c>
      <c r="BK74" s="14">
        <v>508</v>
      </c>
      <c r="BL74" s="14"/>
      <c r="BM74" s="14"/>
      <c r="BN74" s="14"/>
      <c r="BO74" s="14"/>
      <c r="BP74" s="14"/>
      <c r="BQ74" s="14"/>
      <c r="BR74" s="14"/>
    </row>
    <row r="75" spans="1:70" s="19" customFormat="1" x14ac:dyDescent="0.25">
      <c r="A75" s="44" t="s">
        <v>58</v>
      </c>
      <c r="B75" s="14"/>
      <c r="C75" s="14"/>
      <c r="D75" s="14"/>
      <c r="E75" s="14"/>
      <c r="F75" s="14"/>
      <c r="G75" s="14"/>
      <c r="H75" s="268"/>
      <c r="I75" s="14"/>
      <c r="J75" s="14"/>
      <c r="K75" s="14"/>
      <c r="L75" s="14"/>
      <c r="M75" s="14"/>
      <c r="N75" s="14"/>
      <c r="O75" s="268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>
        <f t="shared" si="38"/>
        <v>0</v>
      </c>
      <c r="AH75" s="44" t="s">
        <v>58</v>
      </c>
      <c r="AI75" s="265"/>
      <c r="AJ75" s="265"/>
      <c r="AK75" s="14">
        <f t="shared" si="39"/>
        <v>0</v>
      </c>
      <c r="AL75" s="265"/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/>
      <c r="BM75" s="14"/>
      <c r="BN75" s="14"/>
      <c r="BO75" s="14"/>
      <c r="BP75" s="14"/>
      <c r="BQ75" s="14"/>
      <c r="BR75" s="14"/>
    </row>
    <row r="76" spans="1:70" s="19" customFormat="1" x14ac:dyDescent="0.25">
      <c r="A76" s="46" t="s">
        <v>23</v>
      </c>
      <c r="B76" s="21">
        <f t="shared" ref="B76:G76" si="40">SUM(B70:B74)</f>
        <v>348</v>
      </c>
      <c r="C76" s="21">
        <f t="shared" si="40"/>
        <v>460</v>
      </c>
      <c r="D76" s="21">
        <f t="shared" si="40"/>
        <v>1089</v>
      </c>
      <c r="E76" s="21">
        <f t="shared" si="40"/>
        <v>1207</v>
      </c>
      <c r="F76" s="21">
        <f t="shared" si="40"/>
        <v>1418</v>
      </c>
      <c r="G76" s="21">
        <f t="shared" si="40"/>
        <v>1349</v>
      </c>
      <c r="H76" s="21">
        <f t="shared" ref="H76:M76" si="41">SUM(H70:H75)</f>
        <v>940</v>
      </c>
      <c r="I76" s="21">
        <f t="shared" si="41"/>
        <v>1243</v>
      </c>
      <c r="J76" s="21">
        <f t="shared" si="41"/>
        <v>1377</v>
      </c>
      <c r="K76" s="21">
        <f t="shared" si="41"/>
        <v>1149</v>
      </c>
      <c r="L76" s="21">
        <f t="shared" si="41"/>
        <v>1101</v>
      </c>
      <c r="M76" s="21">
        <f t="shared" si="41"/>
        <v>955</v>
      </c>
      <c r="N76" s="21">
        <f>SUM(N70:N74)</f>
        <v>1013</v>
      </c>
      <c r="O76" s="21">
        <f>SUM(O70:O75)</f>
        <v>940</v>
      </c>
      <c r="P76" s="21">
        <f t="shared" ref="P76:AG76" si="42">SUM(P70:P74)</f>
        <v>851</v>
      </c>
      <c r="Q76" s="21">
        <f t="shared" si="42"/>
        <v>859</v>
      </c>
      <c r="R76" s="21">
        <f t="shared" si="42"/>
        <v>1090</v>
      </c>
      <c r="S76" s="21">
        <f t="shared" si="42"/>
        <v>972</v>
      </c>
      <c r="T76" s="21">
        <f t="shared" si="42"/>
        <v>1042</v>
      </c>
      <c r="U76" s="21">
        <f t="shared" si="42"/>
        <v>1002</v>
      </c>
      <c r="V76" s="21">
        <f t="shared" si="42"/>
        <v>924</v>
      </c>
      <c r="W76" s="21">
        <f t="shared" si="42"/>
        <v>976</v>
      </c>
      <c r="X76" s="21">
        <f>SUM(X70:X74)</f>
        <v>992</v>
      </c>
      <c r="Y76" s="21">
        <f t="shared" si="42"/>
        <v>1054</v>
      </c>
      <c r="Z76" s="21">
        <f t="shared" si="42"/>
        <v>1006</v>
      </c>
      <c r="AA76" s="21">
        <f t="shared" si="42"/>
        <v>1110</v>
      </c>
      <c r="AB76" s="21">
        <f t="shared" si="42"/>
        <v>1182</v>
      </c>
      <c r="AC76" s="21">
        <f t="shared" si="42"/>
        <v>1095</v>
      </c>
      <c r="AD76" s="21">
        <f t="shared" si="42"/>
        <v>1077</v>
      </c>
      <c r="AE76" s="21">
        <f t="shared" si="42"/>
        <v>1111</v>
      </c>
      <c r="AF76" s="21">
        <f t="shared" si="42"/>
        <v>151.61290322580646</v>
      </c>
      <c r="AG76" s="21">
        <f t="shared" si="42"/>
        <v>174.35483870967744</v>
      </c>
      <c r="AH76" s="46" t="s">
        <v>23</v>
      </c>
      <c r="AI76" s="41">
        <f>SUM(AI70:AI75)</f>
        <v>1100</v>
      </c>
      <c r="AJ76" s="41">
        <f>SUM(AJ70:AJ75)</f>
        <v>923</v>
      </c>
      <c r="AK76" s="41">
        <f>SUM(AK70:AK75)</f>
        <v>906.64516129032268</v>
      </c>
      <c r="AL76" s="41">
        <f>SUM(AL70:AL75)</f>
        <v>1100</v>
      </c>
      <c r="AM76" s="41">
        <f t="shared" ref="AM76:BR76" si="43">SUM(AM70:AM75)</f>
        <v>1081</v>
      </c>
      <c r="AN76" s="41">
        <f t="shared" si="43"/>
        <v>1131</v>
      </c>
      <c r="AO76" s="41">
        <f t="shared" si="43"/>
        <v>1335</v>
      </c>
      <c r="AP76" s="41">
        <f t="shared" si="43"/>
        <v>1239</v>
      </c>
      <c r="AQ76" s="41">
        <f t="shared" si="43"/>
        <v>1201</v>
      </c>
      <c r="AR76" s="41">
        <f t="shared" si="43"/>
        <v>1237</v>
      </c>
      <c r="AS76" s="41">
        <f t="shared" si="43"/>
        <v>1199</v>
      </c>
      <c r="AT76" s="41">
        <f t="shared" si="43"/>
        <v>1173</v>
      </c>
      <c r="AU76" s="41">
        <f t="shared" si="43"/>
        <v>1255</v>
      </c>
      <c r="AV76" s="41">
        <f t="shared" si="43"/>
        <v>1173</v>
      </c>
      <c r="AW76" s="41">
        <f t="shared" si="43"/>
        <v>1181</v>
      </c>
      <c r="AX76" s="41">
        <f t="shared" si="43"/>
        <v>1170</v>
      </c>
      <c r="AY76" s="41">
        <f t="shared" si="43"/>
        <v>1251</v>
      </c>
      <c r="AZ76" s="41">
        <f t="shared" si="43"/>
        <v>1293</v>
      </c>
      <c r="BA76" s="41">
        <f t="shared" si="43"/>
        <v>1295</v>
      </c>
      <c r="BB76" s="41">
        <f t="shared" si="43"/>
        <v>1209</v>
      </c>
      <c r="BC76" s="41">
        <f t="shared" si="43"/>
        <v>1121</v>
      </c>
      <c r="BD76" s="41">
        <f t="shared" si="43"/>
        <v>1143</v>
      </c>
      <c r="BE76" s="41">
        <f t="shared" si="43"/>
        <v>1132</v>
      </c>
      <c r="BF76" s="41">
        <f t="shared" si="43"/>
        <v>1140</v>
      </c>
      <c r="BG76" s="41">
        <f t="shared" si="43"/>
        <v>1195</v>
      </c>
      <c r="BH76" s="41">
        <f t="shared" si="43"/>
        <v>1185</v>
      </c>
      <c r="BI76" s="41">
        <f t="shared" si="43"/>
        <v>1196</v>
      </c>
      <c r="BJ76" s="41">
        <f t="shared" si="43"/>
        <v>1189</v>
      </c>
      <c r="BK76" s="41">
        <f t="shared" si="43"/>
        <v>1236</v>
      </c>
      <c r="BL76" s="41">
        <f t="shared" si="43"/>
        <v>0</v>
      </c>
      <c r="BM76" s="41">
        <f t="shared" si="43"/>
        <v>0</v>
      </c>
      <c r="BN76" s="41">
        <f t="shared" si="43"/>
        <v>0</v>
      </c>
      <c r="BO76" s="41">
        <f t="shared" si="43"/>
        <v>0</v>
      </c>
      <c r="BP76" s="41">
        <f t="shared" si="43"/>
        <v>0</v>
      </c>
      <c r="BQ76" s="41">
        <f t="shared" si="43"/>
        <v>0</v>
      </c>
      <c r="BR76" s="41">
        <f t="shared" si="43"/>
        <v>0</v>
      </c>
    </row>
    <row r="77" spans="1:70" x14ac:dyDescent="0.25">
      <c r="A77" s="26"/>
      <c r="B77" s="26"/>
      <c r="C77" s="26"/>
      <c r="D77" s="26"/>
      <c r="E77" s="26"/>
      <c r="F77" s="26"/>
      <c r="G77" s="26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6"/>
      <c r="AI77" s="29"/>
      <c r="AJ77" s="29"/>
      <c r="AK77" s="29"/>
      <c r="AL77" s="29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</row>
    <row r="78" spans="1:70" ht="25.5" x14ac:dyDescent="0.25">
      <c r="A78" s="33" t="s">
        <v>59</v>
      </c>
      <c r="B78" s="8">
        <f>$B$10</f>
        <v>44562</v>
      </c>
      <c r="C78" s="8" t="e" vm="2">
        <f>$C$10</f>
        <v>#VALUE!</v>
      </c>
      <c r="D78" s="8" t="e" vm="2">
        <f>$D$10</f>
        <v>#VALUE!</v>
      </c>
      <c r="E78" s="8" t="e" vm="2">
        <f>$E$10</f>
        <v>#VALUE!</v>
      </c>
      <c r="F78" s="8" t="e" vm="2">
        <f>$F$10</f>
        <v>#VALUE!</v>
      </c>
      <c r="G78" s="8" t="e" vm="2">
        <f>$G$10</f>
        <v>#VALUE!</v>
      </c>
      <c r="H78" s="34" t="s">
        <v>14</v>
      </c>
      <c r="I78" s="8" t="e" vm="2">
        <f>$I$10</f>
        <v>#VALUE!</v>
      </c>
      <c r="J78" s="8" t="e" vm="2">
        <f>$J$10</f>
        <v>#VALUE!</v>
      </c>
      <c r="K78" s="8" t="e" vm="2">
        <f>$K$10</f>
        <v>#VALUE!</v>
      </c>
      <c r="L78" s="8" t="e" vm="2">
        <f>$L$10</f>
        <v>#VALUE!</v>
      </c>
      <c r="M78" s="8" t="e" vm="2">
        <f>$M$10</f>
        <v>#VALUE!</v>
      </c>
      <c r="N78" s="8" t="e" vm="2">
        <f>$N$10</f>
        <v>#VALUE!</v>
      </c>
      <c r="O78" s="34" t="s">
        <v>14</v>
      </c>
      <c r="P78" s="8" t="e" vm="2">
        <f t="shared" ref="P78:AE78" si="44">P10</f>
        <v>#VALUE!</v>
      </c>
      <c r="Q78" s="8" t="e" vm="2">
        <f t="shared" si="44"/>
        <v>#VALUE!</v>
      </c>
      <c r="R78" s="8" t="e" vm="2">
        <f t="shared" si="44"/>
        <v>#VALUE!</v>
      </c>
      <c r="S78" s="8" t="e" vm="2">
        <f t="shared" si="44"/>
        <v>#VALUE!</v>
      </c>
      <c r="T78" s="8" t="e" vm="2">
        <f t="shared" si="44"/>
        <v>#VALUE!</v>
      </c>
      <c r="U78" s="8" t="e" vm="2">
        <f t="shared" si="44"/>
        <v>#VALUE!</v>
      </c>
      <c r="V78" s="8" t="e" vm="2">
        <f t="shared" si="44"/>
        <v>#VALUE!</v>
      </c>
      <c r="W78" s="8" t="e" vm="2">
        <f t="shared" si="44"/>
        <v>#VALUE!</v>
      </c>
      <c r="X78" s="8" t="e" vm="2">
        <f t="shared" si="44"/>
        <v>#VALUE!</v>
      </c>
      <c r="Y78" s="8" t="e" vm="2">
        <f t="shared" si="44"/>
        <v>#VALUE!</v>
      </c>
      <c r="Z78" s="8" t="e" vm="2">
        <f t="shared" si="44"/>
        <v>#VALUE!</v>
      </c>
      <c r="AA78" s="8" t="e" vm="2">
        <f t="shared" si="44"/>
        <v>#VALUE!</v>
      </c>
      <c r="AB78" s="8" t="e" vm="2">
        <f t="shared" si="44"/>
        <v>#VALUE!</v>
      </c>
      <c r="AC78" s="8" t="e" vm="2">
        <f t="shared" si="44"/>
        <v>#VALUE!</v>
      </c>
      <c r="AD78" s="8" t="e" vm="2">
        <f t="shared" si="44"/>
        <v>#VALUE!</v>
      </c>
      <c r="AE78" s="8" t="e" vm="2">
        <f t="shared" si="44"/>
        <v>#VALUE!</v>
      </c>
      <c r="AF78" s="8" t="str">
        <f>$AF$20</f>
        <v>Meta Parcial</v>
      </c>
      <c r="AG78" s="8" t="str">
        <f>$AG$20</f>
        <v>01 a 05 - Mai - 24</v>
      </c>
      <c r="AH78" s="33" t="s">
        <v>60</v>
      </c>
      <c r="AI78" s="34" t="str">
        <f>AI$20</f>
        <v>Meta</v>
      </c>
      <c r="AJ78" s="34" t="str">
        <f>AJ$20</f>
        <v>Meta Parcial</v>
      </c>
      <c r="AK78" s="43" t="str">
        <f t="shared" ref="AK78:BR78" si="45">AK$20</f>
        <v>06 a 31 - Mai - 24</v>
      </c>
      <c r="AL78" s="34" t="str">
        <f t="shared" si="45"/>
        <v>Meta</v>
      </c>
      <c r="AM78" s="8" t="e" vm="2">
        <f t="shared" si="45"/>
        <v>#VALUE!</v>
      </c>
      <c r="AN78" s="8" t="e" vm="2">
        <f t="shared" si="45"/>
        <v>#VALUE!</v>
      </c>
      <c r="AO78" s="8" t="e" vm="2">
        <f t="shared" si="45"/>
        <v>#VALUE!</v>
      </c>
      <c r="AP78" s="8" t="e" vm="2">
        <f t="shared" si="45"/>
        <v>#VALUE!</v>
      </c>
      <c r="AQ78" s="8" t="e" vm="2">
        <f t="shared" si="45"/>
        <v>#VALUE!</v>
      </c>
      <c r="AR78" s="8" t="e" vm="2">
        <f t="shared" si="45"/>
        <v>#VALUE!</v>
      </c>
      <c r="AS78" s="8" t="e" vm="2">
        <f t="shared" si="45"/>
        <v>#VALUE!</v>
      </c>
      <c r="AT78" s="8" t="e" vm="2">
        <f t="shared" si="45"/>
        <v>#VALUE!</v>
      </c>
      <c r="AU78" s="8" t="e" vm="2">
        <f t="shared" si="45"/>
        <v>#VALUE!</v>
      </c>
      <c r="AV78" s="8" t="e" vm="2">
        <f t="shared" si="45"/>
        <v>#VALUE!</v>
      </c>
      <c r="AW78" s="8" t="e" vm="2">
        <f t="shared" si="45"/>
        <v>#VALUE!</v>
      </c>
      <c r="AX78" s="8" t="e" vm="2">
        <f t="shared" si="45"/>
        <v>#VALUE!</v>
      </c>
      <c r="AY78" s="8" t="e" vm="2">
        <f t="shared" si="45"/>
        <v>#VALUE!</v>
      </c>
      <c r="AZ78" s="8" t="e" vm="2">
        <f t="shared" si="45"/>
        <v>#VALUE!</v>
      </c>
      <c r="BA78" s="8" t="e" vm="2">
        <f t="shared" si="45"/>
        <v>#VALUE!</v>
      </c>
      <c r="BB78" s="8" t="e" vm="2">
        <f t="shared" si="45"/>
        <v>#VALUE!</v>
      </c>
      <c r="BC78" s="8" t="e" vm="2">
        <f t="shared" si="45"/>
        <v>#VALUE!</v>
      </c>
      <c r="BD78" s="8" t="e" vm="2">
        <f t="shared" si="45"/>
        <v>#VALUE!</v>
      </c>
      <c r="BE78" s="8" t="e" vm="2">
        <f t="shared" si="45"/>
        <v>#VALUE!</v>
      </c>
      <c r="BF78" s="8" t="e" vm="2">
        <f t="shared" si="45"/>
        <v>#VALUE!</v>
      </c>
      <c r="BG78" s="8" t="e" vm="2">
        <f t="shared" si="45"/>
        <v>#VALUE!</v>
      </c>
      <c r="BH78" s="8" t="e" vm="2">
        <f t="shared" si="45"/>
        <v>#VALUE!</v>
      </c>
      <c r="BI78" s="8" t="e" vm="2">
        <f t="shared" si="45"/>
        <v>#VALUE!</v>
      </c>
      <c r="BJ78" s="8" t="e" vm="2">
        <f t="shared" si="45"/>
        <v>#VALUE!</v>
      </c>
      <c r="BK78" s="8" t="e" vm="2">
        <f t="shared" si="45"/>
        <v>#VALUE!</v>
      </c>
      <c r="BL78" s="8" t="e" vm="2">
        <f t="shared" si="45"/>
        <v>#VALUE!</v>
      </c>
      <c r="BM78" s="8" t="e" vm="2">
        <f t="shared" si="45"/>
        <v>#VALUE!</v>
      </c>
      <c r="BN78" s="8" t="e" vm="2">
        <f t="shared" si="45"/>
        <v>#VALUE!</v>
      </c>
      <c r="BO78" s="8" t="e" vm="2">
        <f t="shared" si="45"/>
        <v>#VALUE!</v>
      </c>
      <c r="BP78" s="8" t="e" vm="2">
        <f t="shared" si="45"/>
        <v>#VALUE!</v>
      </c>
      <c r="BQ78" s="8" t="e" vm="2">
        <f t="shared" si="45"/>
        <v>#VALUE!</v>
      </c>
      <c r="BR78" s="8" t="e" vm="2">
        <f t="shared" si="45"/>
        <v>#VALUE!</v>
      </c>
    </row>
    <row r="79" spans="1:70" s="19" customFormat="1" x14ac:dyDescent="0.25">
      <c r="A79" s="44" t="s">
        <v>61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268">
        <v>792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268">
        <v>792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f>(O79/31)*5</f>
        <v>127.74193548387096</v>
      </c>
      <c r="AG79" s="14">
        <f>(AM79/31)*5</f>
        <v>0</v>
      </c>
      <c r="AH79" s="44" t="s">
        <v>61</v>
      </c>
      <c r="AI79" s="263">
        <v>1150</v>
      </c>
      <c r="AJ79" s="263">
        <f>ROUND(((AI79/31)*26),0)</f>
        <v>965</v>
      </c>
      <c r="AK79" s="14">
        <f>(AM79/31)*26</f>
        <v>0</v>
      </c>
      <c r="AL79" s="263">
        <v>1150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4</v>
      </c>
      <c r="AY79" s="14">
        <v>1</v>
      </c>
      <c r="AZ79" s="14">
        <v>0</v>
      </c>
      <c r="BA79" s="14">
        <v>2</v>
      </c>
      <c r="BB79" s="14">
        <v>7</v>
      </c>
      <c r="BC79" s="14">
        <v>4</v>
      </c>
      <c r="BD79" s="14">
        <v>11</v>
      </c>
      <c r="BE79" s="14">
        <v>13</v>
      </c>
      <c r="BF79" s="14">
        <v>7</v>
      </c>
      <c r="BG79" s="14">
        <v>13</v>
      </c>
      <c r="BH79" s="14">
        <v>11</v>
      </c>
      <c r="BI79" s="14">
        <v>9</v>
      </c>
      <c r="BJ79" s="14">
        <v>3</v>
      </c>
      <c r="BK79" s="14">
        <v>8</v>
      </c>
      <c r="BL79" s="14"/>
      <c r="BM79" s="14"/>
      <c r="BN79" s="14"/>
      <c r="BO79" s="14"/>
      <c r="BP79" s="14"/>
      <c r="BQ79" s="14"/>
      <c r="BR79" s="14"/>
    </row>
    <row r="80" spans="1:70" s="19" customFormat="1" x14ac:dyDescent="0.25">
      <c r="A80" s="44" t="s">
        <v>62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268"/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268"/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/>
      <c r="AG80" s="14">
        <f>(AM80/31)*5</f>
        <v>0</v>
      </c>
      <c r="AH80" s="44" t="s">
        <v>62</v>
      </c>
      <c r="AI80" s="264"/>
      <c r="AJ80" s="264"/>
      <c r="AK80" s="14">
        <f>(AM80/31)*26</f>
        <v>0</v>
      </c>
      <c r="AL80" s="264"/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4</v>
      </c>
      <c r="AT80" s="14">
        <v>3</v>
      </c>
      <c r="AU80" s="14">
        <v>5</v>
      </c>
      <c r="AV80" s="14">
        <v>8</v>
      </c>
      <c r="AW80" s="14">
        <v>8</v>
      </c>
      <c r="AX80" s="14">
        <v>9</v>
      </c>
      <c r="AY80" s="14">
        <v>8</v>
      </c>
      <c r="AZ80" s="14">
        <v>5</v>
      </c>
      <c r="BA80" s="14">
        <v>2</v>
      </c>
      <c r="BB80" s="14">
        <v>8</v>
      </c>
      <c r="BC80" s="14">
        <v>6</v>
      </c>
      <c r="BD80" s="14">
        <v>4</v>
      </c>
      <c r="BE80" s="14">
        <v>6</v>
      </c>
      <c r="BF80" s="14">
        <v>8</v>
      </c>
      <c r="BG80" s="14">
        <v>10</v>
      </c>
      <c r="BH80" s="14">
        <v>14</v>
      </c>
      <c r="BI80" s="14">
        <v>11</v>
      </c>
      <c r="BJ80" s="14">
        <v>16</v>
      </c>
      <c r="BK80" s="14">
        <v>9</v>
      </c>
      <c r="BL80" s="14"/>
      <c r="BM80" s="14"/>
      <c r="BN80" s="14"/>
      <c r="BO80" s="14"/>
      <c r="BP80" s="14"/>
      <c r="BQ80" s="14"/>
      <c r="BR80" s="14"/>
    </row>
    <row r="81" spans="1:70" s="19" customFormat="1" x14ac:dyDescent="0.25">
      <c r="A81" s="44" t="s">
        <v>63</v>
      </c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268"/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268"/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/>
      <c r="AG81" s="14">
        <f>(AM81/31)*5</f>
        <v>0</v>
      </c>
      <c r="AH81" s="44" t="s">
        <v>63</v>
      </c>
      <c r="AI81" s="264"/>
      <c r="AJ81" s="264"/>
      <c r="AK81" s="14">
        <f>(AM81/31)*26</f>
        <v>0</v>
      </c>
      <c r="AL81" s="264"/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4">
        <v>0</v>
      </c>
      <c r="AZ81" s="14">
        <v>0</v>
      </c>
      <c r="BA81" s="14">
        <v>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/>
      <c r="BM81" s="14"/>
      <c r="BN81" s="14"/>
      <c r="BO81" s="14"/>
      <c r="BP81" s="14"/>
      <c r="BQ81" s="14"/>
      <c r="BR81" s="14"/>
    </row>
    <row r="82" spans="1:70" s="19" customFormat="1" x14ac:dyDescent="0.25">
      <c r="A82" s="44" t="s">
        <v>64</v>
      </c>
      <c r="B82" s="14">
        <v>0</v>
      </c>
      <c r="C82" s="14">
        <v>299</v>
      </c>
      <c r="D82" s="14">
        <v>941</v>
      </c>
      <c r="E82" s="14">
        <v>1079</v>
      </c>
      <c r="F82" s="14">
        <v>1498</v>
      </c>
      <c r="G82" s="14">
        <v>1288</v>
      </c>
      <c r="H82" s="268"/>
      <c r="I82" s="14">
        <v>1304</v>
      </c>
      <c r="J82" s="14">
        <v>1385</v>
      </c>
      <c r="K82" s="14">
        <v>1215</v>
      </c>
      <c r="L82" s="14">
        <v>1244</v>
      </c>
      <c r="M82" s="14">
        <v>1035</v>
      </c>
      <c r="N82" s="14">
        <v>1121</v>
      </c>
      <c r="O82" s="268"/>
      <c r="P82" s="14">
        <v>1003</v>
      </c>
      <c r="Q82" s="14">
        <v>1005</v>
      </c>
      <c r="R82" s="14">
        <v>1285</v>
      </c>
      <c r="S82" s="14">
        <v>1105</v>
      </c>
      <c r="T82" s="14">
        <v>1205</v>
      </c>
      <c r="U82" s="14">
        <v>1183</v>
      </c>
      <c r="V82" s="14">
        <v>1082</v>
      </c>
      <c r="W82" s="14">
        <v>1207</v>
      </c>
      <c r="X82" s="14">
        <v>1223</v>
      </c>
      <c r="Y82" s="14">
        <v>1243</v>
      </c>
      <c r="Z82" s="14">
        <v>1264</v>
      </c>
      <c r="AA82" s="14">
        <v>1361</v>
      </c>
      <c r="AB82" s="14">
        <v>1448</v>
      </c>
      <c r="AC82" s="14">
        <v>1442</v>
      </c>
      <c r="AD82" s="14">
        <v>1347</v>
      </c>
      <c r="AE82" s="14">
        <v>1456</v>
      </c>
      <c r="AF82" s="14"/>
      <c r="AG82" s="14">
        <f>(AM82/31)*5</f>
        <v>219.67741935483872</v>
      </c>
      <c r="AH82" s="44" t="s">
        <v>65</v>
      </c>
      <c r="AI82" s="265"/>
      <c r="AJ82" s="265"/>
      <c r="AK82" s="14">
        <f>(AM82/31)*26</f>
        <v>1142.3225806451615</v>
      </c>
      <c r="AL82" s="265"/>
      <c r="AM82" s="14">
        <v>1362</v>
      </c>
      <c r="AN82" s="14">
        <v>1381</v>
      </c>
      <c r="AO82" s="14">
        <v>1561</v>
      </c>
      <c r="AP82" s="14">
        <v>1458</v>
      </c>
      <c r="AQ82" s="14">
        <v>1363</v>
      </c>
      <c r="AR82" s="14">
        <v>1375</v>
      </c>
      <c r="AS82" s="14">
        <v>1352</v>
      </c>
      <c r="AT82" s="14">
        <v>1324</v>
      </c>
      <c r="AU82" s="14">
        <v>1278</v>
      </c>
      <c r="AV82" s="14">
        <v>1222</v>
      </c>
      <c r="AW82" s="14">
        <v>1306</v>
      </c>
      <c r="AX82" s="14">
        <v>1336</v>
      </c>
      <c r="AY82" s="14">
        <v>1421</v>
      </c>
      <c r="AZ82" s="14">
        <v>1472</v>
      </c>
      <c r="BA82" s="14">
        <v>1570</v>
      </c>
      <c r="BB82" s="14">
        <v>1417</v>
      </c>
      <c r="BC82" s="14">
        <v>1420</v>
      </c>
      <c r="BD82" s="14">
        <v>1433</v>
      </c>
      <c r="BE82" s="14">
        <v>1391</v>
      </c>
      <c r="BF82" s="14">
        <v>1278</v>
      </c>
      <c r="BG82" s="14">
        <v>1408</v>
      </c>
      <c r="BH82" s="14">
        <v>1376</v>
      </c>
      <c r="BI82" s="14">
        <v>1449</v>
      </c>
      <c r="BJ82" s="14">
        <v>1370</v>
      </c>
      <c r="BK82" s="14">
        <v>1472</v>
      </c>
      <c r="BL82" s="14"/>
      <c r="BM82" s="14"/>
      <c r="BN82" s="14"/>
      <c r="BO82" s="14"/>
      <c r="BP82" s="14"/>
      <c r="BQ82" s="14"/>
      <c r="BR82" s="14"/>
    </row>
    <row r="83" spans="1:70" s="19" customFormat="1" x14ac:dyDescent="0.25">
      <c r="A83" s="46" t="s">
        <v>23</v>
      </c>
      <c r="B83" s="21">
        <f t="shared" ref="B83:BM83" si="46">SUM(B79:B82)</f>
        <v>0</v>
      </c>
      <c r="C83" s="21">
        <f t="shared" si="46"/>
        <v>299</v>
      </c>
      <c r="D83" s="21">
        <f t="shared" si="46"/>
        <v>941</v>
      </c>
      <c r="E83" s="21">
        <f t="shared" si="46"/>
        <v>1079</v>
      </c>
      <c r="F83" s="21">
        <f t="shared" si="46"/>
        <v>1498</v>
      </c>
      <c r="G83" s="21">
        <f t="shared" si="46"/>
        <v>1288</v>
      </c>
      <c r="H83" s="21">
        <f t="shared" si="46"/>
        <v>792</v>
      </c>
      <c r="I83" s="21">
        <f t="shared" si="46"/>
        <v>1304</v>
      </c>
      <c r="J83" s="21">
        <f t="shared" si="46"/>
        <v>1385</v>
      </c>
      <c r="K83" s="21">
        <f t="shared" si="46"/>
        <v>1215</v>
      </c>
      <c r="L83" s="21">
        <f t="shared" si="46"/>
        <v>1244</v>
      </c>
      <c r="M83" s="21">
        <f t="shared" si="46"/>
        <v>1035</v>
      </c>
      <c r="N83" s="21">
        <f t="shared" si="46"/>
        <v>1121</v>
      </c>
      <c r="O83" s="21">
        <f t="shared" si="46"/>
        <v>792</v>
      </c>
      <c r="P83" s="21">
        <f t="shared" si="46"/>
        <v>1003</v>
      </c>
      <c r="Q83" s="21">
        <f t="shared" si="46"/>
        <v>1005</v>
      </c>
      <c r="R83" s="21">
        <f t="shared" si="46"/>
        <v>1285</v>
      </c>
      <c r="S83" s="21">
        <f t="shared" si="46"/>
        <v>1105</v>
      </c>
      <c r="T83" s="21">
        <f t="shared" si="46"/>
        <v>1205</v>
      </c>
      <c r="U83" s="21">
        <f t="shared" si="46"/>
        <v>1183</v>
      </c>
      <c r="V83" s="21">
        <f t="shared" si="46"/>
        <v>1082</v>
      </c>
      <c r="W83" s="21">
        <f t="shared" si="46"/>
        <v>1207</v>
      </c>
      <c r="X83" s="21">
        <f>SUM(X79:X82)</f>
        <v>1223</v>
      </c>
      <c r="Y83" s="21">
        <f t="shared" si="46"/>
        <v>1243</v>
      </c>
      <c r="Z83" s="21">
        <f t="shared" si="46"/>
        <v>1264</v>
      </c>
      <c r="AA83" s="21">
        <f t="shared" si="46"/>
        <v>1361</v>
      </c>
      <c r="AB83" s="21">
        <f t="shared" si="46"/>
        <v>1448</v>
      </c>
      <c r="AC83" s="21">
        <f t="shared" si="46"/>
        <v>1442</v>
      </c>
      <c r="AD83" s="21">
        <f t="shared" si="46"/>
        <v>1347</v>
      </c>
      <c r="AE83" s="21">
        <f t="shared" si="46"/>
        <v>1456</v>
      </c>
      <c r="AF83" s="21"/>
      <c r="AG83" s="21">
        <f>(AM83/31)*5</f>
        <v>219.67741935483872</v>
      </c>
      <c r="AH83" s="46" t="s">
        <v>23</v>
      </c>
      <c r="AI83" s="41">
        <f t="shared" si="46"/>
        <v>1150</v>
      </c>
      <c r="AJ83" s="41">
        <f t="shared" si="46"/>
        <v>965</v>
      </c>
      <c r="AK83" s="41">
        <f t="shared" si="46"/>
        <v>1142.3225806451615</v>
      </c>
      <c r="AL83" s="41">
        <f t="shared" si="46"/>
        <v>1150</v>
      </c>
      <c r="AM83" s="41">
        <f t="shared" si="46"/>
        <v>1362</v>
      </c>
      <c r="AN83" s="41">
        <f t="shared" si="46"/>
        <v>1381</v>
      </c>
      <c r="AO83" s="41">
        <f t="shared" si="46"/>
        <v>1561</v>
      </c>
      <c r="AP83" s="41">
        <f t="shared" si="46"/>
        <v>1458</v>
      </c>
      <c r="AQ83" s="41">
        <f t="shared" si="46"/>
        <v>1363</v>
      </c>
      <c r="AR83" s="41">
        <f t="shared" si="46"/>
        <v>1375</v>
      </c>
      <c r="AS83" s="41">
        <f t="shared" si="46"/>
        <v>1356</v>
      </c>
      <c r="AT83" s="41">
        <f t="shared" si="46"/>
        <v>1327</v>
      </c>
      <c r="AU83" s="41">
        <f t="shared" si="46"/>
        <v>1283</v>
      </c>
      <c r="AV83" s="41">
        <f t="shared" si="46"/>
        <v>1230</v>
      </c>
      <c r="AW83" s="41">
        <f t="shared" si="46"/>
        <v>1314</v>
      </c>
      <c r="AX83" s="41">
        <f t="shared" si="46"/>
        <v>1349</v>
      </c>
      <c r="AY83" s="41">
        <f t="shared" si="46"/>
        <v>1430</v>
      </c>
      <c r="AZ83" s="41">
        <f t="shared" si="46"/>
        <v>1477</v>
      </c>
      <c r="BA83" s="41">
        <f t="shared" si="46"/>
        <v>1574</v>
      </c>
      <c r="BB83" s="41">
        <f t="shared" si="46"/>
        <v>1432</v>
      </c>
      <c r="BC83" s="41">
        <f t="shared" si="46"/>
        <v>1430</v>
      </c>
      <c r="BD83" s="41">
        <f t="shared" si="46"/>
        <v>1448</v>
      </c>
      <c r="BE83" s="41">
        <f t="shared" si="46"/>
        <v>1410</v>
      </c>
      <c r="BF83" s="41">
        <f t="shared" si="46"/>
        <v>1293</v>
      </c>
      <c r="BG83" s="41">
        <f t="shared" si="46"/>
        <v>1431</v>
      </c>
      <c r="BH83" s="41">
        <f t="shared" si="46"/>
        <v>1401</v>
      </c>
      <c r="BI83" s="41">
        <f t="shared" si="46"/>
        <v>1469</v>
      </c>
      <c r="BJ83" s="41">
        <f t="shared" si="46"/>
        <v>1389</v>
      </c>
      <c r="BK83" s="41">
        <f t="shared" si="46"/>
        <v>1489</v>
      </c>
      <c r="BL83" s="41">
        <f t="shared" si="46"/>
        <v>0</v>
      </c>
      <c r="BM83" s="41">
        <f t="shared" si="46"/>
        <v>0</v>
      </c>
      <c r="BN83" s="41">
        <f>SUM(BN79:BN82)</f>
        <v>0</v>
      </c>
      <c r="BO83" s="41">
        <f>SUM(BO79:BO82)</f>
        <v>0</v>
      </c>
      <c r="BP83" s="41">
        <f>SUM(BP79:BP82)</f>
        <v>0</v>
      </c>
      <c r="BQ83" s="41">
        <f>SUM(BQ79:BQ82)</f>
        <v>0</v>
      </c>
      <c r="BR83" s="41">
        <f>SUM(BR79:BR82)</f>
        <v>0</v>
      </c>
    </row>
    <row r="84" spans="1:70" x14ac:dyDescent="0.25">
      <c r="A84" s="26"/>
      <c r="B84" s="26"/>
      <c r="C84" s="26"/>
      <c r="D84" s="26"/>
      <c r="E84" s="26"/>
      <c r="F84" s="26"/>
      <c r="G84" s="26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6"/>
      <c r="AI84" s="29"/>
      <c r="AJ84" s="29"/>
      <c r="AK84" s="29"/>
      <c r="AL84" s="29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</row>
    <row r="85" spans="1:70" ht="25.5" x14ac:dyDescent="0.25">
      <c r="A85" s="33" t="s">
        <v>66</v>
      </c>
      <c r="B85" s="8">
        <f>$B$10</f>
        <v>44562</v>
      </c>
      <c r="C85" s="8" t="e" vm="2">
        <f>$C$10</f>
        <v>#VALUE!</v>
      </c>
      <c r="D85" s="8" t="e" vm="2">
        <f>$D$10</f>
        <v>#VALUE!</v>
      </c>
      <c r="E85" s="8" t="e" vm="2">
        <f>$E$10</f>
        <v>#VALUE!</v>
      </c>
      <c r="F85" s="8" t="e" vm="2">
        <f>$F$10</f>
        <v>#VALUE!</v>
      </c>
      <c r="G85" s="8" t="e" vm="2">
        <f>$G$10</f>
        <v>#VALUE!</v>
      </c>
      <c r="H85" s="34" t="s">
        <v>14</v>
      </c>
      <c r="I85" s="8" t="e" vm="2">
        <f>$I$10</f>
        <v>#VALUE!</v>
      </c>
      <c r="J85" s="8" t="e" vm="2">
        <f>$J$10</f>
        <v>#VALUE!</v>
      </c>
      <c r="K85" s="8" t="e" vm="2">
        <f>$K$10</f>
        <v>#VALUE!</v>
      </c>
      <c r="L85" s="8" t="e" vm="2">
        <f>$L$10</f>
        <v>#VALUE!</v>
      </c>
      <c r="M85" s="8" t="e" vm="2">
        <f>$M$10</f>
        <v>#VALUE!</v>
      </c>
      <c r="N85" s="8" t="e" vm="2">
        <f>$N$10</f>
        <v>#VALUE!</v>
      </c>
      <c r="O85" s="34" t="s">
        <v>14</v>
      </c>
      <c r="P85" s="8" t="e" vm="2">
        <f t="shared" ref="P85:AE85" si="47">P10</f>
        <v>#VALUE!</v>
      </c>
      <c r="Q85" s="8" t="e" vm="2">
        <f t="shared" si="47"/>
        <v>#VALUE!</v>
      </c>
      <c r="R85" s="8" t="e" vm="2">
        <f t="shared" si="47"/>
        <v>#VALUE!</v>
      </c>
      <c r="S85" s="8" t="e" vm="2">
        <f t="shared" si="47"/>
        <v>#VALUE!</v>
      </c>
      <c r="T85" s="8" t="e" vm="2">
        <f t="shared" si="47"/>
        <v>#VALUE!</v>
      </c>
      <c r="U85" s="8" t="e" vm="2">
        <f t="shared" si="47"/>
        <v>#VALUE!</v>
      </c>
      <c r="V85" s="8" t="e" vm="2">
        <f t="shared" si="47"/>
        <v>#VALUE!</v>
      </c>
      <c r="W85" s="8" t="e" vm="2">
        <f t="shared" si="47"/>
        <v>#VALUE!</v>
      </c>
      <c r="X85" s="8" t="e" vm="2">
        <f t="shared" si="47"/>
        <v>#VALUE!</v>
      </c>
      <c r="Y85" s="8" t="e" vm="2">
        <f t="shared" si="47"/>
        <v>#VALUE!</v>
      </c>
      <c r="Z85" s="8" t="e" vm="2">
        <f t="shared" si="47"/>
        <v>#VALUE!</v>
      </c>
      <c r="AA85" s="8" t="e" vm="2">
        <f t="shared" si="47"/>
        <v>#VALUE!</v>
      </c>
      <c r="AB85" s="8" t="e" vm="2">
        <f t="shared" si="47"/>
        <v>#VALUE!</v>
      </c>
      <c r="AC85" s="8" t="e" vm="2">
        <f t="shared" si="47"/>
        <v>#VALUE!</v>
      </c>
      <c r="AD85" s="8" t="e" vm="2">
        <f t="shared" si="47"/>
        <v>#VALUE!</v>
      </c>
      <c r="AE85" s="8" t="e" vm="2">
        <f t="shared" si="47"/>
        <v>#VALUE!</v>
      </c>
      <c r="AF85" s="8" t="str">
        <f>$AF$20</f>
        <v>Meta Parcial</v>
      </c>
      <c r="AG85" s="8" t="str">
        <f>$AG$20</f>
        <v>01 a 05 - Mai - 24</v>
      </c>
      <c r="AH85" s="33" t="s">
        <v>67</v>
      </c>
      <c r="AI85" s="34" t="str">
        <f>AI$20</f>
        <v>Meta</v>
      </c>
      <c r="AJ85" s="34" t="str">
        <f>AJ$20</f>
        <v>Meta Parcial</v>
      </c>
      <c r="AK85" s="43" t="str">
        <f t="shared" ref="AK85:BR85" si="48">AK$20</f>
        <v>06 a 31 - Mai - 24</v>
      </c>
      <c r="AL85" s="34" t="str">
        <f t="shared" si="48"/>
        <v>Meta</v>
      </c>
      <c r="AM85" s="8" t="e" vm="2">
        <f t="shared" si="48"/>
        <v>#VALUE!</v>
      </c>
      <c r="AN85" s="8" t="e" vm="2">
        <f t="shared" si="48"/>
        <v>#VALUE!</v>
      </c>
      <c r="AO85" s="8" t="e" vm="2">
        <f t="shared" si="48"/>
        <v>#VALUE!</v>
      </c>
      <c r="AP85" s="8" t="e" vm="2">
        <f t="shared" si="48"/>
        <v>#VALUE!</v>
      </c>
      <c r="AQ85" s="8" t="e" vm="2">
        <f t="shared" si="48"/>
        <v>#VALUE!</v>
      </c>
      <c r="AR85" s="8" t="e" vm="2">
        <f t="shared" si="48"/>
        <v>#VALUE!</v>
      </c>
      <c r="AS85" s="8" t="e" vm="2">
        <f t="shared" si="48"/>
        <v>#VALUE!</v>
      </c>
      <c r="AT85" s="8" t="e" vm="2">
        <f t="shared" si="48"/>
        <v>#VALUE!</v>
      </c>
      <c r="AU85" s="8" t="e" vm="2">
        <f t="shared" si="48"/>
        <v>#VALUE!</v>
      </c>
      <c r="AV85" s="8" t="e" vm="2">
        <f t="shared" si="48"/>
        <v>#VALUE!</v>
      </c>
      <c r="AW85" s="8" t="e" vm="2">
        <f t="shared" si="48"/>
        <v>#VALUE!</v>
      </c>
      <c r="AX85" s="8" t="e" vm="2">
        <f t="shared" si="48"/>
        <v>#VALUE!</v>
      </c>
      <c r="AY85" s="8" t="e" vm="2">
        <f t="shared" si="48"/>
        <v>#VALUE!</v>
      </c>
      <c r="AZ85" s="8" t="e" vm="2">
        <f t="shared" si="48"/>
        <v>#VALUE!</v>
      </c>
      <c r="BA85" s="8" t="e" vm="2">
        <f t="shared" si="48"/>
        <v>#VALUE!</v>
      </c>
      <c r="BB85" s="8" t="e" vm="2">
        <f t="shared" si="48"/>
        <v>#VALUE!</v>
      </c>
      <c r="BC85" s="8" t="e" vm="2">
        <f t="shared" si="48"/>
        <v>#VALUE!</v>
      </c>
      <c r="BD85" s="8" t="e" vm="2">
        <f t="shared" si="48"/>
        <v>#VALUE!</v>
      </c>
      <c r="BE85" s="8" t="e" vm="2">
        <f t="shared" si="48"/>
        <v>#VALUE!</v>
      </c>
      <c r="BF85" s="8" t="e" vm="2">
        <f t="shared" si="48"/>
        <v>#VALUE!</v>
      </c>
      <c r="BG85" s="8" t="e" vm="2">
        <f t="shared" si="48"/>
        <v>#VALUE!</v>
      </c>
      <c r="BH85" s="8" t="e" vm="2">
        <f t="shared" si="48"/>
        <v>#VALUE!</v>
      </c>
      <c r="BI85" s="8" t="e" vm="2">
        <f t="shared" si="48"/>
        <v>#VALUE!</v>
      </c>
      <c r="BJ85" s="8" t="e" vm="2">
        <f t="shared" si="48"/>
        <v>#VALUE!</v>
      </c>
      <c r="BK85" s="8" t="e" vm="2">
        <f t="shared" si="48"/>
        <v>#VALUE!</v>
      </c>
      <c r="BL85" s="8" t="e" vm="2">
        <f t="shared" si="48"/>
        <v>#VALUE!</v>
      </c>
      <c r="BM85" s="8" t="e" vm="2">
        <f t="shared" si="48"/>
        <v>#VALUE!</v>
      </c>
      <c r="BN85" s="8" t="e" vm="2">
        <f t="shared" si="48"/>
        <v>#VALUE!</v>
      </c>
      <c r="BO85" s="8" t="e" vm="2">
        <f t="shared" si="48"/>
        <v>#VALUE!</v>
      </c>
      <c r="BP85" s="8" t="e" vm="2">
        <f t="shared" si="48"/>
        <v>#VALUE!</v>
      </c>
      <c r="BQ85" s="8" t="e" vm="2">
        <f t="shared" si="48"/>
        <v>#VALUE!</v>
      </c>
      <c r="BR85" s="8" t="e" vm="2">
        <f t="shared" si="48"/>
        <v>#VALUE!</v>
      </c>
    </row>
    <row r="86" spans="1:70" s="19" customFormat="1" x14ac:dyDescent="0.25">
      <c r="A86" s="44" t="s">
        <v>68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268">
        <v>88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268">
        <v>88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f>(O86/31)*5</f>
        <v>14.193548387096776</v>
      </c>
      <c r="AG86" s="14">
        <f t="shared" ref="AG86:AG149" si="49">(AM86/31)*5</f>
        <v>0</v>
      </c>
      <c r="AH86" s="44" t="s">
        <v>68</v>
      </c>
      <c r="AI86" s="263">
        <v>300</v>
      </c>
      <c r="AJ86" s="263">
        <f>ROUND(((AI86/31)*26),0)</f>
        <v>252</v>
      </c>
      <c r="AK86" s="14">
        <f>(AM86/31)*26</f>
        <v>0</v>
      </c>
      <c r="AL86" s="263">
        <v>300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/>
      <c r="BM86" s="14"/>
      <c r="BN86" s="14"/>
      <c r="BO86" s="14"/>
      <c r="BP86" s="14"/>
      <c r="BQ86" s="14"/>
      <c r="BR86" s="14"/>
    </row>
    <row r="87" spans="1:70" s="19" customFormat="1" x14ac:dyDescent="0.25">
      <c r="A87" s="44" t="s">
        <v>69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268"/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268"/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/>
      <c r="AG87" s="14">
        <f t="shared" si="49"/>
        <v>0</v>
      </c>
      <c r="AH87" s="44" t="s">
        <v>69</v>
      </c>
      <c r="AI87" s="264"/>
      <c r="AJ87" s="264"/>
      <c r="AK87" s="14">
        <f>(AM87/31)*26</f>
        <v>0</v>
      </c>
      <c r="AL87" s="264"/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0</v>
      </c>
      <c r="BF87" s="14">
        <v>0</v>
      </c>
      <c r="BG87" s="14">
        <v>0</v>
      </c>
      <c r="BH87" s="14">
        <v>0</v>
      </c>
      <c r="BI87" s="14">
        <v>0</v>
      </c>
      <c r="BJ87" s="14">
        <v>0</v>
      </c>
      <c r="BK87" s="14">
        <v>0</v>
      </c>
      <c r="BL87" s="14"/>
      <c r="BM87" s="14"/>
      <c r="BN87" s="14"/>
      <c r="BO87" s="14"/>
      <c r="BP87" s="14"/>
      <c r="BQ87" s="14"/>
      <c r="BR87" s="14"/>
    </row>
    <row r="88" spans="1:70" s="19" customFormat="1" x14ac:dyDescent="0.25">
      <c r="A88" s="44" t="s">
        <v>70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268"/>
      <c r="I88" s="14">
        <v>13</v>
      </c>
      <c r="J88" s="14">
        <v>90</v>
      </c>
      <c r="K88" s="14">
        <v>171</v>
      </c>
      <c r="L88" s="14">
        <v>91</v>
      </c>
      <c r="M88" s="14">
        <v>102</v>
      </c>
      <c r="N88" s="14">
        <v>99</v>
      </c>
      <c r="O88" s="268"/>
      <c r="P88" s="14">
        <v>141</v>
      </c>
      <c r="Q88" s="14">
        <v>364</v>
      </c>
      <c r="R88" s="14">
        <v>456</v>
      </c>
      <c r="S88" s="14">
        <v>437</v>
      </c>
      <c r="T88" s="14">
        <v>418</v>
      </c>
      <c r="U88" s="14">
        <v>512</v>
      </c>
      <c r="V88" s="14">
        <v>404</v>
      </c>
      <c r="W88" s="14">
        <v>516</v>
      </c>
      <c r="X88" s="14">
        <v>250</v>
      </c>
      <c r="Y88" s="14">
        <v>304</v>
      </c>
      <c r="Z88" s="14">
        <v>264</v>
      </c>
      <c r="AA88" s="14">
        <v>352</v>
      </c>
      <c r="AB88" s="14">
        <v>218</v>
      </c>
      <c r="AC88" s="14">
        <v>220</v>
      </c>
      <c r="AD88" s="14">
        <v>188</v>
      </c>
      <c r="AE88" s="14">
        <v>197</v>
      </c>
      <c r="AF88" s="14"/>
      <c r="AG88" s="14">
        <f t="shared" si="49"/>
        <v>27.741935483870968</v>
      </c>
      <c r="AH88" s="44" t="s">
        <v>51</v>
      </c>
      <c r="AI88" s="265"/>
      <c r="AJ88" s="265"/>
      <c r="AK88" s="14">
        <f>(AM88/31)*26</f>
        <v>144.25806451612905</v>
      </c>
      <c r="AL88" s="265"/>
      <c r="AM88" s="14">
        <v>172</v>
      </c>
      <c r="AN88" s="14">
        <v>353</v>
      </c>
      <c r="AO88" s="14">
        <v>481</v>
      </c>
      <c r="AP88" s="14">
        <v>365</v>
      </c>
      <c r="AQ88" s="14">
        <v>358</v>
      </c>
      <c r="AR88" s="14">
        <v>333</v>
      </c>
      <c r="AS88" s="14">
        <v>333</v>
      </c>
      <c r="AT88" s="14">
        <v>346</v>
      </c>
      <c r="AU88" s="14">
        <v>336</v>
      </c>
      <c r="AV88" s="14">
        <v>318</v>
      </c>
      <c r="AW88" s="14">
        <v>297</v>
      </c>
      <c r="AX88" s="14">
        <v>300</v>
      </c>
      <c r="AY88" s="14">
        <v>307</v>
      </c>
      <c r="AZ88" s="14">
        <v>296</v>
      </c>
      <c r="BA88" s="14">
        <v>321</v>
      </c>
      <c r="BB88" s="14">
        <v>306</v>
      </c>
      <c r="BC88" s="14">
        <v>323</v>
      </c>
      <c r="BD88" s="14">
        <v>431</v>
      </c>
      <c r="BE88" s="14">
        <v>441</v>
      </c>
      <c r="BF88" s="14">
        <v>394</v>
      </c>
      <c r="BG88" s="14">
        <v>294</v>
      </c>
      <c r="BH88" s="14">
        <v>327</v>
      </c>
      <c r="BI88" s="14">
        <v>297</v>
      </c>
      <c r="BJ88" s="14">
        <v>289</v>
      </c>
      <c r="BK88" s="14">
        <v>287</v>
      </c>
      <c r="BL88" s="14"/>
      <c r="BM88" s="14"/>
      <c r="BN88" s="14"/>
      <c r="BO88" s="14"/>
      <c r="BP88" s="14"/>
      <c r="BQ88" s="14"/>
      <c r="BR88" s="14"/>
    </row>
    <row r="89" spans="1:70" s="19" customFormat="1" x14ac:dyDescent="0.25">
      <c r="A89" s="46" t="s">
        <v>23</v>
      </c>
      <c r="B89" s="21">
        <f t="shared" ref="B89:G89" si="50">SUM(B86:B87)</f>
        <v>0</v>
      </c>
      <c r="C89" s="21">
        <f t="shared" si="50"/>
        <v>0</v>
      </c>
      <c r="D89" s="21">
        <f t="shared" si="50"/>
        <v>0</v>
      </c>
      <c r="E89" s="21">
        <f t="shared" si="50"/>
        <v>0</v>
      </c>
      <c r="F89" s="21">
        <f t="shared" si="50"/>
        <v>0</v>
      </c>
      <c r="G89" s="21">
        <f t="shared" si="50"/>
        <v>0</v>
      </c>
      <c r="H89" s="21">
        <f>SUM(H86:H88)</f>
        <v>88</v>
      </c>
      <c r="I89" s="21">
        <f>SUM(I86:I88)</f>
        <v>13</v>
      </c>
      <c r="J89" s="21">
        <v>90</v>
      </c>
      <c r="K89" s="21">
        <v>171</v>
      </c>
      <c r="L89" s="21">
        <f t="shared" ref="L89:AE89" si="51">SUM(L86:L88)</f>
        <v>91</v>
      </c>
      <c r="M89" s="21">
        <f t="shared" si="51"/>
        <v>102</v>
      </c>
      <c r="N89" s="21">
        <f t="shared" si="51"/>
        <v>99</v>
      </c>
      <c r="O89" s="21">
        <f t="shared" si="51"/>
        <v>88</v>
      </c>
      <c r="P89" s="21">
        <f t="shared" si="51"/>
        <v>141</v>
      </c>
      <c r="Q89" s="21">
        <f t="shared" si="51"/>
        <v>364</v>
      </c>
      <c r="R89" s="21">
        <f t="shared" si="51"/>
        <v>456</v>
      </c>
      <c r="S89" s="21">
        <f t="shared" si="51"/>
        <v>437</v>
      </c>
      <c r="T89" s="21">
        <f t="shared" si="51"/>
        <v>418</v>
      </c>
      <c r="U89" s="21">
        <f t="shared" si="51"/>
        <v>512</v>
      </c>
      <c r="V89" s="21">
        <f t="shared" si="51"/>
        <v>404</v>
      </c>
      <c r="W89" s="21">
        <f t="shared" si="51"/>
        <v>516</v>
      </c>
      <c r="X89" s="21">
        <f t="shared" si="51"/>
        <v>250</v>
      </c>
      <c r="Y89" s="21">
        <f t="shared" si="51"/>
        <v>304</v>
      </c>
      <c r="Z89" s="21">
        <f t="shared" si="51"/>
        <v>264</v>
      </c>
      <c r="AA89" s="21">
        <f t="shared" si="51"/>
        <v>352</v>
      </c>
      <c r="AB89" s="21">
        <f t="shared" si="51"/>
        <v>218</v>
      </c>
      <c r="AC89" s="21">
        <f t="shared" si="51"/>
        <v>220</v>
      </c>
      <c r="AD89" s="21">
        <f t="shared" si="51"/>
        <v>188</v>
      </c>
      <c r="AE89" s="21">
        <f t="shared" si="51"/>
        <v>197</v>
      </c>
      <c r="AF89" s="21"/>
      <c r="AG89" s="21">
        <f t="shared" si="49"/>
        <v>27.741935483870968</v>
      </c>
      <c r="AH89" s="46" t="s">
        <v>23</v>
      </c>
      <c r="AI89" s="41">
        <f>SUM(AI86:AI88)</f>
        <v>300</v>
      </c>
      <c r="AJ89" s="41">
        <f>SUM(AJ86:AJ88)</f>
        <v>252</v>
      </c>
      <c r="AK89" s="41">
        <f t="shared" ref="AK89:BR89" si="52">SUM(AK86:AK88)</f>
        <v>144.25806451612905</v>
      </c>
      <c r="AL89" s="41">
        <f>SUM(AL86:AL88)</f>
        <v>300</v>
      </c>
      <c r="AM89" s="41">
        <f t="shared" si="52"/>
        <v>172</v>
      </c>
      <c r="AN89" s="41">
        <f t="shared" si="52"/>
        <v>353</v>
      </c>
      <c r="AO89" s="41">
        <f t="shared" si="52"/>
        <v>481</v>
      </c>
      <c r="AP89" s="41">
        <f t="shared" si="52"/>
        <v>365</v>
      </c>
      <c r="AQ89" s="41">
        <f t="shared" si="52"/>
        <v>358</v>
      </c>
      <c r="AR89" s="41">
        <f t="shared" si="52"/>
        <v>333</v>
      </c>
      <c r="AS89" s="41">
        <f t="shared" si="52"/>
        <v>333</v>
      </c>
      <c r="AT89" s="41">
        <f t="shared" si="52"/>
        <v>346</v>
      </c>
      <c r="AU89" s="41">
        <f t="shared" si="52"/>
        <v>336</v>
      </c>
      <c r="AV89" s="41">
        <f t="shared" si="52"/>
        <v>318</v>
      </c>
      <c r="AW89" s="41">
        <f t="shared" si="52"/>
        <v>297</v>
      </c>
      <c r="AX89" s="41">
        <f t="shared" si="52"/>
        <v>300</v>
      </c>
      <c r="AY89" s="41">
        <f t="shared" si="52"/>
        <v>307</v>
      </c>
      <c r="AZ89" s="41">
        <f t="shared" si="52"/>
        <v>296</v>
      </c>
      <c r="BA89" s="41">
        <f t="shared" si="52"/>
        <v>321</v>
      </c>
      <c r="BB89" s="41">
        <f t="shared" si="52"/>
        <v>306</v>
      </c>
      <c r="BC89" s="41">
        <f t="shared" si="52"/>
        <v>323</v>
      </c>
      <c r="BD89" s="41">
        <f t="shared" si="52"/>
        <v>431</v>
      </c>
      <c r="BE89" s="41">
        <f t="shared" si="52"/>
        <v>441</v>
      </c>
      <c r="BF89" s="41">
        <f t="shared" si="52"/>
        <v>394</v>
      </c>
      <c r="BG89" s="41">
        <f t="shared" si="52"/>
        <v>294</v>
      </c>
      <c r="BH89" s="41">
        <f t="shared" si="52"/>
        <v>327</v>
      </c>
      <c r="BI89" s="41">
        <f t="shared" si="52"/>
        <v>297</v>
      </c>
      <c r="BJ89" s="41">
        <f t="shared" si="52"/>
        <v>289</v>
      </c>
      <c r="BK89" s="41">
        <f t="shared" si="52"/>
        <v>287</v>
      </c>
      <c r="BL89" s="41">
        <f t="shared" si="52"/>
        <v>0</v>
      </c>
      <c r="BM89" s="41">
        <f t="shared" si="52"/>
        <v>0</v>
      </c>
      <c r="BN89" s="41">
        <f t="shared" si="52"/>
        <v>0</v>
      </c>
      <c r="BO89" s="41">
        <f t="shared" si="52"/>
        <v>0</v>
      </c>
      <c r="BP89" s="41">
        <f t="shared" si="52"/>
        <v>0</v>
      </c>
      <c r="BQ89" s="41">
        <f t="shared" si="52"/>
        <v>0</v>
      </c>
      <c r="BR89" s="41">
        <f t="shared" si="52"/>
        <v>0</v>
      </c>
    </row>
    <row r="90" spans="1:70" hidden="1" x14ac:dyDescent="0.25">
      <c r="A90" s="26"/>
      <c r="B90" s="26"/>
      <c r="C90" s="26"/>
      <c r="D90" s="26"/>
      <c r="E90" s="26"/>
      <c r="F90" s="26"/>
      <c r="G90" s="26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>
        <f t="shared" si="49"/>
        <v>0</v>
      </c>
      <c r="AH90" s="26"/>
      <c r="AI90" s="29"/>
      <c r="AJ90" s="29"/>
      <c r="AK90" s="29"/>
      <c r="AL90" s="29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</row>
    <row r="91" spans="1:70" hidden="1" x14ac:dyDescent="0.25">
      <c r="A91" s="33" t="s">
        <v>71</v>
      </c>
      <c r="B91" s="8">
        <f>$B$10</f>
        <v>44562</v>
      </c>
      <c r="C91" s="8" t="e" vm="2">
        <f>$C$10</f>
        <v>#VALUE!</v>
      </c>
      <c r="D91" s="8" t="e" vm="2">
        <f>$D$10</f>
        <v>#VALUE!</v>
      </c>
      <c r="E91" s="8" t="e" vm="2">
        <f>$E$10</f>
        <v>#VALUE!</v>
      </c>
      <c r="F91" s="8" t="e" vm="2">
        <f>$F$10</f>
        <v>#VALUE!</v>
      </c>
      <c r="G91" s="8" t="e" vm="2">
        <f>$G$10</f>
        <v>#VALUE!</v>
      </c>
      <c r="H91" s="34" t="s">
        <v>14</v>
      </c>
      <c r="I91" s="8" t="e" vm="2">
        <f>$I$10</f>
        <v>#VALUE!</v>
      </c>
      <c r="J91" s="8" t="e" vm="2">
        <f>$J$10</f>
        <v>#VALUE!</v>
      </c>
      <c r="K91" s="8" t="e" vm="2">
        <f>$K$10</f>
        <v>#VALUE!</v>
      </c>
      <c r="L91" s="8" t="e" vm="2">
        <f>$L$10</f>
        <v>#VALUE!</v>
      </c>
      <c r="M91" s="8" t="e" vm="2">
        <f>$M$10</f>
        <v>#VALUE!</v>
      </c>
      <c r="N91" s="8" t="e" vm="2">
        <f>$N$10</f>
        <v>#VALUE!</v>
      </c>
      <c r="O91" s="34" t="s">
        <v>14</v>
      </c>
      <c r="P91" s="8" t="e" vm="2">
        <f t="shared" ref="P91:AE91" si="53">P10</f>
        <v>#VALUE!</v>
      </c>
      <c r="Q91" s="8" t="e" vm="2">
        <f t="shared" si="53"/>
        <v>#VALUE!</v>
      </c>
      <c r="R91" s="8" t="e" vm="2">
        <f t="shared" si="53"/>
        <v>#VALUE!</v>
      </c>
      <c r="S91" s="8" t="e" vm="2">
        <f t="shared" si="53"/>
        <v>#VALUE!</v>
      </c>
      <c r="T91" s="8" t="e" vm="2">
        <f t="shared" si="53"/>
        <v>#VALUE!</v>
      </c>
      <c r="U91" s="8" t="e" vm="2">
        <f t="shared" si="53"/>
        <v>#VALUE!</v>
      </c>
      <c r="V91" s="8" t="e" vm="2">
        <f t="shared" si="53"/>
        <v>#VALUE!</v>
      </c>
      <c r="W91" s="8" t="e" vm="2">
        <f t="shared" si="53"/>
        <v>#VALUE!</v>
      </c>
      <c r="X91" s="8" t="e" vm="2">
        <f t="shared" si="53"/>
        <v>#VALUE!</v>
      </c>
      <c r="Y91" s="8" t="e" vm="2">
        <f t="shared" si="53"/>
        <v>#VALUE!</v>
      </c>
      <c r="Z91" s="8" t="e" vm="2">
        <f t="shared" si="53"/>
        <v>#VALUE!</v>
      </c>
      <c r="AA91" s="8" t="e" vm="2">
        <f t="shared" si="53"/>
        <v>#VALUE!</v>
      </c>
      <c r="AB91" s="8" t="e" vm="2">
        <f t="shared" si="53"/>
        <v>#VALUE!</v>
      </c>
      <c r="AC91" s="8" t="e" vm="2">
        <f t="shared" si="53"/>
        <v>#VALUE!</v>
      </c>
      <c r="AD91" s="8" t="e" vm="2">
        <f t="shared" si="53"/>
        <v>#VALUE!</v>
      </c>
      <c r="AE91" s="8" t="e" vm="2">
        <f t="shared" si="53"/>
        <v>#VALUE!</v>
      </c>
      <c r="AF91" s="8" t="str">
        <f>$AF$20</f>
        <v>Meta Parcial</v>
      </c>
      <c r="AG91" s="8" t="e" vm="2">
        <f t="shared" si="49"/>
        <v>#VALUE!</v>
      </c>
      <c r="AH91" s="33" t="s">
        <v>71</v>
      </c>
      <c r="AI91" s="34"/>
      <c r="AJ91" s="34"/>
      <c r="AK91" s="34"/>
      <c r="AL91" s="34"/>
      <c r="AM91" s="8" t="e" vm="2">
        <f t="shared" ref="AM91:BR91" si="54">AM10</f>
        <v>#VALUE!</v>
      </c>
      <c r="AN91" s="8" t="e" vm="2">
        <f t="shared" si="54"/>
        <v>#VALUE!</v>
      </c>
      <c r="AO91" s="8" t="e" vm="2">
        <f t="shared" si="54"/>
        <v>#VALUE!</v>
      </c>
      <c r="AP91" s="8" t="e" vm="2">
        <f t="shared" si="54"/>
        <v>#VALUE!</v>
      </c>
      <c r="AQ91" s="8" t="e" vm="2">
        <f t="shared" si="54"/>
        <v>#VALUE!</v>
      </c>
      <c r="AR91" s="8" t="e" vm="2">
        <f t="shared" si="54"/>
        <v>#VALUE!</v>
      </c>
      <c r="AS91" s="8" t="e" vm="2">
        <f t="shared" si="54"/>
        <v>#VALUE!</v>
      </c>
      <c r="AT91" s="8" t="e" vm="2">
        <f t="shared" si="54"/>
        <v>#VALUE!</v>
      </c>
      <c r="AU91" s="8" t="e" vm="2">
        <f t="shared" si="54"/>
        <v>#VALUE!</v>
      </c>
      <c r="AV91" s="8" t="e" vm="2">
        <f t="shared" si="54"/>
        <v>#VALUE!</v>
      </c>
      <c r="AW91" s="8" t="e" vm="2">
        <f t="shared" si="54"/>
        <v>#VALUE!</v>
      </c>
      <c r="AX91" s="8" t="e" vm="2">
        <f t="shared" si="54"/>
        <v>#VALUE!</v>
      </c>
      <c r="AY91" s="8" t="e" vm="2">
        <f t="shared" si="54"/>
        <v>#VALUE!</v>
      </c>
      <c r="AZ91" s="8" t="e" vm="2">
        <f t="shared" si="54"/>
        <v>#VALUE!</v>
      </c>
      <c r="BA91" s="8" t="e" vm="2">
        <f t="shared" si="54"/>
        <v>#VALUE!</v>
      </c>
      <c r="BB91" s="8" t="e" vm="2">
        <f t="shared" si="54"/>
        <v>#VALUE!</v>
      </c>
      <c r="BC91" s="8" t="e" vm="2">
        <f t="shared" si="54"/>
        <v>#VALUE!</v>
      </c>
      <c r="BD91" s="8" t="e" vm="2">
        <f t="shared" si="54"/>
        <v>#VALUE!</v>
      </c>
      <c r="BE91" s="8" t="e" vm="2">
        <f t="shared" si="54"/>
        <v>#VALUE!</v>
      </c>
      <c r="BF91" s="8" t="e" vm="2">
        <f t="shared" si="54"/>
        <v>#VALUE!</v>
      </c>
      <c r="BG91" s="8" t="e" vm="2">
        <f t="shared" si="54"/>
        <v>#VALUE!</v>
      </c>
      <c r="BH91" s="8" t="e" vm="2">
        <f t="shared" si="54"/>
        <v>#VALUE!</v>
      </c>
      <c r="BI91" s="8" t="e" vm="2">
        <f t="shared" si="54"/>
        <v>#VALUE!</v>
      </c>
      <c r="BJ91" s="8" t="e" vm="2">
        <f t="shared" si="54"/>
        <v>#VALUE!</v>
      </c>
      <c r="BK91" s="8" t="e" vm="2">
        <f t="shared" si="54"/>
        <v>#VALUE!</v>
      </c>
      <c r="BL91" s="8" t="e" vm="2">
        <f t="shared" si="54"/>
        <v>#VALUE!</v>
      </c>
      <c r="BM91" s="8" t="e" vm="2">
        <f t="shared" si="54"/>
        <v>#VALUE!</v>
      </c>
      <c r="BN91" s="8" t="e" vm="2">
        <f t="shared" si="54"/>
        <v>#VALUE!</v>
      </c>
      <c r="BO91" s="8" t="e" vm="2">
        <f t="shared" si="54"/>
        <v>#VALUE!</v>
      </c>
      <c r="BP91" s="8" t="e" vm="2">
        <f t="shared" si="54"/>
        <v>#VALUE!</v>
      </c>
      <c r="BQ91" s="8" t="e" vm="2">
        <f t="shared" si="54"/>
        <v>#VALUE!</v>
      </c>
      <c r="BR91" s="8" t="e" vm="2">
        <f t="shared" si="54"/>
        <v>#VALUE!</v>
      </c>
    </row>
    <row r="92" spans="1:70" s="19" customFormat="1" hidden="1" x14ac:dyDescent="0.25">
      <c r="A92" s="44" t="s">
        <v>72</v>
      </c>
      <c r="B92" s="14">
        <v>185</v>
      </c>
      <c r="C92" s="14">
        <v>220</v>
      </c>
      <c r="D92" s="14">
        <v>187</v>
      </c>
      <c r="E92" s="14">
        <v>196</v>
      </c>
      <c r="F92" s="14">
        <v>198</v>
      </c>
      <c r="G92" s="14">
        <v>201</v>
      </c>
      <c r="H92" s="38" t="s">
        <v>73</v>
      </c>
      <c r="I92" s="14">
        <v>215</v>
      </c>
      <c r="J92" s="14">
        <v>223</v>
      </c>
      <c r="K92" s="14">
        <v>194</v>
      </c>
      <c r="L92" s="14">
        <v>179</v>
      </c>
      <c r="M92" s="14">
        <v>191</v>
      </c>
      <c r="N92" s="14">
        <v>168</v>
      </c>
      <c r="O92" s="38" t="s">
        <v>73</v>
      </c>
      <c r="P92" s="14">
        <v>161</v>
      </c>
      <c r="Q92" s="14">
        <v>190</v>
      </c>
      <c r="R92" s="14">
        <v>202</v>
      </c>
      <c r="S92" s="14">
        <v>194</v>
      </c>
      <c r="T92" s="14">
        <v>217</v>
      </c>
      <c r="U92" s="14">
        <v>261</v>
      </c>
      <c r="V92" s="14">
        <v>219</v>
      </c>
      <c r="W92" s="14">
        <v>235</v>
      </c>
      <c r="X92" s="14">
        <v>209</v>
      </c>
      <c r="Y92" s="14">
        <v>169</v>
      </c>
      <c r="Z92" s="14">
        <v>137</v>
      </c>
      <c r="AA92" s="14">
        <v>192</v>
      </c>
      <c r="AB92" s="14">
        <v>175</v>
      </c>
      <c r="AC92" s="14">
        <v>142</v>
      </c>
      <c r="AD92" s="14">
        <v>206</v>
      </c>
      <c r="AE92" s="14">
        <v>165</v>
      </c>
      <c r="AF92" s="14" t="s">
        <v>73</v>
      </c>
      <c r="AG92" s="14">
        <f t="shared" si="49"/>
        <v>0</v>
      </c>
      <c r="AH92" s="44" t="s">
        <v>72</v>
      </c>
      <c r="AI92" s="38"/>
      <c r="AJ92" s="38"/>
      <c r="AK92" s="38"/>
      <c r="AL92" s="38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</row>
    <row r="93" spans="1:70" s="19" customFormat="1" hidden="1" x14ac:dyDescent="0.25">
      <c r="A93" s="44" t="s">
        <v>74</v>
      </c>
      <c r="B93" s="14">
        <f t="shared" ref="B93:G93" si="55">B35</f>
        <v>6</v>
      </c>
      <c r="C93" s="14">
        <f t="shared" si="55"/>
        <v>33</v>
      </c>
      <c r="D93" s="14">
        <f t="shared" si="55"/>
        <v>50</v>
      </c>
      <c r="E93" s="14">
        <f t="shared" si="55"/>
        <v>68</v>
      </c>
      <c r="F93" s="14">
        <f t="shared" si="55"/>
        <v>90</v>
      </c>
      <c r="G93" s="14">
        <f t="shared" si="55"/>
        <v>105</v>
      </c>
      <c r="H93" s="14">
        <f>H28</f>
        <v>150</v>
      </c>
      <c r="I93" s="14">
        <f t="shared" ref="I93:N93" si="56">I35</f>
        <v>105</v>
      </c>
      <c r="J93" s="14">
        <f t="shared" si="56"/>
        <v>137</v>
      </c>
      <c r="K93" s="14">
        <f t="shared" si="56"/>
        <v>103</v>
      </c>
      <c r="L93" s="14">
        <f t="shared" si="56"/>
        <v>93</v>
      </c>
      <c r="M93" s="14">
        <f t="shared" si="56"/>
        <v>101</v>
      </c>
      <c r="N93" s="14">
        <f t="shared" si="56"/>
        <v>91</v>
      </c>
      <c r="O93" s="14">
        <f>O28</f>
        <v>150</v>
      </c>
      <c r="P93" s="14">
        <f t="shared" ref="P93:Z93" si="57">P35</f>
        <v>119</v>
      </c>
      <c r="Q93" s="14">
        <f t="shared" si="57"/>
        <v>125</v>
      </c>
      <c r="R93" s="14">
        <f t="shared" si="57"/>
        <v>143</v>
      </c>
      <c r="S93" s="14">
        <f t="shared" si="57"/>
        <v>124</v>
      </c>
      <c r="T93" s="14">
        <f t="shared" si="57"/>
        <v>88</v>
      </c>
      <c r="U93" s="14">
        <f t="shared" si="57"/>
        <v>75</v>
      </c>
      <c r="V93" s="14">
        <f t="shared" si="57"/>
        <v>142</v>
      </c>
      <c r="W93" s="14">
        <f t="shared" si="57"/>
        <v>155</v>
      </c>
      <c r="X93" s="14">
        <f t="shared" si="57"/>
        <v>148</v>
      </c>
      <c r="Y93" s="14">
        <f t="shared" si="57"/>
        <v>144</v>
      </c>
      <c r="Z93" s="14">
        <f t="shared" si="57"/>
        <v>139</v>
      </c>
      <c r="AA93" s="14">
        <v>142</v>
      </c>
      <c r="AB93" s="14">
        <v>140</v>
      </c>
      <c r="AC93" s="14">
        <v>144</v>
      </c>
      <c r="AD93" s="14">
        <v>136</v>
      </c>
      <c r="AE93" s="14">
        <v>137</v>
      </c>
      <c r="AF93" s="14">
        <f>(O93/31)*5</f>
        <v>24.193548387096776</v>
      </c>
      <c r="AG93" s="14">
        <f t="shared" si="49"/>
        <v>0</v>
      </c>
      <c r="AH93" s="44" t="s">
        <v>74</v>
      </c>
      <c r="AI93" s="38"/>
      <c r="AJ93" s="38"/>
      <c r="AK93" s="38"/>
      <c r="AL93" s="38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</row>
    <row r="94" spans="1:70" s="19" customFormat="1" hidden="1" x14ac:dyDescent="0.25">
      <c r="A94" s="44" t="s">
        <v>75</v>
      </c>
      <c r="B94" s="14">
        <f>B89</f>
        <v>0</v>
      </c>
      <c r="C94" s="14">
        <f t="shared" ref="C94:N94" si="58">C89</f>
        <v>0</v>
      </c>
      <c r="D94" s="14">
        <f t="shared" si="58"/>
        <v>0</v>
      </c>
      <c r="E94" s="14">
        <f t="shared" si="58"/>
        <v>0</v>
      </c>
      <c r="F94" s="14">
        <f t="shared" si="58"/>
        <v>0</v>
      </c>
      <c r="G94" s="14">
        <f t="shared" si="58"/>
        <v>0</v>
      </c>
      <c r="H94" s="14">
        <f>H86</f>
        <v>88</v>
      </c>
      <c r="I94" s="14">
        <f t="shared" si="58"/>
        <v>13</v>
      </c>
      <c r="J94" s="14">
        <f t="shared" si="58"/>
        <v>90</v>
      </c>
      <c r="K94" s="14">
        <f t="shared" si="58"/>
        <v>171</v>
      </c>
      <c r="L94" s="14">
        <f t="shared" si="58"/>
        <v>91</v>
      </c>
      <c r="M94" s="14">
        <f t="shared" si="58"/>
        <v>102</v>
      </c>
      <c r="N94" s="14">
        <f t="shared" si="58"/>
        <v>99</v>
      </c>
      <c r="O94" s="14">
        <f>O86</f>
        <v>88</v>
      </c>
      <c r="P94" s="14">
        <f t="shared" ref="P94:Z94" si="59">P89</f>
        <v>141</v>
      </c>
      <c r="Q94" s="14">
        <f t="shared" si="59"/>
        <v>364</v>
      </c>
      <c r="R94" s="14">
        <f t="shared" si="59"/>
        <v>456</v>
      </c>
      <c r="S94" s="14">
        <f t="shared" si="59"/>
        <v>437</v>
      </c>
      <c r="T94" s="14">
        <f t="shared" si="59"/>
        <v>418</v>
      </c>
      <c r="U94" s="14">
        <f t="shared" si="59"/>
        <v>512</v>
      </c>
      <c r="V94" s="14">
        <f t="shared" si="59"/>
        <v>404</v>
      </c>
      <c r="W94" s="14">
        <f t="shared" si="59"/>
        <v>516</v>
      </c>
      <c r="X94" s="14">
        <f>X89</f>
        <v>250</v>
      </c>
      <c r="Y94" s="14">
        <f t="shared" si="59"/>
        <v>304</v>
      </c>
      <c r="Z94" s="14">
        <f t="shared" si="59"/>
        <v>264</v>
      </c>
      <c r="AA94" s="14">
        <v>352</v>
      </c>
      <c r="AB94" s="14">
        <v>218</v>
      </c>
      <c r="AC94" s="14">
        <v>220</v>
      </c>
      <c r="AD94" s="14">
        <v>188</v>
      </c>
      <c r="AE94" s="14">
        <v>197</v>
      </c>
      <c r="AF94" s="14">
        <f>(O94/31)*5</f>
        <v>14.193548387096776</v>
      </c>
      <c r="AG94" s="14">
        <f t="shared" si="49"/>
        <v>0</v>
      </c>
      <c r="AH94" s="44" t="s">
        <v>75</v>
      </c>
      <c r="AI94" s="38"/>
      <c r="AJ94" s="38"/>
      <c r="AK94" s="38"/>
      <c r="AL94" s="38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</row>
    <row r="95" spans="1:70" s="19" customFormat="1" hidden="1" x14ac:dyDescent="0.25">
      <c r="A95" s="44" t="s">
        <v>76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38" t="s">
        <v>73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38" t="s">
        <v>73</v>
      </c>
      <c r="P95" s="14">
        <v>0</v>
      </c>
      <c r="Q95" s="14">
        <v>4</v>
      </c>
      <c r="R95" s="14">
        <v>0</v>
      </c>
      <c r="S95" s="14">
        <v>6</v>
      </c>
      <c r="T95" s="14">
        <v>3</v>
      </c>
      <c r="U95" s="14">
        <v>0</v>
      </c>
      <c r="V95" s="14">
        <v>0</v>
      </c>
      <c r="W95" s="14">
        <v>0</v>
      </c>
      <c r="X95" s="14">
        <v>30</v>
      </c>
      <c r="Y95" s="14">
        <v>28</v>
      </c>
      <c r="Z95" s="14">
        <v>20</v>
      </c>
      <c r="AA95" s="14">
        <v>21</v>
      </c>
      <c r="AB95" s="14">
        <v>12</v>
      </c>
      <c r="AC95" s="14">
        <v>21</v>
      </c>
      <c r="AD95" s="14">
        <v>12</v>
      </c>
      <c r="AE95" s="14">
        <v>12</v>
      </c>
      <c r="AF95" s="14" t="s">
        <v>73</v>
      </c>
      <c r="AG95" s="14">
        <f t="shared" si="49"/>
        <v>0</v>
      </c>
      <c r="AH95" s="44" t="s">
        <v>76</v>
      </c>
      <c r="AI95" s="38"/>
      <c r="AJ95" s="38"/>
      <c r="AK95" s="38"/>
      <c r="AL95" s="38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</row>
    <row r="96" spans="1:70" s="19" customFormat="1" hidden="1" x14ac:dyDescent="0.25">
      <c r="A96" s="46" t="s">
        <v>23</v>
      </c>
      <c r="B96" s="21">
        <f t="shared" ref="B96:N96" si="60">SUM(B92:B95)</f>
        <v>191</v>
      </c>
      <c r="C96" s="21">
        <f t="shared" si="60"/>
        <v>253</v>
      </c>
      <c r="D96" s="21">
        <f t="shared" si="60"/>
        <v>237</v>
      </c>
      <c r="E96" s="21">
        <f t="shared" si="60"/>
        <v>264</v>
      </c>
      <c r="F96" s="21">
        <f t="shared" si="60"/>
        <v>288</v>
      </c>
      <c r="G96" s="21">
        <f t="shared" si="60"/>
        <v>306</v>
      </c>
      <c r="H96" s="41">
        <f>SUM(H92:H95)</f>
        <v>238</v>
      </c>
      <c r="I96" s="21">
        <f t="shared" si="60"/>
        <v>333</v>
      </c>
      <c r="J96" s="21">
        <f t="shared" si="60"/>
        <v>450</v>
      </c>
      <c r="K96" s="21">
        <f t="shared" si="60"/>
        <v>468</v>
      </c>
      <c r="L96" s="21">
        <f t="shared" si="60"/>
        <v>363</v>
      </c>
      <c r="M96" s="21">
        <f t="shared" si="60"/>
        <v>394</v>
      </c>
      <c r="N96" s="21">
        <f t="shared" si="60"/>
        <v>358</v>
      </c>
      <c r="O96" s="41">
        <f>SUM(O92:O95)</f>
        <v>238</v>
      </c>
      <c r="P96" s="21">
        <f t="shared" ref="P96:BR96" si="61">SUM(P92:P95)</f>
        <v>421</v>
      </c>
      <c r="Q96" s="21">
        <f t="shared" si="61"/>
        <v>683</v>
      </c>
      <c r="R96" s="21">
        <f t="shared" si="61"/>
        <v>801</v>
      </c>
      <c r="S96" s="21">
        <f t="shared" si="61"/>
        <v>761</v>
      </c>
      <c r="T96" s="21">
        <f t="shared" si="61"/>
        <v>726</v>
      </c>
      <c r="U96" s="21">
        <f t="shared" si="61"/>
        <v>848</v>
      </c>
      <c r="V96" s="21">
        <f t="shared" si="61"/>
        <v>765</v>
      </c>
      <c r="W96" s="21">
        <f t="shared" si="61"/>
        <v>906</v>
      </c>
      <c r="X96" s="21">
        <f>SUM(X92:X95)</f>
        <v>637</v>
      </c>
      <c r="Y96" s="21">
        <f t="shared" si="61"/>
        <v>645</v>
      </c>
      <c r="Z96" s="21">
        <f t="shared" si="61"/>
        <v>560</v>
      </c>
      <c r="AA96" s="21">
        <f t="shared" si="61"/>
        <v>707</v>
      </c>
      <c r="AB96" s="21">
        <f t="shared" si="61"/>
        <v>545</v>
      </c>
      <c r="AC96" s="21">
        <f t="shared" si="61"/>
        <v>527</v>
      </c>
      <c r="AD96" s="21">
        <f t="shared" si="61"/>
        <v>542</v>
      </c>
      <c r="AE96" s="21">
        <f t="shared" si="61"/>
        <v>511</v>
      </c>
      <c r="AF96" s="21">
        <f t="shared" si="61"/>
        <v>38.387096774193552</v>
      </c>
      <c r="AG96" s="21">
        <f t="shared" si="49"/>
        <v>0</v>
      </c>
      <c r="AH96" s="46" t="s">
        <v>23</v>
      </c>
      <c r="AI96" s="41"/>
      <c r="AJ96" s="41"/>
      <c r="AK96" s="41"/>
      <c r="AL96" s="41"/>
      <c r="AM96" s="21">
        <f t="shared" si="61"/>
        <v>0</v>
      </c>
      <c r="AN96" s="21">
        <f t="shared" si="61"/>
        <v>0</v>
      </c>
      <c r="AO96" s="21">
        <f t="shared" si="61"/>
        <v>0</v>
      </c>
      <c r="AP96" s="21">
        <f t="shared" si="61"/>
        <v>0</v>
      </c>
      <c r="AQ96" s="21">
        <f t="shared" si="61"/>
        <v>0</v>
      </c>
      <c r="AR96" s="21">
        <f t="shared" si="61"/>
        <v>0</v>
      </c>
      <c r="AS96" s="21">
        <f t="shared" si="61"/>
        <v>0</v>
      </c>
      <c r="AT96" s="21">
        <f t="shared" si="61"/>
        <v>0</v>
      </c>
      <c r="AU96" s="21">
        <f t="shared" si="61"/>
        <v>0</v>
      </c>
      <c r="AV96" s="21">
        <f t="shared" si="61"/>
        <v>0</v>
      </c>
      <c r="AW96" s="21">
        <f t="shared" si="61"/>
        <v>0</v>
      </c>
      <c r="AX96" s="21">
        <f t="shared" si="61"/>
        <v>0</v>
      </c>
      <c r="AY96" s="21">
        <f t="shared" si="61"/>
        <v>0</v>
      </c>
      <c r="AZ96" s="21">
        <f t="shared" si="61"/>
        <v>0</v>
      </c>
      <c r="BA96" s="21">
        <f t="shared" si="61"/>
        <v>0</v>
      </c>
      <c r="BB96" s="21">
        <f t="shared" si="61"/>
        <v>0</v>
      </c>
      <c r="BC96" s="21">
        <f t="shared" si="61"/>
        <v>0</v>
      </c>
      <c r="BD96" s="21">
        <f t="shared" si="61"/>
        <v>0</v>
      </c>
      <c r="BE96" s="21">
        <f t="shared" si="61"/>
        <v>0</v>
      </c>
      <c r="BF96" s="21">
        <f t="shared" si="61"/>
        <v>0</v>
      </c>
      <c r="BG96" s="21">
        <f t="shared" si="61"/>
        <v>0</v>
      </c>
      <c r="BH96" s="21">
        <f t="shared" si="61"/>
        <v>0</v>
      </c>
      <c r="BI96" s="21">
        <f t="shared" si="61"/>
        <v>0</v>
      </c>
      <c r="BJ96" s="21">
        <f t="shared" si="61"/>
        <v>0</v>
      </c>
      <c r="BK96" s="21">
        <f t="shared" si="61"/>
        <v>0</v>
      </c>
      <c r="BL96" s="21">
        <f t="shared" si="61"/>
        <v>0</v>
      </c>
      <c r="BM96" s="21">
        <f t="shared" si="61"/>
        <v>0</v>
      </c>
      <c r="BN96" s="21">
        <f t="shared" si="61"/>
        <v>0</v>
      </c>
      <c r="BO96" s="21">
        <f t="shared" si="61"/>
        <v>0</v>
      </c>
      <c r="BP96" s="21">
        <f t="shared" si="61"/>
        <v>0</v>
      </c>
      <c r="BQ96" s="21">
        <f t="shared" si="61"/>
        <v>0</v>
      </c>
      <c r="BR96" s="21">
        <f t="shared" si="61"/>
        <v>0</v>
      </c>
    </row>
    <row r="97" spans="1:70" x14ac:dyDescent="0.25">
      <c r="A97" s="26"/>
      <c r="B97" s="26"/>
      <c r="C97" s="26"/>
      <c r="D97" s="26"/>
      <c r="E97" s="26"/>
      <c r="F97" s="26"/>
      <c r="G97" s="26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>
        <f t="shared" si="49"/>
        <v>0</v>
      </c>
      <c r="AH97" s="26"/>
      <c r="AI97" s="29"/>
      <c r="AJ97" s="29"/>
      <c r="AK97" s="29"/>
      <c r="AL97" s="29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</row>
    <row r="98" spans="1:70" ht="25.5" x14ac:dyDescent="0.25">
      <c r="A98" s="33"/>
      <c r="B98" s="88"/>
      <c r="C98" s="88"/>
      <c r="D98" s="88"/>
      <c r="E98" s="88"/>
      <c r="F98" s="88"/>
      <c r="G98" s="88"/>
      <c r="H98" s="89"/>
      <c r="I98" s="8"/>
      <c r="J98" s="8"/>
      <c r="K98" s="8"/>
      <c r="L98" s="8"/>
      <c r="M98" s="8"/>
      <c r="N98" s="8"/>
      <c r="O98" s="89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 t="e" vm="2">
        <f t="shared" si="49"/>
        <v>#VALUE!</v>
      </c>
      <c r="AH98" s="7" t="s">
        <v>77</v>
      </c>
      <c r="AI98" s="34" t="str">
        <f>AI$20</f>
        <v>Meta</v>
      </c>
      <c r="AJ98" s="34" t="str">
        <f>AJ$20</f>
        <v>Meta Parcial</v>
      </c>
      <c r="AK98" s="43" t="str">
        <f t="shared" ref="AK98:BR98" si="62">AK$20</f>
        <v>06 a 31 - Mai - 24</v>
      </c>
      <c r="AL98" s="34" t="str">
        <f t="shared" si="62"/>
        <v>Meta</v>
      </c>
      <c r="AM98" s="8" t="e" vm="2">
        <f t="shared" si="62"/>
        <v>#VALUE!</v>
      </c>
      <c r="AN98" s="8" t="e" vm="2">
        <f t="shared" si="62"/>
        <v>#VALUE!</v>
      </c>
      <c r="AO98" s="8" t="e" vm="2">
        <f t="shared" si="62"/>
        <v>#VALUE!</v>
      </c>
      <c r="AP98" s="8" t="e" vm="2">
        <f t="shared" si="62"/>
        <v>#VALUE!</v>
      </c>
      <c r="AQ98" s="8" t="e" vm="2">
        <f t="shared" si="62"/>
        <v>#VALUE!</v>
      </c>
      <c r="AR98" s="8" t="e" vm="2">
        <f t="shared" si="62"/>
        <v>#VALUE!</v>
      </c>
      <c r="AS98" s="8" t="e" vm="2">
        <f t="shared" si="62"/>
        <v>#VALUE!</v>
      </c>
      <c r="AT98" s="8" t="e" vm="2">
        <f t="shared" si="62"/>
        <v>#VALUE!</v>
      </c>
      <c r="AU98" s="8" t="e" vm="2">
        <f t="shared" si="62"/>
        <v>#VALUE!</v>
      </c>
      <c r="AV98" s="8" t="e" vm="2">
        <f t="shared" si="62"/>
        <v>#VALUE!</v>
      </c>
      <c r="AW98" s="8" t="e" vm="2">
        <f t="shared" si="62"/>
        <v>#VALUE!</v>
      </c>
      <c r="AX98" s="8" t="e" vm="2">
        <f t="shared" si="62"/>
        <v>#VALUE!</v>
      </c>
      <c r="AY98" s="8" t="e" vm="2">
        <f t="shared" si="62"/>
        <v>#VALUE!</v>
      </c>
      <c r="AZ98" s="8" t="e" vm="2">
        <f t="shared" si="62"/>
        <v>#VALUE!</v>
      </c>
      <c r="BA98" s="8" t="e" vm="2">
        <f t="shared" si="62"/>
        <v>#VALUE!</v>
      </c>
      <c r="BB98" s="8" t="e" vm="2">
        <f t="shared" si="62"/>
        <v>#VALUE!</v>
      </c>
      <c r="BC98" s="8" t="e" vm="2">
        <f t="shared" si="62"/>
        <v>#VALUE!</v>
      </c>
      <c r="BD98" s="8" t="e" vm="2">
        <f t="shared" si="62"/>
        <v>#VALUE!</v>
      </c>
      <c r="BE98" s="8" t="e" vm="2">
        <f t="shared" si="62"/>
        <v>#VALUE!</v>
      </c>
      <c r="BF98" s="8" t="e" vm="2">
        <f t="shared" si="62"/>
        <v>#VALUE!</v>
      </c>
      <c r="BG98" s="8" t="e" vm="2">
        <f t="shared" si="62"/>
        <v>#VALUE!</v>
      </c>
      <c r="BH98" s="8" t="e" vm="2">
        <f t="shared" si="62"/>
        <v>#VALUE!</v>
      </c>
      <c r="BI98" s="8" t="e" vm="2">
        <f t="shared" si="62"/>
        <v>#VALUE!</v>
      </c>
      <c r="BJ98" s="8" t="e" vm="2">
        <f t="shared" si="62"/>
        <v>#VALUE!</v>
      </c>
      <c r="BK98" s="8" t="e" vm="2">
        <f t="shared" si="62"/>
        <v>#VALUE!</v>
      </c>
      <c r="BL98" s="8" t="e" vm="2">
        <f t="shared" si="62"/>
        <v>#VALUE!</v>
      </c>
      <c r="BM98" s="8" t="e" vm="2">
        <f t="shared" si="62"/>
        <v>#VALUE!</v>
      </c>
      <c r="BN98" s="8" t="e" vm="2">
        <f t="shared" si="62"/>
        <v>#VALUE!</v>
      </c>
      <c r="BO98" s="8" t="e" vm="2">
        <f t="shared" si="62"/>
        <v>#VALUE!</v>
      </c>
      <c r="BP98" s="8" t="e" vm="2">
        <f t="shared" si="62"/>
        <v>#VALUE!</v>
      </c>
      <c r="BQ98" s="8" t="e" vm="2">
        <f t="shared" si="62"/>
        <v>#VALUE!</v>
      </c>
      <c r="BR98" s="8" t="e" vm="2">
        <f t="shared" si="62"/>
        <v>#VALUE!</v>
      </c>
    </row>
    <row r="99" spans="1:70" s="19" customFormat="1" x14ac:dyDescent="0.25">
      <c r="A99" s="37"/>
      <c r="B99" s="38"/>
      <c r="C99" s="38"/>
      <c r="D99" s="38"/>
      <c r="E99" s="38"/>
      <c r="F99" s="38"/>
      <c r="G99" s="38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14"/>
      <c r="AG99" s="14">
        <f t="shared" si="49"/>
        <v>18.709677419354836</v>
      </c>
      <c r="AH99" s="13" t="s">
        <v>78</v>
      </c>
      <c r="AI99" s="39">
        <v>105</v>
      </c>
      <c r="AJ99" s="39">
        <f>ROUND(((AI99/31)*26),0)</f>
        <v>88</v>
      </c>
      <c r="AK99" s="39">
        <f>(AM99/31)*26</f>
        <v>97.290322580645153</v>
      </c>
      <c r="AL99" s="39">
        <v>105</v>
      </c>
      <c r="AM99" s="39">
        <v>116</v>
      </c>
      <c r="AN99" s="39">
        <v>117</v>
      </c>
      <c r="AO99" s="39">
        <v>115</v>
      </c>
      <c r="AP99" s="39">
        <v>115</v>
      </c>
      <c r="AQ99" s="39">
        <v>115</v>
      </c>
      <c r="AR99" s="39">
        <v>114</v>
      </c>
      <c r="AS99" s="39">
        <v>115</v>
      </c>
      <c r="AT99" s="39">
        <v>105</v>
      </c>
      <c r="AU99" s="39">
        <v>110</v>
      </c>
      <c r="AV99" s="39">
        <v>112</v>
      </c>
      <c r="AW99" s="39">
        <v>107</v>
      </c>
      <c r="AX99" s="39">
        <v>108</v>
      </c>
      <c r="AY99" s="39">
        <v>105</v>
      </c>
      <c r="AZ99" s="39">
        <v>109</v>
      </c>
      <c r="BA99" s="39">
        <v>111</v>
      </c>
      <c r="BB99" s="39">
        <v>109</v>
      </c>
      <c r="BC99" s="39">
        <v>110</v>
      </c>
      <c r="BD99" s="39">
        <v>106</v>
      </c>
      <c r="BE99" s="39">
        <v>105</v>
      </c>
      <c r="BF99" s="39">
        <v>106</v>
      </c>
      <c r="BG99" s="39">
        <v>105</v>
      </c>
      <c r="BH99" s="39">
        <v>106</v>
      </c>
      <c r="BI99" s="39">
        <v>108</v>
      </c>
      <c r="BJ99" s="39">
        <v>105</v>
      </c>
      <c r="BK99" s="39">
        <v>105</v>
      </c>
      <c r="BL99" s="39"/>
      <c r="BM99" s="39"/>
      <c r="BN99" s="39"/>
      <c r="BO99" s="39"/>
      <c r="BP99" s="39"/>
      <c r="BQ99" s="39"/>
      <c r="BR99" s="39"/>
    </row>
    <row r="100" spans="1:70" s="19" customFormat="1" x14ac:dyDescent="0.25">
      <c r="A100" s="90"/>
      <c r="B100" s="91"/>
      <c r="C100" s="91"/>
      <c r="D100" s="91"/>
      <c r="E100" s="91"/>
      <c r="F100" s="91"/>
      <c r="G100" s="91"/>
      <c r="H100" s="92"/>
      <c r="I100" s="92"/>
      <c r="J100" s="92"/>
      <c r="K100" s="92"/>
      <c r="L100" s="92"/>
      <c r="M100" s="92"/>
      <c r="N100" s="92"/>
      <c r="O100" s="93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4"/>
      <c r="AG100" s="94">
        <f t="shared" si="49"/>
        <v>0</v>
      </c>
      <c r="AH100" s="90" t="s">
        <v>79</v>
      </c>
      <c r="AI100" s="39">
        <v>5</v>
      </c>
      <c r="AJ100" s="39">
        <f>ROUND(((AI100/31)*26),0)</f>
        <v>4</v>
      </c>
      <c r="AK100" s="39">
        <f>(AM100/31)*26</f>
        <v>0</v>
      </c>
      <c r="AL100" s="39">
        <v>5</v>
      </c>
      <c r="AM100" s="39">
        <v>0</v>
      </c>
      <c r="AN100" s="39">
        <v>0</v>
      </c>
      <c r="AO100" s="39">
        <v>0</v>
      </c>
      <c r="AP100" s="39">
        <v>6</v>
      </c>
      <c r="AQ100" s="39">
        <v>9</v>
      </c>
      <c r="AR100" s="39">
        <v>5</v>
      </c>
      <c r="AS100" s="39">
        <v>6</v>
      </c>
      <c r="AT100" s="39">
        <v>6</v>
      </c>
      <c r="AU100" s="39">
        <v>5</v>
      </c>
      <c r="AV100" s="39">
        <v>6</v>
      </c>
      <c r="AW100" s="39">
        <v>5</v>
      </c>
      <c r="AX100" s="39">
        <v>5</v>
      </c>
      <c r="AY100" s="39">
        <v>5</v>
      </c>
      <c r="AZ100" s="39">
        <v>5</v>
      </c>
      <c r="BA100" s="39">
        <v>5</v>
      </c>
      <c r="BB100" s="39">
        <v>5</v>
      </c>
      <c r="BC100" s="39">
        <v>5</v>
      </c>
      <c r="BD100" s="39">
        <v>5</v>
      </c>
      <c r="BE100" s="39">
        <v>5</v>
      </c>
      <c r="BF100" s="39">
        <v>5</v>
      </c>
      <c r="BG100" s="39">
        <v>6</v>
      </c>
      <c r="BH100" s="39">
        <v>5</v>
      </c>
      <c r="BI100" s="39">
        <v>5</v>
      </c>
      <c r="BJ100" s="39">
        <v>5</v>
      </c>
      <c r="BK100" s="39">
        <v>5</v>
      </c>
      <c r="BL100" s="39"/>
      <c r="BM100" s="39"/>
      <c r="BN100" s="39"/>
      <c r="BO100" s="39"/>
      <c r="BP100" s="39"/>
      <c r="BQ100" s="39"/>
      <c r="BR100" s="39"/>
    </row>
    <row r="101" spans="1:70" s="19" customFormat="1" x14ac:dyDescent="0.25">
      <c r="A101" s="46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>
        <f t="shared" si="49"/>
        <v>18.709677419354836</v>
      </c>
      <c r="AH101" s="95" t="s">
        <v>23</v>
      </c>
      <c r="AI101" s="41">
        <f>SUM(AI99:AI100)</f>
        <v>110</v>
      </c>
      <c r="AJ101" s="41">
        <f t="shared" ref="AJ101:BR101" si="63">SUM(AJ99:AJ100)</f>
        <v>92</v>
      </c>
      <c r="AK101" s="41">
        <f t="shared" si="63"/>
        <v>97.290322580645153</v>
      </c>
      <c r="AL101" s="41">
        <f t="shared" si="63"/>
        <v>110</v>
      </c>
      <c r="AM101" s="41">
        <f t="shared" si="63"/>
        <v>116</v>
      </c>
      <c r="AN101" s="41">
        <f t="shared" si="63"/>
        <v>117</v>
      </c>
      <c r="AO101" s="41">
        <f t="shared" si="63"/>
        <v>115</v>
      </c>
      <c r="AP101" s="41">
        <f t="shared" si="63"/>
        <v>121</v>
      </c>
      <c r="AQ101" s="41">
        <f t="shared" si="63"/>
        <v>124</v>
      </c>
      <c r="AR101" s="41">
        <f t="shared" si="63"/>
        <v>119</v>
      </c>
      <c r="AS101" s="41">
        <f t="shared" si="63"/>
        <v>121</v>
      </c>
      <c r="AT101" s="41">
        <f t="shared" si="63"/>
        <v>111</v>
      </c>
      <c r="AU101" s="41">
        <f t="shared" si="63"/>
        <v>115</v>
      </c>
      <c r="AV101" s="41">
        <f t="shared" si="63"/>
        <v>118</v>
      </c>
      <c r="AW101" s="41">
        <f t="shared" si="63"/>
        <v>112</v>
      </c>
      <c r="AX101" s="41">
        <f t="shared" si="63"/>
        <v>113</v>
      </c>
      <c r="AY101" s="41">
        <f t="shared" si="63"/>
        <v>110</v>
      </c>
      <c r="AZ101" s="41">
        <f t="shared" si="63"/>
        <v>114</v>
      </c>
      <c r="BA101" s="41">
        <f t="shared" si="63"/>
        <v>116</v>
      </c>
      <c r="BB101" s="41">
        <f t="shared" si="63"/>
        <v>114</v>
      </c>
      <c r="BC101" s="41">
        <f t="shared" si="63"/>
        <v>115</v>
      </c>
      <c r="BD101" s="41">
        <f t="shared" si="63"/>
        <v>111</v>
      </c>
      <c r="BE101" s="41">
        <f t="shared" si="63"/>
        <v>110</v>
      </c>
      <c r="BF101" s="41">
        <f>SUM(BF99:BF100)</f>
        <v>111</v>
      </c>
      <c r="BG101" s="41">
        <f t="shared" si="63"/>
        <v>111</v>
      </c>
      <c r="BH101" s="41">
        <f t="shared" si="63"/>
        <v>111</v>
      </c>
      <c r="BI101" s="41">
        <f t="shared" si="63"/>
        <v>113</v>
      </c>
      <c r="BJ101" s="41">
        <f t="shared" si="63"/>
        <v>110</v>
      </c>
      <c r="BK101" s="41">
        <f t="shared" si="63"/>
        <v>110</v>
      </c>
      <c r="BL101" s="41">
        <f t="shared" si="63"/>
        <v>0</v>
      </c>
      <c r="BM101" s="41">
        <f t="shared" si="63"/>
        <v>0</v>
      </c>
      <c r="BN101" s="41">
        <f t="shared" si="63"/>
        <v>0</v>
      </c>
      <c r="BO101" s="41">
        <f t="shared" si="63"/>
        <v>0</v>
      </c>
      <c r="BP101" s="41">
        <f t="shared" si="63"/>
        <v>0</v>
      </c>
      <c r="BQ101" s="41">
        <f t="shared" si="63"/>
        <v>0</v>
      </c>
      <c r="BR101" s="41">
        <f t="shared" si="63"/>
        <v>0</v>
      </c>
    </row>
    <row r="102" spans="1:70" x14ac:dyDescent="0.25">
      <c r="A102" s="26"/>
      <c r="B102" s="96"/>
      <c r="C102" s="96"/>
      <c r="D102" s="96"/>
      <c r="E102" s="96"/>
      <c r="F102" s="96"/>
      <c r="G102" s="96"/>
      <c r="H102" s="27"/>
      <c r="I102" s="27"/>
      <c r="J102" s="27"/>
      <c r="K102" s="27"/>
      <c r="L102" s="27"/>
      <c r="M102" s="27"/>
      <c r="N102" s="27"/>
      <c r="O102" s="48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>
        <f t="shared" si="49"/>
        <v>0</v>
      </c>
      <c r="AH102" s="26"/>
      <c r="AI102" s="29"/>
      <c r="AJ102" s="29"/>
      <c r="AK102" s="29"/>
      <c r="AL102" s="29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</row>
    <row r="103" spans="1:70" hidden="1" x14ac:dyDescent="0.25">
      <c r="A103" s="7" t="s">
        <v>80</v>
      </c>
      <c r="B103" s="8">
        <f>$B$10</f>
        <v>44562</v>
      </c>
      <c r="C103" s="8" t="e" vm="2">
        <f>$C$10</f>
        <v>#VALUE!</v>
      </c>
      <c r="D103" s="8" t="e" vm="2">
        <f>$D$10</f>
        <v>#VALUE!</v>
      </c>
      <c r="E103" s="8" t="e" vm="2">
        <f>$E$10</f>
        <v>#VALUE!</v>
      </c>
      <c r="F103" s="8" t="e" vm="2">
        <f>$F$10</f>
        <v>#VALUE!</v>
      </c>
      <c r="G103" s="8" t="e" vm="2">
        <f>$G$10</f>
        <v>#VALUE!</v>
      </c>
      <c r="H103" s="30"/>
      <c r="I103" s="8" t="e" vm="2">
        <f>$I$10</f>
        <v>#VALUE!</v>
      </c>
      <c r="J103" s="8" t="e" vm="2">
        <f>$J$10</f>
        <v>#VALUE!</v>
      </c>
      <c r="K103" s="8" t="e" vm="2">
        <f>$K$10</f>
        <v>#VALUE!</v>
      </c>
      <c r="L103" s="8" t="e" vm="2">
        <f>$L$10</f>
        <v>#VALUE!</v>
      </c>
      <c r="M103" s="8" t="e" vm="2">
        <f>$M$10</f>
        <v>#VALUE!</v>
      </c>
      <c r="N103" s="8" t="e" vm="2">
        <f>$N$10</f>
        <v>#VALUE!</v>
      </c>
      <c r="O103" s="30"/>
      <c r="P103" s="10" t="e" vm="2">
        <f t="shared" ref="P103:AE103" si="64">P10</f>
        <v>#VALUE!</v>
      </c>
      <c r="Q103" s="8" t="e" vm="2">
        <f t="shared" si="64"/>
        <v>#VALUE!</v>
      </c>
      <c r="R103" s="8" t="e" vm="2">
        <f t="shared" si="64"/>
        <v>#VALUE!</v>
      </c>
      <c r="S103" s="8" t="e" vm="2">
        <f t="shared" si="64"/>
        <v>#VALUE!</v>
      </c>
      <c r="T103" s="8" t="e" vm="2">
        <f t="shared" si="64"/>
        <v>#VALUE!</v>
      </c>
      <c r="U103" s="8" t="e" vm="2">
        <f t="shared" si="64"/>
        <v>#VALUE!</v>
      </c>
      <c r="V103" s="8" t="e" vm="2">
        <f t="shared" si="64"/>
        <v>#VALUE!</v>
      </c>
      <c r="W103" s="8" t="e" vm="2">
        <f t="shared" si="64"/>
        <v>#VALUE!</v>
      </c>
      <c r="X103" s="8" t="e" vm="2">
        <f t="shared" si="64"/>
        <v>#VALUE!</v>
      </c>
      <c r="Y103" s="8" t="e" vm="2">
        <f t="shared" si="64"/>
        <v>#VALUE!</v>
      </c>
      <c r="Z103" s="8" t="e" vm="2">
        <f t="shared" si="64"/>
        <v>#VALUE!</v>
      </c>
      <c r="AA103" s="8" t="e" vm="2">
        <f t="shared" si="64"/>
        <v>#VALUE!</v>
      </c>
      <c r="AB103" s="8" t="e" vm="2">
        <f t="shared" si="64"/>
        <v>#VALUE!</v>
      </c>
      <c r="AC103" s="8" t="e" vm="2">
        <f t="shared" si="64"/>
        <v>#VALUE!</v>
      </c>
      <c r="AD103" s="8" t="e" vm="2">
        <f t="shared" si="64"/>
        <v>#VALUE!</v>
      </c>
      <c r="AE103" s="8" t="e" vm="2">
        <f t="shared" si="64"/>
        <v>#VALUE!</v>
      </c>
      <c r="AF103" s="8"/>
      <c r="AG103" s="8" t="e" vm="2">
        <f t="shared" si="49"/>
        <v>#VALUE!</v>
      </c>
      <c r="AH103" s="7" t="s">
        <v>81</v>
      </c>
      <c r="AI103" s="12"/>
      <c r="AJ103" s="12"/>
      <c r="AK103" s="12"/>
      <c r="AL103" s="12"/>
      <c r="AM103" s="8" t="e" vm="2">
        <f t="shared" ref="AM103:BR103" si="65">AM10</f>
        <v>#VALUE!</v>
      </c>
      <c r="AN103" s="8" t="e" vm="2">
        <f t="shared" si="65"/>
        <v>#VALUE!</v>
      </c>
      <c r="AO103" s="8" t="e" vm="2">
        <f t="shared" si="65"/>
        <v>#VALUE!</v>
      </c>
      <c r="AP103" s="8" t="e" vm="2">
        <f t="shared" si="65"/>
        <v>#VALUE!</v>
      </c>
      <c r="AQ103" s="8" t="e" vm="2">
        <f t="shared" si="65"/>
        <v>#VALUE!</v>
      </c>
      <c r="AR103" s="8" t="e" vm="2">
        <f t="shared" si="65"/>
        <v>#VALUE!</v>
      </c>
      <c r="AS103" s="8" t="e" vm="2">
        <f t="shared" si="65"/>
        <v>#VALUE!</v>
      </c>
      <c r="AT103" s="8" t="e" vm="2">
        <f t="shared" si="65"/>
        <v>#VALUE!</v>
      </c>
      <c r="AU103" s="8" t="e" vm="2">
        <f t="shared" si="65"/>
        <v>#VALUE!</v>
      </c>
      <c r="AV103" s="8" t="e" vm="2">
        <f t="shared" si="65"/>
        <v>#VALUE!</v>
      </c>
      <c r="AW103" s="8" t="e" vm="2">
        <f t="shared" si="65"/>
        <v>#VALUE!</v>
      </c>
      <c r="AX103" s="8" t="e" vm="2">
        <f t="shared" si="65"/>
        <v>#VALUE!</v>
      </c>
      <c r="AY103" s="8" t="e" vm="2">
        <f t="shared" si="65"/>
        <v>#VALUE!</v>
      </c>
      <c r="AZ103" s="8" t="e" vm="2">
        <f t="shared" si="65"/>
        <v>#VALUE!</v>
      </c>
      <c r="BA103" s="8" t="e" vm="2">
        <f t="shared" si="65"/>
        <v>#VALUE!</v>
      </c>
      <c r="BB103" s="8" t="e" vm="2">
        <f t="shared" si="65"/>
        <v>#VALUE!</v>
      </c>
      <c r="BC103" s="8" t="e" vm="2">
        <f t="shared" si="65"/>
        <v>#VALUE!</v>
      </c>
      <c r="BD103" s="8" t="e" vm="2">
        <f t="shared" si="65"/>
        <v>#VALUE!</v>
      </c>
      <c r="BE103" s="8" t="e" vm="2">
        <f t="shared" si="65"/>
        <v>#VALUE!</v>
      </c>
      <c r="BF103" s="8" t="e" vm="2">
        <f t="shared" si="65"/>
        <v>#VALUE!</v>
      </c>
      <c r="BG103" s="8" t="e" vm="2">
        <f t="shared" si="65"/>
        <v>#VALUE!</v>
      </c>
      <c r="BH103" s="8" t="e" vm="2">
        <f t="shared" si="65"/>
        <v>#VALUE!</v>
      </c>
      <c r="BI103" s="8" t="e" vm="2">
        <f t="shared" si="65"/>
        <v>#VALUE!</v>
      </c>
      <c r="BJ103" s="8" t="e" vm="2">
        <f t="shared" si="65"/>
        <v>#VALUE!</v>
      </c>
      <c r="BK103" s="8" t="e" vm="2">
        <f t="shared" si="65"/>
        <v>#VALUE!</v>
      </c>
      <c r="BL103" s="8" t="e" vm="2">
        <f t="shared" si="65"/>
        <v>#VALUE!</v>
      </c>
      <c r="BM103" s="8" t="e" vm="2">
        <f t="shared" si="65"/>
        <v>#VALUE!</v>
      </c>
      <c r="BN103" s="8" t="e" vm="2">
        <f t="shared" si="65"/>
        <v>#VALUE!</v>
      </c>
      <c r="BO103" s="8" t="e" vm="2">
        <f t="shared" si="65"/>
        <v>#VALUE!</v>
      </c>
      <c r="BP103" s="8" t="e" vm="2">
        <f t="shared" si="65"/>
        <v>#VALUE!</v>
      </c>
      <c r="BQ103" s="8" t="e" vm="2">
        <f t="shared" si="65"/>
        <v>#VALUE!</v>
      </c>
      <c r="BR103" s="8" t="e" vm="2">
        <f t="shared" si="65"/>
        <v>#VALUE!</v>
      </c>
    </row>
    <row r="104" spans="1:70" s="19" customFormat="1" hidden="1" x14ac:dyDescent="0.25">
      <c r="A104" s="13" t="s">
        <v>82</v>
      </c>
      <c r="B104" s="39">
        <v>17213</v>
      </c>
      <c r="C104" s="97">
        <v>16972</v>
      </c>
      <c r="D104" s="39">
        <v>21025</v>
      </c>
      <c r="E104" s="39">
        <v>21603</v>
      </c>
      <c r="F104" s="39">
        <v>22140</v>
      </c>
      <c r="G104" s="39">
        <v>21642</v>
      </c>
      <c r="H104" s="98"/>
      <c r="I104" s="39">
        <v>17716</v>
      </c>
      <c r="J104" s="39">
        <v>17240</v>
      </c>
      <c r="K104" s="39">
        <v>12164</v>
      </c>
      <c r="L104" s="39">
        <v>15172</v>
      </c>
      <c r="M104" s="39">
        <v>14406</v>
      </c>
      <c r="N104" s="39">
        <v>14544</v>
      </c>
      <c r="O104" s="98"/>
      <c r="P104" s="99">
        <v>16067</v>
      </c>
      <c r="Q104" s="39">
        <v>14739</v>
      </c>
      <c r="R104" s="39">
        <v>17394</v>
      </c>
      <c r="S104" s="39">
        <v>20261</v>
      </c>
      <c r="T104" s="39">
        <v>19153</v>
      </c>
      <c r="U104" s="39">
        <v>16962</v>
      </c>
      <c r="V104" s="39">
        <v>16881</v>
      </c>
      <c r="W104" s="39">
        <v>16599</v>
      </c>
      <c r="X104" s="39">
        <v>15954</v>
      </c>
      <c r="Y104" s="39">
        <v>16397</v>
      </c>
      <c r="Z104" s="39">
        <v>14586</v>
      </c>
      <c r="AA104" s="39">
        <v>15153</v>
      </c>
      <c r="AB104" s="39">
        <v>16573</v>
      </c>
      <c r="AC104" s="39">
        <v>15995</v>
      </c>
      <c r="AD104" s="39">
        <v>19873</v>
      </c>
      <c r="AE104" s="39">
        <v>19468</v>
      </c>
      <c r="AF104" s="14"/>
      <c r="AG104" s="14">
        <f t="shared" si="49"/>
        <v>0</v>
      </c>
      <c r="AH104" s="13" t="s">
        <v>82</v>
      </c>
      <c r="AI104" s="18"/>
      <c r="AJ104" s="18"/>
      <c r="AK104" s="18"/>
      <c r="AL104" s="18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</row>
    <row r="105" spans="1:70" s="19" customFormat="1" hidden="1" x14ac:dyDescent="0.25">
      <c r="A105" s="13" t="s">
        <v>83</v>
      </c>
      <c r="B105" s="39">
        <v>0</v>
      </c>
      <c r="C105" s="97">
        <v>0</v>
      </c>
      <c r="D105" s="39">
        <v>0</v>
      </c>
      <c r="E105" s="39">
        <v>0</v>
      </c>
      <c r="F105" s="39">
        <v>0</v>
      </c>
      <c r="G105" s="39">
        <v>0</v>
      </c>
      <c r="H105" s="98"/>
      <c r="I105" s="39">
        <v>9</v>
      </c>
      <c r="J105" s="39">
        <v>14</v>
      </c>
      <c r="K105" s="39">
        <v>0</v>
      </c>
      <c r="L105" s="39">
        <v>24</v>
      </c>
      <c r="M105" s="39">
        <v>57</v>
      </c>
      <c r="N105" s="39">
        <v>7</v>
      </c>
      <c r="O105" s="98"/>
      <c r="P105" s="99">
        <v>1</v>
      </c>
      <c r="Q105" s="39">
        <v>11</v>
      </c>
      <c r="R105" s="39">
        <v>19</v>
      </c>
      <c r="S105" s="39">
        <v>4</v>
      </c>
      <c r="T105" s="39">
        <v>4</v>
      </c>
      <c r="U105" s="39">
        <v>12</v>
      </c>
      <c r="V105" s="39">
        <v>3</v>
      </c>
      <c r="W105" s="39">
        <v>0</v>
      </c>
      <c r="X105" s="39">
        <v>1</v>
      </c>
      <c r="Y105" s="39">
        <v>2</v>
      </c>
      <c r="Z105" s="39">
        <v>2</v>
      </c>
      <c r="AA105" s="39">
        <v>0</v>
      </c>
      <c r="AB105" s="39">
        <v>0</v>
      </c>
      <c r="AC105" s="39">
        <v>0</v>
      </c>
      <c r="AD105" s="39">
        <v>1</v>
      </c>
      <c r="AE105" s="39">
        <v>0</v>
      </c>
      <c r="AF105" s="18"/>
      <c r="AG105" s="18">
        <f t="shared" si="49"/>
        <v>0</v>
      </c>
      <c r="AH105" s="13" t="s">
        <v>83</v>
      </c>
      <c r="AI105" s="18"/>
      <c r="AJ105" s="18"/>
      <c r="AK105" s="18"/>
      <c r="AL105" s="18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</row>
    <row r="106" spans="1:70" s="19" customFormat="1" hidden="1" x14ac:dyDescent="0.25">
      <c r="A106" s="13" t="s">
        <v>84</v>
      </c>
      <c r="B106" s="39">
        <v>430</v>
      </c>
      <c r="C106" s="97">
        <v>350</v>
      </c>
      <c r="D106" s="39">
        <v>428</v>
      </c>
      <c r="E106" s="39">
        <v>362</v>
      </c>
      <c r="F106" s="39">
        <v>657</v>
      </c>
      <c r="G106" s="39">
        <v>484</v>
      </c>
      <c r="H106" s="98"/>
      <c r="I106" s="39">
        <v>215</v>
      </c>
      <c r="J106" s="39">
        <v>290</v>
      </c>
      <c r="K106" s="39">
        <v>201</v>
      </c>
      <c r="L106" s="39">
        <v>294</v>
      </c>
      <c r="M106" s="39">
        <v>300</v>
      </c>
      <c r="N106" s="39">
        <v>228</v>
      </c>
      <c r="O106" s="98"/>
      <c r="P106" s="99">
        <v>279</v>
      </c>
      <c r="Q106" s="39">
        <v>39</v>
      </c>
      <c r="R106" s="39">
        <v>179</v>
      </c>
      <c r="S106" s="39">
        <v>235</v>
      </c>
      <c r="T106" s="39">
        <v>246</v>
      </c>
      <c r="U106" s="39">
        <v>163</v>
      </c>
      <c r="V106" s="39">
        <v>427</v>
      </c>
      <c r="W106" s="39">
        <v>399</v>
      </c>
      <c r="X106" s="39">
        <v>598</v>
      </c>
      <c r="Y106" s="39">
        <v>551</v>
      </c>
      <c r="Z106" s="39">
        <v>549</v>
      </c>
      <c r="AA106" s="39">
        <v>482</v>
      </c>
      <c r="AB106" s="39">
        <v>382</v>
      </c>
      <c r="AC106" s="39">
        <v>351</v>
      </c>
      <c r="AD106" s="39">
        <v>504</v>
      </c>
      <c r="AE106" s="39">
        <v>591</v>
      </c>
      <c r="AF106" s="18"/>
      <c r="AG106" s="18">
        <f t="shared" si="49"/>
        <v>0</v>
      </c>
      <c r="AH106" s="13" t="s">
        <v>84</v>
      </c>
      <c r="AI106" s="18"/>
      <c r="AJ106" s="18"/>
      <c r="AK106" s="18"/>
      <c r="AL106" s="18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</row>
    <row r="107" spans="1:70" s="19" customFormat="1" hidden="1" x14ac:dyDescent="0.25">
      <c r="A107" s="13" t="s">
        <v>85</v>
      </c>
      <c r="B107" s="39">
        <v>1956</v>
      </c>
      <c r="C107" s="97">
        <v>1893</v>
      </c>
      <c r="D107" s="39">
        <v>2102</v>
      </c>
      <c r="E107" s="39">
        <v>1926</v>
      </c>
      <c r="F107" s="39">
        <v>2215</v>
      </c>
      <c r="G107" s="39">
        <v>1689</v>
      </c>
      <c r="H107" s="98"/>
      <c r="I107" s="39">
        <v>1896</v>
      </c>
      <c r="J107" s="39">
        <v>2165</v>
      </c>
      <c r="K107" s="39">
        <v>2237</v>
      </c>
      <c r="L107" s="39">
        <v>1901</v>
      </c>
      <c r="M107" s="39">
        <v>1696</v>
      </c>
      <c r="N107" s="39">
        <v>2057</v>
      </c>
      <c r="O107" s="98"/>
      <c r="P107" s="99">
        <v>12084</v>
      </c>
      <c r="Q107" s="39">
        <v>2052</v>
      </c>
      <c r="R107" s="39">
        <v>2008</v>
      </c>
      <c r="S107" s="39">
        <v>2413</v>
      </c>
      <c r="T107" s="39">
        <v>2304</v>
      </c>
      <c r="U107" s="39">
        <v>2305</v>
      </c>
      <c r="V107" s="39">
        <v>2045</v>
      </c>
      <c r="W107" s="39">
        <v>2322</v>
      </c>
      <c r="X107" s="39">
        <v>2331</v>
      </c>
      <c r="Y107" s="39">
        <v>2345</v>
      </c>
      <c r="Z107" s="39">
        <v>2192</v>
      </c>
      <c r="AA107" s="39">
        <v>2307</v>
      </c>
      <c r="AB107" s="39">
        <v>1685</v>
      </c>
      <c r="AC107" s="39">
        <v>2122</v>
      </c>
      <c r="AD107" s="39">
        <v>2546</v>
      </c>
      <c r="AE107" s="39">
        <v>2532</v>
      </c>
      <c r="AF107" s="18"/>
      <c r="AG107" s="18">
        <f t="shared" si="49"/>
        <v>0</v>
      </c>
      <c r="AH107" s="13" t="s">
        <v>85</v>
      </c>
      <c r="AI107" s="18"/>
      <c r="AJ107" s="18"/>
      <c r="AK107" s="18"/>
      <c r="AL107" s="18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</row>
    <row r="108" spans="1:70" s="19" customFormat="1" hidden="1" x14ac:dyDescent="0.25">
      <c r="A108" s="13" t="s">
        <v>86</v>
      </c>
      <c r="B108" s="39">
        <v>96</v>
      </c>
      <c r="C108" s="97">
        <v>96</v>
      </c>
      <c r="D108" s="39">
        <v>156</v>
      </c>
      <c r="E108" s="39">
        <v>185</v>
      </c>
      <c r="F108" s="39">
        <v>196</v>
      </c>
      <c r="G108" s="39">
        <v>124</v>
      </c>
      <c r="H108" s="98"/>
      <c r="I108" s="39">
        <v>196</v>
      </c>
      <c r="J108" s="39">
        <v>165</v>
      </c>
      <c r="K108" s="39">
        <v>99</v>
      </c>
      <c r="L108" s="39">
        <v>168</v>
      </c>
      <c r="M108" s="39">
        <v>202</v>
      </c>
      <c r="N108" s="39">
        <v>150</v>
      </c>
      <c r="O108" s="98"/>
      <c r="P108" s="99">
        <v>146</v>
      </c>
      <c r="Q108" s="39">
        <v>128</v>
      </c>
      <c r="R108" s="39">
        <v>83</v>
      </c>
      <c r="S108" s="39">
        <v>71</v>
      </c>
      <c r="T108" s="39">
        <v>85</v>
      </c>
      <c r="U108" s="39">
        <v>75</v>
      </c>
      <c r="V108" s="39">
        <v>89</v>
      </c>
      <c r="W108" s="39">
        <v>89</v>
      </c>
      <c r="X108" s="39">
        <v>90</v>
      </c>
      <c r="Y108" s="39">
        <v>99</v>
      </c>
      <c r="Z108" s="39">
        <v>64</v>
      </c>
      <c r="AA108" s="39">
        <v>38</v>
      </c>
      <c r="AB108" s="39">
        <v>76</v>
      </c>
      <c r="AC108" s="39">
        <v>89</v>
      </c>
      <c r="AD108" s="39">
        <v>66</v>
      </c>
      <c r="AE108" s="39">
        <v>43</v>
      </c>
      <c r="AF108" s="18"/>
      <c r="AG108" s="18">
        <f t="shared" si="49"/>
        <v>0</v>
      </c>
      <c r="AH108" s="13" t="s">
        <v>86</v>
      </c>
      <c r="AI108" s="18"/>
      <c r="AJ108" s="18"/>
      <c r="AK108" s="18"/>
      <c r="AL108" s="18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</row>
    <row r="109" spans="1:70" s="19" customFormat="1" hidden="1" x14ac:dyDescent="0.25">
      <c r="A109" s="13" t="s">
        <v>87</v>
      </c>
      <c r="B109" s="39">
        <v>524</v>
      </c>
      <c r="C109" s="97">
        <v>509</v>
      </c>
      <c r="D109" s="39">
        <v>586</v>
      </c>
      <c r="E109" s="39">
        <v>668</v>
      </c>
      <c r="F109" s="39">
        <v>679</v>
      </c>
      <c r="G109" s="39">
        <v>435</v>
      </c>
      <c r="H109" s="98"/>
      <c r="I109" s="39">
        <v>424</v>
      </c>
      <c r="J109" s="39">
        <v>491</v>
      </c>
      <c r="K109" s="39">
        <v>427</v>
      </c>
      <c r="L109" s="39">
        <v>485</v>
      </c>
      <c r="M109" s="39">
        <v>522</v>
      </c>
      <c r="N109" s="39">
        <v>595</v>
      </c>
      <c r="O109" s="98"/>
      <c r="P109" s="99">
        <v>563</v>
      </c>
      <c r="Q109" s="39">
        <v>533</v>
      </c>
      <c r="R109" s="39">
        <v>532</v>
      </c>
      <c r="S109" s="39">
        <v>634</v>
      </c>
      <c r="T109" s="39">
        <v>550</v>
      </c>
      <c r="U109" s="39">
        <v>517</v>
      </c>
      <c r="V109" s="39">
        <v>556</v>
      </c>
      <c r="W109" s="39">
        <v>417</v>
      </c>
      <c r="X109" s="39">
        <v>467</v>
      </c>
      <c r="Y109" s="39">
        <v>446</v>
      </c>
      <c r="Z109" s="39">
        <v>453</v>
      </c>
      <c r="AA109" s="39">
        <v>258</v>
      </c>
      <c r="AB109" s="39">
        <v>389</v>
      </c>
      <c r="AC109" s="39">
        <v>387</v>
      </c>
      <c r="AD109" s="39">
        <v>418</v>
      </c>
      <c r="AE109" s="39">
        <v>390</v>
      </c>
      <c r="AF109" s="18"/>
      <c r="AG109" s="18">
        <f t="shared" si="49"/>
        <v>0</v>
      </c>
      <c r="AH109" s="13" t="s">
        <v>87</v>
      </c>
      <c r="AI109" s="18"/>
      <c r="AJ109" s="18"/>
      <c r="AK109" s="18"/>
      <c r="AL109" s="18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</row>
    <row r="110" spans="1:70" s="19" customFormat="1" hidden="1" x14ac:dyDescent="0.25">
      <c r="A110" s="20" t="s">
        <v>23</v>
      </c>
      <c r="B110" s="42">
        <f>SUM(B104:B109)</f>
        <v>20219</v>
      </c>
      <c r="C110" s="42">
        <f t="shared" ref="C110:N110" si="66">SUM(C104:C109)</f>
        <v>19820</v>
      </c>
      <c r="D110" s="42">
        <f t="shared" si="66"/>
        <v>24297</v>
      </c>
      <c r="E110" s="42">
        <f t="shared" si="66"/>
        <v>24744</v>
      </c>
      <c r="F110" s="42">
        <f t="shared" si="66"/>
        <v>25887</v>
      </c>
      <c r="G110" s="42">
        <f t="shared" si="66"/>
        <v>24374</v>
      </c>
      <c r="H110" s="100"/>
      <c r="I110" s="42">
        <f t="shared" si="66"/>
        <v>20456</v>
      </c>
      <c r="J110" s="42">
        <f t="shared" si="66"/>
        <v>20365</v>
      </c>
      <c r="K110" s="42">
        <f t="shared" si="66"/>
        <v>15128</v>
      </c>
      <c r="L110" s="42">
        <f t="shared" si="66"/>
        <v>18044</v>
      </c>
      <c r="M110" s="42">
        <f t="shared" si="66"/>
        <v>17183</v>
      </c>
      <c r="N110" s="42">
        <f t="shared" si="66"/>
        <v>17581</v>
      </c>
      <c r="O110" s="100"/>
      <c r="P110" s="100">
        <f t="shared" ref="P110:BR110" si="67">SUM(P104:P109)</f>
        <v>29140</v>
      </c>
      <c r="Q110" s="42">
        <f t="shared" si="67"/>
        <v>17502</v>
      </c>
      <c r="R110" s="42">
        <f t="shared" si="67"/>
        <v>20215</v>
      </c>
      <c r="S110" s="42">
        <f t="shared" si="67"/>
        <v>23618</v>
      </c>
      <c r="T110" s="42">
        <f t="shared" si="67"/>
        <v>22342</v>
      </c>
      <c r="U110" s="42">
        <f t="shared" si="67"/>
        <v>20034</v>
      </c>
      <c r="V110" s="42">
        <f t="shared" si="67"/>
        <v>20001</v>
      </c>
      <c r="W110" s="42">
        <f t="shared" si="67"/>
        <v>19826</v>
      </c>
      <c r="X110" s="42">
        <v>19441</v>
      </c>
      <c r="Y110" s="42">
        <f t="shared" si="67"/>
        <v>19840</v>
      </c>
      <c r="Z110" s="42">
        <f t="shared" si="67"/>
        <v>17846</v>
      </c>
      <c r="AA110" s="42">
        <f t="shared" si="67"/>
        <v>18238</v>
      </c>
      <c r="AB110" s="42">
        <f t="shared" si="67"/>
        <v>19105</v>
      </c>
      <c r="AC110" s="42">
        <f t="shared" si="67"/>
        <v>18944</v>
      </c>
      <c r="AD110" s="42">
        <f t="shared" si="67"/>
        <v>23408</v>
      </c>
      <c r="AE110" s="42">
        <f t="shared" si="67"/>
        <v>23024</v>
      </c>
      <c r="AF110" s="25"/>
      <c r="AG110" s="25">
        <f t="shared" si="49"/>
        <v>0</v>
      </c>
      <c r="AH110" s="20" t="s">
        <v>23</v>
      </c>
      <c r="AI110" s="25"/>
      <c r="AJ110" s="25"/>
      <c r="AK110" s="25"/>
      <c r="AL110" s="25"/>
      <c r="AM110" s="42">
        <f t="shared" si="67"/>
        <v>0</v>
      </c>
      <c r="AN110" s="42">
        <f t="shared" si="67"/>
        <v>0</v>
      </c>
      <c r="AO110" s="42">
        <f t="shared" si="67"/>
        <v>0</v>
      </c>
      <c r="AP110" s="42">
        <f t="shared" si="67"/>
        <v>0</v>
      </c>
      <c r="AQ110" s="42">
        <f t="shared" si="67"/>
        <v>0</v>
      </c>
      <c r="AR110" s="42">
        <f t="shared" si="67"/>
        <v>0</v>
      </c>
      <c r="AS110" s="42">
        <f t="shared" si="67"/>
        <v>0</v>
      </c>
      <c r="AT110" s="42">
        <f t="shared" si="67"/>
        <v>0</v>
      </c>
      <c r="AU110" s="42">
        <f t="shared" si="67"/>
        <v>0</v>
      </c>
      <c r="AV110" s="42">
        <f t="shared" si="67"/>
        <v>0</v>
      </c>
      <c r="AW110" s="42">
        <f t="shared" si="67"/>
        <v>0</v>
      </c>
      <c r="AX110" s="42">
        <f t="shared" si="67"/>
        <v>0</v>
      </c>
      <c r="AY110" s="42">
        <f t="shared" si="67"/>
        <v>0</v>
      </c>
      <c r="AZ110" s="42">
        <f t="shared" si="67"/>
        <v>0</v>
      </c>
      <c r="BA110" s="42">
        <f t="shared" si="67"/>
        <v>0</v>
      </c>
      <c r="BB110" s="42">
        <f t="shared" si="67"/>
        <v>0</v>
      </c>
      <c r="BC110" s="42">
        <f t="shared" si="67"/>
        <v>0</v>
      </c>
      <c r="BD110" s="42">
        <f t="shared" si="67"/>
        <v>0</v>
      </c>
      <c r="BE110" s="42">
        <f t="shared" si="67"/>
        <v>0</v>
      </c>
      <c r="BF110" s="42">
        <f t="shared" si="67"/>
        <v>0</v>
      </c>
      <c r="BG110" s="42">
        <f t="shared" si="67"/>
        <v>0</v>
      </c>
      <c r="BH110" s="42">
        <f t="shared" si="67"/>
        <v>0</v>
      </c>
      <c r="BI110" s="42">
        <f t="shared" si="67"/>
        <v>0</v>
      </c>
      <c r="BJ110" s="42">
        <f t="shared" si="67"/>
        <v>0</v>
      </c>
      <c r="BK110" s="42">
        <f t="shared" si="67"/>
        <v>0</v>
      </c>
      <c r="BL110" s="42">
        <f t="shared" si="67"/>
        <v>0</v>
      </c>
      <c r="BM110" s="42">
        <f t="shared" si="67"/>
        <v>0</v>
      </c>
      <c r="BN110" s="42">
        <f t="shared" si="67"/>
        <v>0</v>
      </c>
      <c r="BO110" s="42">
        <f t="shared" si="67"/>
        <v>0</v>
      </c>
      <c r="BP110" s="42">
        <f t="shared" si="67"/>
        <v>0</v>
      </c>
      <c r="BQ110" s="42">
        <f t="shared" si="67"/>
        <v>0</v>
      </c>
      <c r="BR110" s="42">
        <f t="shared" si="67"/>
        <v>0</v>
      </c>
    </row>
    <row r="111" spans="1:70" hidden="1" x14ac:dyDescent="0.25">
      <c r="A111" s="86"/>
      <c r="B111" s="86"/>
      <c r="C111" s="86"/>
      <c r="D111" s="86"/>
      <c r="E111" s="86"/>
      <c r="F111" s="86"/>
      <c r="G111" s="86"/>
      <c r="H111" s="32"/>
      <c r="I111" s="32"/>
      <c r="J111" s="32"/>
      <c r="K111" s="32"/>
      <c r="L111" s="32"/>
      <c r="M111" s="32"/>
      <c r="N111" s="32"/>
      <c r="O111" s="32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32"/>
      <c r="AG111" s="32">
        <f t="shared" si="49"/>
        <v>0</v>
      </c>
      <c r="AH111" s="86"/>
      <c r="AI111" s="87"/>
      <c r="AJ111" s="87"/>
      <c r="AK111" s="87"/>
      <c r="AL111" s="8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</row>
    <row r="112" spans="1:70" ht="25.5" x14ac:dyDescent="0.25">
      <c r="A112" s="86"/>
      <c r="B112" s="86"/>
      <c r="C112" s="86"/>
      <c r="D112" s="86"/>
      <c r="E112" s="86"/>
      <c r="F112" s="86"/>
      <c r="G112" s="86"/>
      <c r="H112" s="32"/>
      <c r="I112" s="32"/>
      <c r="J112" s="32"/>
      <c r="K112" s="32"/>
      <c r="L112" s="32"/>
      <c r="M112" s="32"/>
      <c r="N112" s="32"/>
      <c r="O112" s="32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32"/>
      <c r="AG112" s="32" t="e" vm="2">
        <f t="shared" si="49"/>
        <v>#VALUE!</v>
      </c>
      <c r="AH112" s="7" t="s">
        <v>88</v>
      </c>
      <c r="AI112" s="34" t="str">
        <f>AI$20</f>
        <v>Meta</v>
      </c>
      <c r="AJ112" s="34" t="str">
        <f>AJ$20</f>
        <v>Meta Parcial</v>
      </c>
      <c r="AK112" s="101" t="str">
        <f t="shared" ref="AK112:BR112" si="68">AK$20</f>
        <v>06 a 31 - Mai - 24</v>
      </c>
      <c r="AL112" s="9"/>
      <c r="AM112" s="8" t="e" vm="2">
        <f t="shared" si="68"/>
        <v>#VALUE!</v>
      </c>
      <c r="AN112" s="8" t="e" vm="2">
        <f t="shared" si="68"/>
        <v>#VALUE!</v>
      </c>
      <c r="AO112" s="8" t="e" vm="2">
        <f t="shared" si="68"/>
        <v>#VALUE!</v>
      </c>
      <c r="AP112" s="8" t="e" vm="2">
        <f t="shared" si="68"/>
        <v>#VALUE!</v>
      </c>
      <c r="AQ112" s="8" t="e" vm="2">
        <f t="shared" si="68"/>
        <v>#VALUE!</v>
      </c>
      <c r="AR112" s="8" t="e" vm="2">
        <f t="shared" si="68"/>
        <v>#VALUE!</v>
      </c>
      <c r="AS112" s="8" t="e" vm="2">
        <f t="shared" si="68"/>
        <v>#VALUE!</v>
      </c>
      <c r="AT112" s="8" t="e" vm="2">
        <f t="shared" si="68"/>
        <v>#VALUE!</v>
      </c>
      <c r="AU112" s="8" t="e" vm="2">
        <f t="shared" si="68"/>
        <v>#VALUE!</v>
      </c>
      <c r="AV112" s="8" t="e" vm="2">
        <f t="shared" si="68"/>
        <v>#VALUE!</v>
      </c>
      <c r="AW112" s="8" t="e" vm="2">
        <f t="shared" si="68"/>
        <v>#VALUE!</v>
      </c>
      <c r="AX112" s="8" t="e" vm="2">
        <f t="shared" si="68"/>
        <v>#VALUE!</v>
      </c>
      <c r="AY112" s="8" t="e" vm="2">
        <f t="shared" si="68"/>
        <v>#VALUE!</v>
      </c>
      <c r="AZ112" s="8" t="e" vm="2">
        <f t="shared" si="68"/>
        <v>#VALUE!</v>
      </c>
      <c r="BA112" s="8" t="e" vm="2">
        <f t="shared" si="68"/>
        <v>#VALUE!</v>
      </c>
      <c r="BB112" s="8" t="e" vm="2">
        <f t="shared" si="68"/>
        <v>#VALUE!</v>
      </c>
      <c r="BC112" s="8" t="e" vm="2">
        <f t="shared" si="68"/>
        <v>#VALUE!</v>
      </c>
      <c r="BD112" s="8" t="e" vm="2">
        <f t="shared" si="68"/>
        <v>#VALUE!</v>
      </c>
      <c r="BE112" s="8" t="e" vm="2">
        <f t="shared" si="68"/>
        <v>#VALUE!</v>
      </c>
      <c r="BF112" s="8" t="e" vm="2">
        <f t="shared" si="68"/>
        <v>#VALUE!</v>
      </c>
      <c r="BG112" s="8" t="e" vm="2">
        <f t="shared" si="68"/>
        <v>#VALUE!</v>
      </c>
      <c r="BH112" s="8" t="e" vm="2">
        <f t="shared" si="68"/>
        <v>#VALUE!</v>
      </c>
      <c r="BI112" s="8" t="e" vm="2">
        <f t="shared" si="68"/>
        <v>#VALUE!</v>
      </c>
      <c r="BJ112" s="8" t="e" vm="2">
        <f t="shared" si="68"/>
        <v>#VALUE!</v>
      </c>
      <c r="BK112" s="8" t="e" vm="2">
        <f t="shared" si="68"/>
        <v>#VALUE!</v>
      </c>
      <c r="BL112" s="8" t="e" vm="2">
        <f t="shared" si="68"/>
        <v>#VALUE!</v>
      </c>
      <c r="BM112" s="8" t="e" vm="2">
        <f t="shared" si="68"/>
        <v>#VALUE!</v>
      </c>
      <c r="BN112" s="8" t="e" vm="2">
        <f t="shared" si="68"/>
        <v>#VALUE!</v>
      </c>
      <c r="BO112" s="8" t="e" vm="2">
        <f t="shared" si="68"/>
        <v>#VALUE!</v>
      </c>
      <c r="BP112" s="8" t="e" vm="2">
        <f t="shared" si="68"/>
        <v>#VALUE!</v>
      </c>
      <c r="BQ112" s="8" t="e" vm="2">
        <f t="shared" si="68"/>
        <v>#VALUE!</v>
      </c>
      <c r="BR112" s="8" t="e" vm="2">
        <f t="shared" si="68"/>
        <v>#VALUE!</v>
      </c>
    </row>
    <row r="113" spans="1:70" x14ac:dyDescent="0.25">
      <c r="A113" s="86"/>
      <c r="B113" s="86"/>
      <c r="C113" s="86"/>
      <c r="D113" s="86"/>
      <c r="E113" s="86"/>
      <c r="F113" s="86"/>
      <c r="G113" s="86"/>
      <c r="H113" s="32"/>
      <c r="I113" s="32"/>
      <c r="J113" s="32"/>
      <c r="K113" s="32"/>
      <c r="L113" s="32"/>
      <c r="M113" s="32"/>
      <c r="N113" s="32"/>
      <c r="O113" s="32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32"/>
      <c r="AG113" s="32">
        <f t="shared" si="49"/>
        <v>6.4516129032258061</v>
      </c>
      <c r="AH113" s="13" t="s">
        <v>83</v>
      </c>
      <c r="AI113" s="39">
        <v>60</v>
      </c>
      <c r="AJ113" s="39">
        <f>ROUND(((AI113/31)*26),0)</f>
        <v>50</v>
      </c>
      <c r="AK113" s="18">
        <f t="shared" ref="AK113:AK120" si="69">(AM113/31)*26</f>
        <v>33.548387096774192</v>
      </c>
      <c r="AL113" s="99"/>
      <c r="AM113" s="39">
        <v>40</v>
      </c>
      <c r="AN113" s="39">
        <v>65</v>
      </c>
      <c r="AO113" s="39">
        <v>61</v>
      </c>
      <c r="AP113" s="39">
        <v>65</v>
      </c>
      <c r="AQ113" s="39">
        <v>63</v>
      </c>
      <c r="AR113" s="39">
        <v>57</v>
      </c>
      <c r="AS113" s="39">
        <v>61</v>
      </c>
      <c r="AT113" s="39">
        <v>65</v>
      </c>
      <c r="AU113" s="39">
        <v>68</v>
      </c>
      <c r="AV113" s="39">
        <v>72</v>
      </c>
      <c r="AW113" s="39">
        <v>72</v>
      </c>
      <c r="AX113" s="39">
        <v>94</v>
      </c>
      <c r="AY113" s="39">
        <v>105</v>
      </c>
      <c r="AZ113" s="39">
        <v>99</v>
      </c>
      <c r="BA113" s="39">
        <v>99</v>
      </c>
      <c r="BB113" s="39">
        <v>99</v>
      </c>
      <c r="BC113" s="39">
        <v>99</v>
      </c>
      <c r="BD113" s="39">
        <v>99</v>
      </c>
      <c r="BE113" s="39">
        <v>99</v>
      </c>
      <c r="BF113" s="39">
        <v>99</v>
      </c>
      <c r="BG113" s="39">
        <v>99</v>
      </c>
      <c r="BH113" s="39">
        <v>99</v>
      </c>
      <c r="BI113" s="39">
        <v>108</v>
      </c>
      <c r="BJ113" s="39">
        <v>107</v>
      </c>
      <c r="BK113" s="39">
        <v>99</v>
      </c>
      <c r="BL113" s="39"/>
      <c r="BM113" s="39"/>
      <c r="BN113" s="39"/>
      <c r="BO113" s="39"/>
      <c r="BP113" s="39"/>
      <c r="BQ113" s="39"/>
      <c r="BR113" s="39"/>
    </row>
    <row r="114" spans="1:70" hidden="1" x14ac:dyDescent="0.25">
      <c r="A114" s="86"/>
      <c r="B114" s="86"/>
      <c r="C114" s="86"/>
      <c r="D114" s="86"/>
      <c r="E114" s="86"/>
      <c r="F114" s="86"/>
      <c r="G114" s="86"/>
      <c r="H114" s="32"/>
      <c r="I114" s="32"/>
      <c r="J114" s="32"/>
      <c r="K114" s="32"/>
      <c r="L114" s="32"/>
      <c r="M114" s="32"/>
      <c r="N114" s="32"/>
      <c r="O114" s="32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32"/>
      <c r="AG114" s="32">
        <f t="shared" si="49"/>
        <v>0</v>
      </c>
      <c r="AH114" s="13"/>
      <c r="AI114" s="39"/>
      <c r="AJ114" s="39">
        <f t="shared" ref="AJ114:AJ119" si="70">ROUND(((AI114/31)*26),0)</f>
        <v>0</v>
      </c>
      <c r="AK114" s="18">
        <f t="shared" si="69"/>
        <v>0</v>
      </c>
      <c r="AL114" s="9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</row>
    <row r="115" spans="1:70" hidden="1" x14ac:dyDescent="0.25">
      <c r="A115" s="86"/>
      <c r="B115" s="86"/>
      <c r="C115" s="86"/>
      <c r="D115" s="86"/>
      <c r="E115" s="86"/>
      <c r="F115" s="86"/>
      <c r="G115" s="86"/>
      <c r="H115" s="32"/>
      <c r="I115" s="32"/>
      <c r="J115" s="32"/>
      <c r="K115" s="32"/>
      <c r="L115" s="32"/>
      <c r="M115" s="32"/>
      <c r="N115" s="32"/>
      <c r="O115" s="32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32"/>
      <c r="AG115" s="32">
        <f t="shared" si="49"/>
        <v>0</v>
      </c>
      <c r="AH115" s="13"/>
      <c r="AI115" s="39"/>
      <c r="AJ115" s="39">
        <f t="shared" si="70"/>
        <v>0</v>
      </c>
      <c r="AK115" s="18">
        <f t="shared" si="69"/>
        <v>0</v>
      </c>
      <c r="AL115" s="9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</row>
    <row r="116" spans="1:70" x14ac:dyDescent="0.25">
      <c r="A116" s="86"/>
      <c r="B116" s="86"/>
      <c r="C116" s="86"/>
      <c r="D116" s="86"/>
      <c r="E116" s="86"/>
      <c r="F116" s="86"/>
      <c r="G116" s="86"/>
      <c r="H116" s="32"/>
      <c r="I116" s="32"/>
      <c r="J116" s="32"/>
      <c r="K116" s="32"/>
      <c r="L116" s="32"/>
      <c r="M116" s="32"/>
      <c r="N116" s="32"/>
      <c r="O116" s="32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32"/>
      <c r="AG116" s="32">
        <f t="shared" si="49"/>
        <v>6.4516129032258061</v>
      </c>
      <c r="AH116" s="13" t="s">
        <v>89</v>
      </c>
      <c r="AI116" s="39">
        <v>60</v>
      </c>
      <c r="AJ116" s="39">
        <f t="shared" si="70"/>
        <v>50</v>
      </c>
      <c r="AK116" s="18">
        <f t="shared" si="69"/>
        <v>33.548387096774192</v>
      </c>
      <c r="AL116" s="99"/>
      <c r="AM116" s="39">
        <v>40</v>
      </c>
      <c r="AN116" s="39">
        <v>61</v>
      </c>
      <c r="AO116" s="39">
        <v>66</v>
      </c>
      <c r="AP116" s="39">
        <v>66</v>
      </c>
      <c r="AQ116" s="39">
        <v>72</v>
      </c>
      <c r="AR116" s="39">
        <v>64</v>
      </c>
      <c r="AS116" s="39">
        <v>61</v>
      </c>
      <c r="AT116" s="39">
        <v>71</v>
      </c>
      <c r="AU116" s="39">
        <v>60</v>
      </c>
      <c r="AV116" s="39">
        <v>72</v>
      </c>
      <c r="AW116" s="39">
        <v>72</v>
      </c>
      <c r="AX116" s="39">
        <v>109</v>
      </c>
      <c r="AY116" s="39">
        <v>100</v>
      </c>
      <c r="AZ116" s="39">
        <v>90</v>
      </c>
      <c r="BA116" s="39">
        <v>100</v>
      </c>
      <c r="BB116" s="39">
        <v>91</v>
      </c>
      <c r="BC116" s="39">
        <v>90</v>
      </c>
      <c r="BD116" s="39">
        <v>90</v>
      </c>
      <c r="BE116" s="39">
        <v>90</v>
      </c>
      <c r="BF116" s="39">
        <v>90</v>
      </c>
      <c r="BG116" s="39">
        <v>88</v>
      </c>
      <c r="BH116" s="39">
        <v>90</v>
      </c>
      <c r="BI116" s="39">
        <v>90</v>
      </c>
      <c r="BJ116" s="39">
        <v>100</v>
      </c>
      <c r="BK116" s="39">
        <v>90</v>
      </c>
      <c r="BL116" s="39"/>
      <c r="BM116" s="39"/>
      <c r="BN116" s="39"/>
      <c r="BO116" s="39"/>
      <c r="BP116" s="39"/>
      <c r="BQ116" s="39"/>
      <c r="BR116" s="39"/>
    </row>
    <row r="117" spans="1:70" hidden="1" x14ac:dyDescent="0.25">
      <c r="A117" s="86"/>
      <c r="B117" s="86"/>
      <c r="C117" s="86"/>
      <c r="D117" s="86"/>
      <c r="E117" s="86"/>
      <c r="F117" s="86"/>
      <c r="G117" s="86"/>
      <c r="H117" s="32"/>
      <c r="I117" s="32"/>
      <c r="J117" s="32"/>
      <c r="K117" s="32"/>
      <c r="L117" s="32"/>
      <c r="M117" s="32"/>
      <c r="N117" s="32"/>
      <c r="O117" s="32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32"/>
      <c r="AG117" s="32">
        <f t="shared" si="49"/>
        <v>0</v>
      </c>
      <c r="AH117" s="13"/>
      <c r="AI117" s="39"/>
      <c r="AJ117" s="39">
        <f t="shared" si="70"/>
        <v>0</v>
      </c>
      <c r="AK117" s="18">
        <f t="shared" si="69"/>
        <v>0</v>
      </c>
      <c r="AL117" s="9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</row>
    <row r="118" spans="1:70" x14ac:dyDescent="0.25">
      <c r="A118" s="86"/>
      <c r="B118" s="86"/>
      <c r="C118" s="86"/>
      <c r="D118" s="86"/>
      <c r="E118" s="86"/>
      <c r="F118" s="86"/>
      <c r="G118" s="86"/>
      <c r="H118" s="32"/>
      <c r="I118" s="32"/>
      <c r="J118" s="32"/>
      <c r="K118" s="32"/>
      <c r="L118" s="32"/>
      <c r="M118" s="32"/>
      <c r="N118" s="32"/>
      <c r="O118" s="32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32"/>
      <c r="AG118" s="32">
        <f t="shared" si="49"/>
        <v>5.32258064516129</v>
      </c>
      <c r="AH118" s="13" t="s">
        <v>86</v>
      </c>
      <c r="AI118" s="39">
        <v>40</v>
      </c>
      <c r="AJ118" s="39">
        <f t="shared" si="70"/>
        <v>34</v>
      </c>
      <c r="AK118" s="18">
        <f t="shared" si="69"/>
        <v>27.677419354838708</v>
      </c>
      <c r="AL118" s="99"/>
      <c r="AM118" s="39">
        <v>33</v>
      </c>
      <c r="AN118" s="39">
        <v>46</v>
      </c>
      <c r="AO118" s="39">
        <v>46</v>
      </c>
      <c r="AP118" s="39">
        <v>51</v>
      </c>
      <c r="AQ118" s="39">
        <v>41</v>
      </c>
      <c r="AR118" s="39">
        <v>42</v>
      </c>
      <c r="AS118" s="39">
        <v>49</v>
      </c>
      <c r="AT118" s="39">
        <v>47</v>
      </c>
      <c r="AU118" s="39">
        <v>52</v>
      </c>
      <c r="AV118" s="39">
        <v>60</v>
      </c>
      <c r="AW118" s="39">
        <v>63</v>
      </c>
      <c r="AX118" s="39">
        <v>86</v>
      </c>
      <c r="AY118" s="39">
        <v>108</v>
      </c>
      <c r="AZ118" s="39">
        <v>105</v>
      </c>
      <c r="BA118" s="39">
        <v>115</v>
      </c>
      <c r="BB118" s="39">
        <v>100</v>
      </c>
      <c r="BC118" s="39">
        <v>110</v>
      </c>
      <c r="BD118" s="39">
        <v>70</v>
      </c>
      <c r="BE118" s="39">
        <v>72</v>
      </c>
      <c r="BF118" s="39">
        <v>65</v>
      </c>
      <c r="BG118" s="39">
        <v>83</v>
      </c>
      <c r="BH118" s="39">
        <v>60</v>
      </c>
      <c r="BI118" s="39">
        <v>71</v>
      </c>
      <c r="BJ118" s="39">
        <v>70</v>
      </c>
      <c r="BK118" s="39">
        <v>72</v>
      </c>
      <c r="BL118" s="39"/>
      <c r="BM118" s="39"/>
      <c r="BN118" s="39"/>
      <c r="BO118" s="39"/>
      <c r="BP118" s="39"/>
      <c r="BQ118" s="39"/>
      <c r="BR118" s="39"/>
    </row>
    <row r="119" spans="1:70" x14ac:dyDescent="0.25">
      <c r="A119" s="86"/>
      <c r="B119" s="86"/>
      <c r="C119" s="86"/>
      <c r="D119" s="86"/>
      <c r="E119" s="86"/>
      <c r="F119" s="86"/>
      <c r="G119" s="86"/>
      <c r="H119" s="32"/>
      <c r="I119" s="32"/>
      <c r="J119" s="32"/>
      <c r="K119" s="32"/>
      <c r="L119" s="32"/>
      <c r="M119" s="32"/>
      <c r="N119" s="32"/>
      <c r="O119" s="32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32"/>
      <c r="AG119" s="32">
        <f t="shared" si="49"/>
        <v>25.322580645161288</v>
      </c>
      <c r="AH119" s="13" t="s">
        <v>84</v>
      </c>
      <c r="AI119" s="39">
        <v>50</v>
      </c>
      <c r="AJ119" s="39">
        <f t="shared" si="70"/>
        <v>42</v>
      </c>
      <c r="AK119" s="18">
        <f t="shared" si="69"/>
        <v>131.67741935483872</v>
      </c>
      <c r="AL119" s="99"/>
      <c r="AM119" s="39">
        <v>157</v>
      </c>
      <c r="AN119" s="39">
        <v>77</v>
      </c>
      <c r="AO119" s="39">
        <v>51</v>
      </c>
      <c r="AP119" s="39">
        <v>55</v>
      </c>
      <c r="AQ119" s="39">
        <v>58</v>
      </c>
      <c r="AR119" s="39">
        <v>68</v>
      </c>
      <c r="AS119" s="39">
        <v>52</v>
      </c>
      <c r="AT119" s="39">
        <v>55</v>
      </c>
      <c r="AU119" s="39">
        <v>65</v>
      </c>
      <c r="AV119" s="39">
        <v>80</v>
      </c>
      <c r="AW119" s="39">
        <v>84</v>
      </c>
      <c r="AX119" s="39">
        <v>106</v>
      </c>
      <c r="AY119" s="39">
        <v>126</v>
      </c>
      <c r="AZ119" s="39">
        <v>126</v>
      </c>
      <c r="BA119" s="39">
        <v>138</v>
      </c>
      <c r="BB119" s="39">
        <v>120</v>
      </c>
      <c r="BC119" s="39">
        <v>132</v>
      </c>
      <c r="BD119" s="39">
        <v>92</v>
      </c>
      <c r="BE119" s="39">
        <v>76</v>
      </c>
      <c r="BF119" s="39">
        <v>84</v>
      </c>
      <c r="BG119" s="39">
        <v>84</v>
      </c>
      <c r="BH119" s="39">
        <v>76</v>
      </c>
      <c r="BI119" s="39">
        <v>88</v>
      </c>
      <c r="BJ119" s="39">
        <v>82</v>
      </c>
      <c r="BK119" s="39">
        <v>86</v>
      </c>
      <c r="BL119" s="39"/>
      <c r="BM119" s="39"/>
      <c r="BN119" s="39"/>
      <c r="BO119" s="39"/>
      <c r="BP119" s="39"/>
      <c r="BQ119" s="39"/>
      <c r="BR119" s="39"/>
    </row>
    <row r="120" spans="1:70" x14ac:dyDescent="0.25">
      <c r="A120" s="86"/>
      <c r="B120" s="86"/>
      <c r="C120" s="86"/>
      <c r="D120" s="86"/>
      <c r="E120" s="86"/>
      <c r="F120" s="86"/>
      <c r="G120" s="86"/>
      <c r="H120" s="32"/>
      <c r="I120" s="32"/>
      <c r="J120" s="32"/>
      <c r="K120" s="32"/>
      <c r="L120" s="32"/>
      <c r="M120" s="32"/>
      <c r="N120" s="32"/>
      <c r="O120" s="32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32"/>
      <c r="AG120" s="32">
        <f t="shared" si="49"/>
        <v>43.548387096774192</v>
      </c>
      <c r="AH120" s="20" t="s">
        <v>23</v>
      </c>
      <c r="AI120" s="42">
        <f>SUM(AI113:AI119)</f>
        <v>210</v>
      </c>
      <c r="AJ120" s="42">
        <f>SUM(AJ113:AJ119)</f>
        <v>176</v>
      </c>
      <c r="AK120" s="25">
        <f t="shared" si="69"/>
        <v>226.45161290322579</v>
      </c>
      <c r="AL120" s="100"/>
      <c r="AM120" s="42">
        <f t="shared" ref="AM120:AS120" si="71">SUM(AM113:AM119)</f>
        <v>270</v>
      </c>
      <c r="AN120" s="42">
        <f t="shared" si="71"/>
        <v>249</v>
      </c>
      <c r="AO120" s="42">
        <f t="shared" si="71"/>
        <v>224</v>
      </c>
      <c r="AP120" s="42">
        <f t="shared" si="71"/>
        <v>237</v>
      </c>
      <c r="AQ120" s="42">
        <f t="shared" si="71"/>
        <v>234</v>
      </c>
      <c r="AR120" s="42">
        <f t="shared" si="71"/>
        <v>231</v>
      </c>
      <c r="AS120" s="42">
        <f t="shared" si="71"/>
        <v>223</v>
      </c>
      <c r="AT120" s="42">
        <v>238</v>
      </c>
      <c r="AU120" s="42">
        <f t="shared" ref="AU120:BR120" si="72">SUM(AU113:AU119)</f>
        <v>245</v>
      </c>
      <c r="AV120" s="42">
        <f t="shared" si="72"/>
        <v>284</v>
      </c>
      <c r="AW120" s="42">
        <f t="shared" si="72"/>
        <v>291</v>
      </c>
      <c r="AX120" s="42">
        <f t="shared" si="72"/>
        <v>395</v>
      </c>
      <c r="AY120" s="42">
        <f t="shared" si="72"/>
        <v>439</v>
      </c>
      <c r="AZ120" s="42">
        <f t="shared" si="72"/>
        <v>420</v>
      </c>
      <c r="BA120" s="42">
        <f t="shared" si="72"/>
        <v>452</v>
      </c>
      <c r="BB120" s="42">
        <f t="shared" si="72"/>
        <v>410</v>
      </c>
      <c r="BC120" s="42">
        <f t="shared" si="72"/>
        <v>431</v>
      </c>
      <c r="BD120" s="42">
        <f t="shared" si="72"/>
        <v>351</v>
      </c>
      <c r="BE120" s="42">
        <f t="shared" si="72"/>
        <v>337</v>
      </c>
      <c r="BF120" s="42">
        <f t="shared" si="72"/>
        <v>338</v>
      </c>
      <c r="BG120" s="42">
        <f t="shared" si="72"/>
        <v>354</v>
      </c>
      <c r="BH120" s="42">
        <f t="shared" si="72"/>
        <v>325</v>
      </c>
      <c r="BI120" s="42">
        <f t="shared" si="72"/>
        <v>357</v>
      </c>
      <c r="BJ120" s="42">
        <f t="shared" si="72"/>
        <v>359</v>
      </c>
      <c r="BK120" s="42">
        <f t="shared" si="72"/>
        <v>347</v>
      </c>
      <c r="BL120" s="42">
        <f t="shared" si="72"/>
        <v>0</v>
      </c>
      <c r="BM120" s="42">
        <f t="shared" si="72"/>
        <v>0</v>
      </c>
      <c r="BN120" s="42">
        <f t="shared" si="72"/>
        <v>0</v>
      </c>
      <c r="BO120" s="42">
        <f t="shared" si="72"/>
        <v>0</v>
      </c>
      <c r="BP120" s="42">
        <f t="shared" si="72"/>
        <v>0</v>
      </c>
      <c r="BQ120" s="42">
        <f t="shared" si="72"/>
        <v>0</v>
      </c>
      <c r="BR120" s="42">
        <f t="shared" si="72"/>
        <v>0</v>
      </c>
    </row>
    <row r="121" spans="1:70" x14ac:dyDescent="0.25">
      <c r="A121" s="86"/>
      <c r="B121" s="86"/>
      <c r="C121" s="86"/>
      <c r="D121" s="86"/>
      <c r="E121" s="86"/>
      <c r="F121" s="86"/>
      <c r="G121" s="86"/>
      <c r="H121" s="32"/>
      <c r="I121" s="32"/>
      <c r="J121" s="32"/>
      <c r="K121" s="32"/>
      <c r="L121" s="32"/>
      <c r="M121" s="32"/>
      <c r="N121" s="32"/>
      <c r="O121" s="32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32"/>
      <c r="AG121" s="32">
        <f t="shared" si="49"/>
        <v>0</v>
      </c>
      <c r="AH121" s="86"/>
      <c r="AI121" s="87"/>
      <c r="AJ121" s="87"/>
      <c r="AK121" s="87"/>
      <c r="AL121" s="8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</row>
    <row r="122" spans="1:70" ht="25.5" x14ac:dyDescent="0.25">
      <c r="A122" s="86"/>
      <c r="B122" s="86"/>
      <c r="C122" s="86"/>
      <c r="D122" s="86"/>
      <c r="E122" s="86"/>
      <c r="F122" s="86"/>
      <c r="G122" s="86"/>
      <c r="H122" s="32"/>
      <c r="I122" s="32"/>
      <c r="J122" s="32"/>
      <c r="K122" s="32"/>
      <c r="L122" s="32"/>
      <c r="M122" s="32"/>
      <c r="N122" s="32"/>
      <c r="O122" s="32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32"/>
      <c r="AG122" s="32" t="e" vm="2">
        <f t="shared" si="49"/>
        <v>#VALUE!</v>
      </c>
      <c r="AH122" s="7" t="s">
        <v>90</v>
      </c>
      <c r="AI122" s="34" t="str">
        <f>AI$20</f>
        <v>Meta</v>
      </c>
      <c r="AJ122" s="34" t="str">
        <f>AJ$20</f>
        <v>Meta Parcial</v>
      </c>
      <c r="AK122" s="101" t="str">
        <f t="shared" ref="AK122:BR122" si="73">AK$20</f>
        <v>06 a 31 - Mai - 24</v>
      </c>
      <c r="AL122" s="9"/>
      <c r="AM122" s="8" t="e" vm="2">
        <f t="shared" si="73"/>
        <v>#VALUE!</v>
      </c>
      <c r="AN122" s="8" t="e" vm="2">
        <f t="shared" si="73"/>
        <v>#VALUE!</v>
      </c>
      <c r="AO122" s="8" t="e" vm="2">
        <f t="shared" si="73"/>
        <v>#VALUE!</v>
      </c>
      <c r="AP122" s="8" t="e" vm="2">
        <f t="shared" si="73"/>
        <v>#VALUE!</v>
      </c>
      <c r="AQ122" s="8" t="e" vm="2">
        <f t="shared" si="73"/>
        <v>#VALUE!</v>
      </c>
      <c r="AR122" s="8" t="e" vm="2">
        <f t="shared" si="73"/>
        <v>#VALUE!</v>
      </c>
      <c r="AS122" s="8" t="e" vm="2">
        <f t="shared" si="73"/>
        <v>#VALUE!</v>
      </c>
      <c r="AT122" s="8" t="e" vm="2">
        <f t="shared" si="73"/>
        <v>#VALUE!</v>
      </c>
      <c r="AU122" s="8" t="e" vm="2">
        <f t="shared" si="73"/>
        <v>#VALUE!</v>
      </c>
      <c r="AV122" s="8" t="e" vm="2">
        <f t="shared" si="73"/>
        <v>#VALUE!</v>
      </c>
      <c r="AW122" s="8" t="e" vm="2">
        <f t="shared" si="73"/>
        <v>#VALUE!</v>
      </c>
      <c r="AX122" s="8" t="e" vm="2">
        <f t="shared" si="73"/>
        <v>#VALUE!</v>
      </c>
      <c r="AY122" s="8" t="e" vm="2">
        <f t="shared" si="73"/>
        <v>#VALUE!</v>
      </c>
      <c r="AZ122" s="8" t="e" vm="2">
        <f t="shared" si="73"/>
        <v>#VALUE!</v>
      </c>
      <c r="BA122" s="8" t="e" vm="2">
        <f t="shared" si="73"/>
        <v>#VALUE!</v>
      </c>
      <c r="BB122" s="8" t="e" vm="2">
        <f t="shared" si="73"/>
        <v>#VALUE!</v>
      </c>
      <c r="BC122" s="8" t="e" vm="2">
        <f t="shared" si="73"/>
        <v>#VALUE!</v>
      </c>
      <c r="BD122" s="8" t="e" vm="2">
        <f t="shared" si="73"/>
        <v>#VALUE!</v>
      </c>
      <c r="BE122" s="8" t="e" vm="2">
        <f t="shared" si="73"/>
        <v>#VALUE!</v>
      </c>
      <c r="BF122" s="8" t="e" vm="2">
        <f t="shared" si="73"/>
        <v>#VALUE!</v>
      </c>
      <c r="BG122" s="8" t="e" vm="2">
        <f t="shared" si="73"/>
        <v>#VALUE!</v>
      </c>
      <c r="BH122" s="8" t="e" vm="2">
        <f t="shared" si="73"/>
        <v>#VALUE!</v>
      </c>
      <c r="BI122" s="8" t="e" vm="2">
        <f t="shared" si="73"/>
        <v>#VALUE!</v>
      </c>
      <c r="BJ122" s="8" t="e" vm="2">
        <f t="shared" si="73"/>
        <v>#VALUE!</v>
      </c>
      <c r="BK122" s="8" t="e" vm="2">
        <f t="shared" si="73"/>
        <v>#VALUE!</v>
      </c>
      <c r="BL122" s="8" t="e" vm="2">
        <f t="shared" si="73"/>
        <v>#VALUE!</v>
      </c>
      <c r="BM122" s="8" t="e" vm="2">
        <f t="shared" si="73"/>
        <v>#VALUE!</v>
      </c>
      <c r="BN122" s="8" t="e" vm="2">
        <f t="shared" si="73"/>
        <v>#VALUE!</v>
      </c>
      <c r="BO122" s="8" t="e" vm="2">
        <f t="shared" si="73"/>
        <v>#VALUE!</v>
      </c>
      <c r="BP122" s="8" t="e" vm="2">
        <f t="shared" si="73"/>
        <v>#VALUE!</v>
      </c>
      <c r="BQ122" s="8" t="e" vm="2">
        <f t="shared" si="73"/>
        <v>#VALUE!</v>
      </c>
      <c r="BR122" s="8" t="e" vm="2">
        <f t="shared" si="73"/>
        <v>#VALUE!</v>
      </c>
    </row>
    <row r="123" spans="1:70" x14ac:dyDescent="0.25">
      <c r="A123" s="86"/>
      <c r="B123" s="86"/>
      <c r="C123" s="86"/>
      <c r="D123" s="86"/>
      <c r="E123" s="86"/>
      <c r="F123" s="86"/>
      <c r="G123" s="86"/>
      <c r="H123" s="32"/>
      <c r="I123" s="32"/>
      <c r="J123" s="32"/>
      <c r="K123" s="32"/>
      <c r="L123" s="32"/>
      <c r="M123" s="32"/>
      <c r="N123" s="32"/>
      <c r="O123" s="32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32"/>
      <c r="AG123" s="32">
        <f t="shared" si="49"/>
        <v>6.4516129032258061</v>
      </c>
      <c r="AH123" s="13" t="s">
        <v>83</v>
      </c>
      <c r="AI123" s="39">
        <v>60</v>
      </c>
      <c r="AJ123" s="39">
        <f>ROUND(((AI123/31)*26),0)</f>
        <v>50</v>
      </c>
      <c r="AK123" s="18">
        <f t="shared" ref="AK123:AK130" si="74">(AM123/31)*26</f>
        <v>33.548387096774192</v>
      </c>
      <c r="AL123" s="99"/>
      <c r="AM123" s="39">
        <v>40</v>
      </c>
      <c r="AN123" s="39">
        <v>65</v>
      </c>
      <c r="AO123" s="39">
        <v>61</v>
      </c>
      <c r="AP123" s="39">
        <v>65</v>
      </c>
      <c r="AQ123" s="39">
        <v>63</v>
      </c>
      <c r="AR123" s="39">
        <v>57</v>
      </c>
      <c r="AS123" s="39">
        <v>61</v>
      </c>
      <c r="AT123" s="39">
        <v>65</v>
      </c>
      <c r="AU123" s="39">
        <v>68</v>
      </c>
      <c r="AV123" s="39">
        <v>74</v>
      </c>
      <c r="AW123" s="39">
        <v>88</v>
      </c>
      <c r="AX123" s="39">
        <v>87</v>
      </c>
      <c r="AY123" s="39">
        <v>102</v>
      </c>
      <c r="AZ123" s="39">
        <v>80</v>
      </c>
      <c r="BA123" s="39">
        <v>99</v>
      </c>
      <c r="BB123" s="39">
        <v>99</v>
      </c>
      <c r="BC123" s="39">
        <v>99</v>
      </c>
      <c r="BD123" s="39">
        <v>97</v>
      </c>
      <c r="BE123" s="39">
        <v>94</v>
      </c>
      <c r="BF123" s="39">
        <v>98</v>
      </c>
      <c r="BG123" s="39">
        <v>99</v>
      </c>
      <c r="BH123" s="39">
        <v>97</v>
      </c>
      <c r="BI123" s="39">
        <v>108</v>
      </c>
      <c r="BJ123" s="39">
        <v>107</v>
      </c>
      <c r="BK123" s="39">
        <v>99</v>
      </c>
      <c r="BL123" s="39"/>
      <c r="BM123" s="39"/>
      <c r="BN123" s="39"/>
      <c r="BO123" s="39"/>
      <c r="BP123" s="39"/>
      <c r="BQ123" s="39"/>
      <c r="BR123" s="39"/>
    </row>
    <row r="124" spans="1:70" hidden="1" x14ac:dyDescent="0.25">
      <c r="A124" s="86"/>
      <c r="B124" s="86"/>
      <c r="C124" s="86"/>
      <c r="D124" s="86"/>
      <c r="E124" s="86"/>
      <c r="F124" s="86"/>
      <c r="G124" s="86"/>
      <c r="H124" s="32"/>
      <c r="I124" s="32"/>
      <c r="J124" s="32"/>
      <c r="K124" s="32"/>
      <c r="L124" s="32"/>
      <c r="M124" s="32"/>
      <c r="N124" s="32"/>
      <c r="O124" s="32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32"/>
      <c r="AG124" s="32">
        <f t="shared" si="49"/>
        <v>0</v>
      </c>
      <c r="AH124" s="13"/>
      <c r="AI124" s="39"/>
      <c r="AJ124" s="39">
        <f t="shared" ref="AJ124:AJ129" si="75">ROUND(((AI124/31)*26),0)</f>
        <v>0</v>
      </c>
      <c r="AK124" s="18">
        <f t="shared" si="74"/>
        <v>0</v>
      </c>
      <c r="AL124" s="9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</row>
    <row r="125" spans="1:70" hidden="1" x14ac:dyDescent="0.25">
      <c r="A125" s="86"/>
      <c r="B125" s="86"/>
      <c r="C125" s="86"/>
      <c r="D125" s="86"/>
      <c r="E125" s="86"/>
      <c r="F125" s="86"/>
      <c r="G125" s="86"/>
      <c r="H125" s="32"/>
      <c r="I125" s="32"/>
      <c r="J125" s="32"/>
      <c r="K125" s="32"/>
      <c r="L125" s="32"/>
      <c r="M125" s="32"/>
      <c r="N125" s="32"/>
      <c r="O125" s="32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32"/>
      <c r="AG125" s="32">
        <f t="shared" si="49"/>
        <v>0</v>
      </c>
      <c r="AH125" s="13"/>
      <c r="AI125" s="39"/>
      <c r="AJ125" s="39">
        <f t="shared" si="75"/>
        <v>0</v>
      </c>
      <c r="AK125" s="18">
        <f t="shared" si="74"/>
        <v>0</v>
      </c>
      <c r="AL125" s="9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</row>
    <row r="126" spans="1:70" x14ac:dyDescent="0.25">
      <c r="A126" s="86"/>
      <c r="B126" s="86"/>
      <c r="C126" s="86"/>
      <c r="D126" s="86"/>
      <c r="E126" s="86"/>
      <c r="F126" s="86"/>
      <c r="G126" s="86"/>
      <c r="H126" s="32"/>
      <c r="I126" s="32"/>
      <c r="J126" s="32"/>
      <c r="K126" s="32"/>
      <c r="L126" s="32"/>
      <c r="M126" s="32"/>
      <c r="N126" s="32"/>
      <c r="O126" s="32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32"/>
      <c r="AG126" s="32">
        <f t="shared" si="49"/>
        <v>6.4516129032258061</v>
      </c>
      <c r="AH126" s="13" t="s">
        <v>89</v>
      </c>
      <c r="AI126" s="39">
        <v>60</v>
      </c>
      <c r="AJ126" s="39">
        <f t="shared" si="75"/>
        <v>50</v>
      </c>
      <c r="AK126" s="18">
        <f t="shared" si="74"/>
        <v>33.548387096774192</v>
      </c>
      <c r="AL126" s="99"/>
      <c r="AM126" s="39">
        <v>40</v>
      </c>
      <c r="AN126" s="39">
        <v>61</v>
      </c>
      <c r="AO126" s="39">
        <v>66</v>
      </c>
      <c r="AP126" s="39">
        <v>66</v>
      </c>
      <c r="AQ126" s="39">
        <v>72</v>
      </c>
      <c r="AR126" s="39">
        <v>64</v>
      </c>
      <c r="AS126" s="39">
        <v>61</v>
      </c>
      <c r="AT126" s="39">
        <v>71</v>
      </c>
      <c r="AU126" s="39">
        <v>60</v>
      </c>
      <c r="AV126" s="39">
        <v>69</v>
      </c>
      <c r="AW126" s="39">
        <v>71</v>
      </c>
      <c r="AX126" s="39">
        <v>101</v>
      </c>
      <c r="AY126" s="39">
        <v>92</v>
      </c>
      <c r="AZ126" s="39">
        <v>92</v>
      </c>
      <c r="BA126" s="39">
        <v>92</v>
      </c>
      <c r="BB126" s="39">
        <v>82</v>
      </c>
      <c r="BC126" s="39">
        <v>84</v>
      </c>
      <c r="BD126" s="39">
        <v>88</v>
      </c>
      <c r="BE126" s="39">
        <v>84</v>
      </c>
      <c r="BF126" s="39">
        <v>89</v>
      </c>
      <c r="BG126" s="39">
        <v>86</v>
      </c>
      <c r="BH126" s="39">
        <v>90</v>
      </c>
      <c r="BI126" s="39">
        <v>89</v>
      </c>
      <c r="BJ126" s="39">
        <v>98</v>
      </c>
      <c r="BK126" s="39">
        <v>88</v>
      </c>
      <c r="BL126" s="39"/>
      <c r="BM126" s="39"/>
      <c r="BN126" s="39"/>
      <c r="BO126" s="39"/>
      <c r="BP126" s="39"/>
      <c r="BQ126" s="39"/>
      <c r="BR126" s="39"/>
    </row>
    <row r="127" spans="1:70" hidden="1" x14ac:dyDescent="0.25">
      <c r="A127" s="86"/>
      <c r="B127" s="86"/>
      <c r="C127" s="86"/>
      <c r="D127" s="86"/>
      <c r="E127" s="86"/>
      <c r="F127" s="86"/>
      <c r="G127" s="86"/>
      <c r="H127" s="32"/>
      <c r="I127" s="32"/>
      <c r="J127" s="32"/>
      <c r="K127" s="32"/>
      <c r="L127" s="32"/>
      <c r="M127" s="32"/>
      <c r="N127" s="32"/>
      <c r="O127" s="32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32"/>
      <c r="AG127" s="32">
        <f t="shared" si="49"/>
        <v>0</v>
      </c>
      <c r="AH127" s="13"/>
      <c r="AI127" s="39"/>
      <c r="AJ127" s="39">
        <f t="shared" si="75"/>
        <v>0</v>
      </c>
      <c r="AK127" s="18">
        <f t="shared" si="74"/>
        <v>0</v>
      </c>
      <c r="AL127" s="9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</row>
    <row r="128" spans="1:70" x14ac:dyDescent="0.25">
      <c r="A128" s="86"/>
      <c r="B128" s="86"/>
      <c r="C128" s="86"/>
      <c r="D128" s="86"/>
      <c r="E128" s="86"/>
      <c r="F128" s="86"/>
      <c r="G128" s="86"/>
      <c r="H128" s="32"/>
      <c r="I128" s="32"/>
      <c r="J128" s="32"/>
      <c r="K128" s="32"/>
      <c r="L128" s="32"/>
      <c r="M128" s="32"/>
      <c r="N128" s="32"/>
      <c r="O128" s="32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32"/>
      <c r="AG128" s="32">
        <f t="shared" si="49"/>
        <v>5.32258064516129</v>
      </c>
      <c r="AH128" s="13" t="s">
        <v>86</v>
      </c>
      <c r="AI128" s="39">
        <v>40</v>
      </c>
      <c r="AJ128" s="39">
        <f t="shared" si="75"/>
        <v>34</v>
      </c>
      <c r="AK128" s="18">
        <f t="shared" si="74"/>
        <v>27.677419354838708</v>
      </c>
      <c r="AL128" s="99"/>
      <c r="AM128" s="39">
        <v>33</v>
      </c>
      <c r="AN128" s="39">
        <v>46</v>
      </c>
      <c r="AO128" s="39">
        <v>46</v>
      </c>
      <c r="AP128" s="39">
        <v>51</v>
      </c>
      <c r="AQ128" s="39">
        <v>41</v>
      </c>
      <c r="AR128" s="39">
        <v>42</v>
      </c>
      <c r="AS128" s="39">
        <v>49</v>
      </c>
      <c r="AT128" s="39">
        <v>47</v>
      </c>
      <c r="AU128" s="39">
        <v>52</v>
      </c>
      <c r="AV128" s="39">
        <v>55</v>
      </c>
      <c r="AW128" s="39">
        <v>26</v>
      </c>
      <c r="AX128" s="39">
        <v>58</v>
      </c>
      <c r="AY128" s="39">
        <v>90</v>
      </c>
      <c r="AZ128" s="39">
        <v>92</v>
      </c>
      <c r="BA128" s="39">
        <v>112</v>
      </c>
      <c r="BB128" s="39">
        <v>93</v>
      </c>
      <c r="BC128" s="39">
        <v>110</v>
      </c>
      <c r="BD128" s="39">
        <v>62</v>
      </c>
      <c r="BE128" s="39">
        <v>70</v>
      </c>
      <c r="BF128" s="39">
        <v>64</v>
      </c>
      <c r="BG128" s="39">
        <v>80</v>
      </c>
      <c r="BH128" s="39">
        <v>60</v>
      </c>
      <c r="BI128" s="39">
        <v>71</v>
      </c>
      <c r="BJ128" s="39">
        <v>68</v>
      </c>
      <c r="BK128" s="39">
        <v>72</v>
      </c>
      <c r="BL128" s="39"/>
      <c r="BM128" s="39"/>
      <c r="BN128" s="39"/>
      <c r="BO128" s="39"/>
      <c r="BP128" s="39"/>
      <c r="BQ128" s="39"/>
      <c r="BR128" s="39"/>
    </row>
    <row r="129" spans="1:70" x14ac:dyDescent="0.25">
      <c r="A129" s="86"/>
      <c r="B129" s="86"/>
      <c r="C129" s="86"/>
      <c r="D129" s="86"/>
      <c r="E129" s="86"/>
      <c r="F129" s="86"/>
      <c r="G129" s="86"/>
      <c r="H129" s="32"/>
      <c r="I129" s="32"/>
      <c r="J129" s="32"/>
      <c r="K129" s="32"/>
      <c r="L129" s="32"/>
      <c r="M129" s="32"/>
      <c r="N129" s="32"/>
      <c r="O129" s="32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32"/>
      <c r="AG129" s="32">
        <f t="shared" si="49"/>
        <v>25.322580645161288</v>
      </c>
      <c r="AH129" s="13" t="s">
        <v>84</v>
      </c>
      <c r="AI129" s="39">
        <v>50</v>
      </c>
      <c r="AJ129" s="39">
        <f t="shared" si="75"/>
        <v>42</v>
      </c>
      <c r="AK129" s="18">
        <f t="shared" si="74"/>
        <v>131.67741935483872</v>
      </c>
      <c r="AL129" s="99"/>
      <c r="AM129" s="39">
        <v>157</v>
      </c>
      <c r="AN129" s="39">
        <v>77</v>
      </c>
      <c r="AO129" s="39">
        <v>51</v>
      </c>
      <c r="AP129" s="39">
        <v>55</v>
      </c>
      <c r="AQ129" s="39">
        <v>58</v>
      </c>
      <c r="AR129" s="39">
        <v>68</v>
      </c>
      <c r="AS129" s="39">
        <v>52</v>
      </c>
      <c r="AT129" s="39">
        <v>55</v>
      </c>
      <c r="AU129" s="39">
        <v>65</v>
      </c>
      <c r="AV129" s="39">
        <v>71</v>
      </c>
      <c r="AW129" s="39">
        <v>67</v>
      </c>
      <c r="AX129" s="39">
        <v>66</v>
      </c>
      <c r="AY129" s="39">
        <v>86</v>
      </c>
      <c r="AZ129" s="39">
        <v>77</v>
      </c>
      <c r="BA129" s="39">
        <v>120</v>
      </c>
      <c r="BB129" s="39">
        <v>120</v>
      </c>
      <c r="BC129" s="39">
        <v>130</v>
      </c>
      <c r="BD129" s="39">
        <v>92</v>
      </c>
      <c r="BE129" s="39">
        <v>76</v>
      </c>
      <c r="BF129" s="39">
        <v>82</v>
      </c>
      <c r="BG129" s="39">
        <v>84</v>
      </c>
      <c r="BH129" s="39">
        <v>69</v>
      </c>
      <c r="BI129" s="39">
        <v>79</v>
      </c>
      <c r="BJ129" s="39">
        <v>79</v>
      </c>
      <c r="BK129" s="39">
        <v>71</v>
      </c>
      <c r="BL129" s="39"/>
      <c r="BM129" s="39"/>
      <c r="BN129" s="39"/>
      <c r="BO129" s="39"/>
      <c r="BP129" s="39"/>
      <c r="BQ129" s="39"/>
      <c r="BR129" s="39"/>
    </row>
    <row r="130" spans="1:70" x14ac:dyDescent="0.25">
      <c r="A130" s="86"/>
      <c r="B130" s="86"/>
      <c r="C130" s="86"/>
      <c r="D130" s="86"/>
      <c r="E130" s="86"/>
      <c r="F130" s="86"/>
      <c r="G130" s="86"/>
      <c r="H130" s="32"/>
      <c r="I130" s="32"/>
      <c r="J130" s="32"/>
      <c r="K130" s="32"/>
      <c r="L130" s="32"/>
      <c r="M130" s="32"/>
      <c r="N130" s="32"/>
      <c r="O130" s="32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32"/>
      <c r="AG130" s="32">
        <f t="shared" si="49"/>
        <v>43.548387096774192</v>
      </c>
      <c r="AH130" s="20" t="s">
        <v>23</v>
      </c>
      <c r="AI130" s="42">
        <f>SUM(AI123:AI129)</f>
        <v>210</v>
      </c>
      <c r="AJ130" s="42">
        <f>SUM(AJ123:AJ129)</f>
        <v>176</v>
      </c>
      <c r="AK130" s="25">
        <f t="shared" si="74"/>
        <v>226.45161290322579</v>
      </c>
      <c r="AL130" s="100"/>
      <c r="AM130" s="42">
        <f t="shared" ref="AM130:AS130" si="76">SUM(AM123:AM129)</f>
        <v>270</v>
      </c>
      <c r="AN130" s="42">
        <f t="shared" si="76"/>
        <v>249</v>
      </c>
      <c r="AO130" s="42">
        <f t="shared" si="76"/>
        <v>224</v>
      </c>
      <c r="AP130" s="42">
        <f t="shared" si="76"/>
        <v>237</v>
      </c>
      <c r="AQ130" s="42">
        <f t="shared" si="76"/>
        <v>234</v>
      </c>
      <c r="AR130" s="42">
        <f t="shared" si="76"/>
        <v>231</v>
      </c>
      <c r="AS130" s="42">
        <f t="shared" si="76"/>
        <v>223</v>
      </c>
      <c r="AT130" s="42">
        <v>238</v>
      </c>
      <c r="AU130" s="42">
        <f t="shared" ref="AU130:BR130" si="77">SUM(AU123:AU129)</f>
        <v>245</v>
      </c>
      <c r="AV130" s="42">
        <f t="shared" si="77"/>
        <v>269</v>
      </c>
      <c r="AW130" s="42">
        <f t="shared" si="77"/>
        <v>252</v>
      </c>
      <c r="AX130" s="42">
        <f t="shared" si="77"/>
        <v>312</v>
      </c>
      <c r="AY130" s="42">
        <f t="shared" si="77"/>
        <v>370</v>
      </c>
      <c r="AZ130" s="42">
        <f t="shared" si="77"/>
        <v>341</v>
      </c>
      <c r="BA130" s="42">
        <f t="shared" si="77"/>
        <v>423</v>
      </c>
      <c r="BB130" s="42">
        <f t="shared" si="77"/>
        <v>394</v>
      </c>
      <c r="BC130" s="42">
        <f t="shared" si="77"/>
        <v>423</v>
      </c>
      <c r="BD130" s="42">
        <f t="shared" si="77"/>
        <v>339</v>
      </c>
      <c r="BE130" s="42">
        <f t="shared" si="77"/>
        <v>324</v>
      </c>
      <c r="BF130" s="42">
        <f t="shared" si="77"/>
        <v>333</v>
      </c>
      <c r="BG130" s="42">
        <f t="shared" si="77"/>
        <v>349</v>
      </c>
      <c r="BH130" s="42">
        <f t="shared" si="77"/>
        <v>316</v>
      </c>
      <c r="BI130" s="42">
        <f t="shared" si="77"/>
        <v>347</v>
      </c>
      <c r="BJ130" s="42">
        <f t="shared" si="77"/>
        <v>352</v>
      </c>
      <c r="BK130" s="42">
        <f t="shared" si="77"/>
        <v>330</v>
      </c>
      <c r="BL130" s="42">
        <f t="shared" si="77"/>
        <v>0</v>
      </c>
      <c r="BM130" s="42">
        <f t="shared" si="77"/>
        <v>0</v>
      </c>
      <c r="BN130" s="42">
        <f t="shared" si="77"/>
        <v>0</v>
      </c>
      <c r="BO130" s="42">
        <f t="shared" si="77"/>
        <v>0</v>
      </c>
      <c r="BP130" s="42">
        <f t="shared" si="77"/>
        <v>0</v>
      </c>
      <c r="BQ130" s="42">
        <f t="shared" si="77"/>
        <v>0</v>
      </c>
      <c r="BR130" s="42">
        <f t="shared" si="77"/>
        <v>0</v>
      </c>
    </row>
    <row r="131" spans="1:70" x14ac:dyDescent="0.25">
      <c r="A131" s="86"/>
      <c r="B131" s="86"/>
      <c r="C131" s="86"/>
      <c r="D131" s="86"/>
      <c r="E131" s="86"/>
      <c r="F131" s="86"/>
      <c r="G131" s="86"/>
      <c r="H131" s="32"/>
      <c r="I131" s="32"/>
      <c r="J131" s="32"/>
      <c r="K131" s="32"/>
      <c r="L131" s="32"/>
      <c r="M131" s="32"/>
      <c r="N131" s="32"/>
      <c r="O131" s="32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32"/>
      <c r="AG131" s="32">
        <f t="shared" si="49"/>
        <v>0</v>
      </c>
      <c r="AH131" s="86"/>
      <c r="AI131" s="87"/>
      <c r="AJ131" s="87"/>
      <c r="AK131" s="87"/>
      <c r="AL131" s="8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</row>
    <row r="132" spans="1:70" ht="25.5" x14ac:dyDescent="0.25">
      <c r="A132" s="33" t="s">
        <v>91</v>
      </c>
      <c r="B132" s="8">
        <f>$B$10</f>
        <v>44562</v>
      </c>
      <c r="C132" s="8" t="e" vm="2">
        <f>$C$10</f>
        <v>#VALUE!</v>
      </c>
      <c r="D132" s="8" t="e" vm="2">
        <f>$D$10</f>
        <v>#VALUE!</v>
      </c>
      <c r="E132" s="8" t="e" vm="2">
        <f>$E$10</f>
        <v>#VALUE!</v>
      </c>
      <c r="F132" s="8" t="e" vm="2">
        <f>$F$10</f>
        <v>#VALUE!</v>
      </c>
      <c r="G132" s="8" t="e" vm="2">
        <f>$G$10</f>
        <v>#VALUE!</v>
      </c>
      <c r="H132" s="89" t="s">
        <v>14</v>
      </c>
      <c r="I132" s="8" t="e" vm="2">
        <f>$I$10</f>
        <v>#VALUE!</v>
      </c>
      <c r="J132" s="8" t="e" vm="2">
        <f>$J$10</f>
        <v>#VALUE!</v>
      </c>
      <c r="K132" s="8" t="e" vm="2">
        <f>$K$10</f>
        <v>#VALUE!</v>
      </c>
      <c r="L132" s="8" t="e" vm="2">
        <f>$L$10</f>
        <v>#VALUE!</v>
      </c>
      <c r="M132" s="8" t="e" vm="2">
        <f>$M$10</f>
        <v>#VALUE!</v>
      </c>
      <c r="N132" s="8" t="e" vm="2">
        <f>$N$10</f>
        <v>#VALUE!</v>
      </c>
      <c r="O132" s="89" t="s">
        <v>14</v>
      </c>
      <c r="P132" s="8" t="e" vm="2">
        <f t="shared" ref="P132:AE132" si="78">P10</f>
        <v>#VALUE!</v>
      </c>
      <c r="Q132" s="8" t="e" vm="2">
        <f t="shared" si="78"/>
        <v>#VALUE!</v>
      </c>
      <c r="R132" s="8" t="e" vm="2">
        <f t="shared" si="78"/>
        <v>#VALUE!</v>
      </c>
      <c r="S132" s="8" t="e" vm="2">
        <f t="shared" si="78"/>
        <v>#VALUE!</v>
      </c>
      <c r="T132" s="8" t="e" vm="2">
        <f t="shared" si="78"/>
        <v>#VALUE!</v>
      </c>
      <c r="U132" s="8" t="e" vm="2">
        <f t="shared" si="78"/>
        <v>#VALUE!</v>
      </c>
      <c r="V132" s="8" t="e" vm="2">
        <f t="shared" si="78"/>
        <v>#VALUE!</v>
      </c>
      <c r="W132" s="8" t="e" vm="2">
        <f t="shared" si="78"/>
        <v>#VALUE!</v>
      </c>
      <c r="X132" s="8" t="e" vm="2">
        <f t="shared" si="78"/>
        <v>#VALUE!</v>
      </c>
      <c r="Y132" s="8" t="e" vm="2">
        <f t="shared" si="78"/>
        <v>#VALUE!</v>
      </c>
      <c r="Z132" s="8" t="e" vm="2">
        <f t="shared" si="78"/>
        <v>#VALUE!</v>
      </c>
      <c r="AA132" s="8" t="e" vm="2">
        <f t="shared" si="78"/>
        <v>#VALUE!</v>
      </c>
      <c r="AB132" s="8" t="e" vm="2">
        <f t="shared" si="78"/>
        <v>#VALUE!</v>
      </c>
      <c r="AC132" s="8" t="e" vm="2">
        <f t="shared" si="78"/>
        <v>#VALUE!</v>
      </c>
      <c r="AD132" s="8" t="e" vm="2">
        <f t="shared" si="78"/>
        <v>#VALUE!</v>
      </c>
      <c r="AE132" s="8" t="e" vm="2">
        <f t="shared" si="78"/>
        <v>#VALUE!</v>
      </c>
      <c r="AF132" s="8"/>
      <c r="AG132" s="8" t="e" vm="2">
        <f t="shared" si="49"/>
        <v>#VALUE!</v>
      </c>
      <c r="AH132" s="33" t="s">
        <v>92</v>
      </c>
      <c r="AI132" s="34" t="str">
        <f>AI$20</f>
        <v>Meta</v>
      </c>
      <c r="AJ132" s="34" t="str">
        <f>AJ$20</f>
        <v>Meta Parcial</v>
      </c>
      <c r="AK132" s="43" t="str">
        <f t="shared" ref="AK132:BR132" si="79">AK$20</f>
        <v>06 a 31 - Mai - 24</v>
      </c>
      <c r="AL132" s="34" t="str">
        <f t="shared" si="79"/>
        <v>Meta</v>
      </c>
      <c r="AM132" s="8" t="e" vm="2">
        <f t="shared" si="79"/>
        <v>#VALUE!</v>
      </c>
      <c r="AN132" s="8" t="e" vm="2">
        <f t="shared" si="79"/>
        <v>#VALUE!</v>
      </c>
      <c r="AO132" s="8" t="e" vm="2">
        <f t="shared" si="79"/>
        <v>#VALUE!</v>
      </c>
      <c r="AP132" s="8" t="e" vm="2">
        <f t="shared" si="79"/>
        <v>#VALUE!</v>
      </c>
      <c r="AQ132" s="8" t="e" vm="2">
        <f t="shared" si="79"/>
        <v>#VALUE!</v>
      </c>
      <c r="AR132" s="8" t="e" vm="2">
        <f t="shared" si="79"/>
        <v>#VALUE!</v>
      </c>
      <c r="AS132" s="8" t="e" vm="2">
        <f t="shared" si="79"/>
        <v>#VALUE!</v>
      </c>
      <c r="AT132" s="8" t="e" vm="2">
        <f t="shared" si="79"/>
        <v>#VALUE!</v>
      </c>
      <c r="AU132" s="8" t="e" vm="2">
        <f t="shared" si="79"/>
        <v>#VALUE!</v>
      </c>
      <c r="AV132" s="8" t="e" vm="2">
        <f t="shared" si="79"/>
        <v>#VALUE!</v>
      </c>
      <c r="AW132" s="8" t="e" vm="2">
        <f t="shared" si="79"/>
        <v>#VALUE!</v>
      </c>
      <c r="AX132" s="8" t="e" vm="2">
        <f t="shared" si="79"/>
        <v>#VALUE!</v>
      </c>
      <c r="AY132" s="8" t="e" vm="2">
        <f t="shared" si="79"/>
        <v>#VALUE!</v>
      </c>
      <c r="AZ132" s="8" t="e" vm="2">
        <f t="shared" si="79"/>
        <v>#VALUE!</v>
      </c>
      <c r="BA132" s="8" t="e" vm="2">
        <f t="shared" si="79"/>
        <v>#VALUE!</v>
      </c>
      <c r="BB132" s="8" t="e" vm="2">
        <f t="shared" si="79"/>
        <v>#VALUE!</v>
      </c>
      <c r="BC132" s="8" t="e" vm="2">
        <f t="shared" si="79"/>
        <v>#VALUE!</v>
      </c>
      <c r="BD132" s="8" t="e" vm="2">
        <f t="shared" si="79"/>
        <v>#VALUE!</v>
      </c>
      <c r="BE132" s="8" t="e" vm="2">
        <f t="shared" si="79"/>
        <v>#VALUE!</v>
      </c>
      <c r="BF132" s="8" t="e" vm="2">
        <f t="shared" si="79"/>
        <v>#VALUE!</v>
      </c>
      <c r="BG132" s="8" t="e" vm="2">
        <f t="shared" si="79"/>
        <v>#VALUE!</v>
      </c>
      <c r="BH132" s="8" t="e" vm="2">
        <f t="shared" si="79"/>
        <v>#VALUE!</v>
      </c>
      <c r="BI132" s="8" t="e" vm="2">
        <f t="shared" si="79"/>
        <v>#VALUE!</v>
      </c>
      <c r="BJ132" s="8" t="e" vm="2">
        <f t="shared" si="79"/>
        <v>#VALUE!</v>
      </c>
      <c r="BK132" s="8" t="e" vm="2">
        <f t="shared" si="79"/>
        <v>#VALUE!</v>
      </c>
      <c r="BL132" s="8" t="e" vm="2">
        <f t="shared" si="79"/>
        <v>#VALUE!</v>
      </c>
      <c r="BM132" s="8" t="e" vm="2">
        <f t="shared" si="79"/>
        <v>#VALUE!</v>
      </c>
      <c r="BN132" s="8" t="e" vm="2">
        <f t="shared" si="79"/>
        <v>#VALUE!</v>
      </c>
      <c r="BO132" s="8" t="e" vm="2">
        <f t="shared" si="79"/>
        <v>#VALUE!</v>
      </c>
      <c r="BP132" s="8" t="e" vm="2">
        <f t="shared" si="79"/>
        <v>#VALUE!</v>
      </c>
      <c r="BQ132" s="8" t="e" vm="2">
        <f t="shared" si="79"/>
        <v>#VALUE!</v>
      </c>
      <c r="BR132" s="8" t="e" vm="2">
        <f t="shared" si="79"/>
        <v>#VALUE!</v>
      </c>
    </row>
    <row r="133" spans="1:70" s="19" customFormat="1" x14ac:dyDescent="0.25">
      <c r="A133" s="37" t="s">
        <v>83</v>
      </c>
      <c r="B133" s="39">
        <v>0</v>
      </c>
      <c r="C133" s="39">
        <v>0</v>
      </c>
      <c r="D133" s="39">
        <v>17</v>
      </c>
      <c r="E133" s="39">
        <v>7</v>
      </c>
      <c r="F133" s="39">
        <v>5</v>
      </c>
      <c r="G133" s="39">
        <v>26</v>
      </c>
      <c r="H133" s="39">
        <v>40</v>
      </c>
      <c r="I133" s="39">
        <v>0</v>
      </c>
      <c r="J133" s="39">
        <v>2</v>
      </c>
      <c r="K133" s="39">
        <v>37</v>
      </c>
      <c r="L133" s="39">
        <v>35</v>
      </c>
      <c r="M133" s="39">
        <v>45</v>
      </c>
      <c r="N133" s="39">
        <v>65</v>
      </c>
      <c r="O133" s="39">
        <v>40</v>
      </c>
      <c r="P133" s="39">
        <v>43</v>
      </c>
      <c r="Q133" s="39">
        <v>49</v>
      </c>
      <c r="R133" s="39">
        <v>43</v>
      </c>
      <c r="S133" s="39">
        <v>46</v>
      </c>
      <c r="T133" s="39">
        <v>50</v>
      </c>
      <c r="U133" s="39">
        <v>50</v>
      </c>
      <c r="V133" s="39">
        <v>57</v>
      </c>
      <c r="W133" s="39">
        <v>49</v>
      </c>
      <c r="X133" s="39">
        <v>40</v>
      </c>
      <c r="Y133" s="39">
        <v>42</v>
      </c>
      <c r="Z133" s="39">
        <v>49</v>
      </c>
      <c r="AA133" s="39">
        <v>43</v>
      </c>
      <c r="AB133" s="39">
        <v>41</v>
      </c>
      <c r="AC133" s="39">
        <v>48</v>
      </c>
      <c r="AD133" s="39">
        <v>40</v>
      </c>
      <c r="AE133" s="39">
        <v>45</v>
      </c>
      <c r="AF133" s="39"/>
      <c r="AG133" s="39">
        <f t="shared" si="49"/>
        <v>6.4516129032258061</v>
      </c>
      <c r="AH133" s="37" t="s">
        <v>83</v>
      </c>
      <c r="AI133" s="39">
        <v>60</v>
      </c>
      <c r="AJ133" s="39">
        <f>ROUND(((AI133/31)*26),0)</f>
        <v>50</v>
      </c>
      <c r="AK133" s="39">
        <f t="shared" ref="AK133:AK140" si="80">(AM133/31)*26</f>
        <v>33.548387096774192</v>
      </c>
      <c r="AL133" s="39">
        <v>60</v>
      </c>
      <c r="AM133" s="39">
        <v>40</v>
      </c>
      <c r="AN133" s="39">
        <v>65</v>
      </c>
      <c r="AO133" s="39">
        <v>61</v>
      </c>
      <c r="AP133" s="39">
        <v>65</v>
      </c>
      <c r="AQ133" s="39">
        <v>63</v>
      </c>
      <c r="AR133" s="39">
        <v>57</v>
      </c>
      <c r="AS133" s="39">
        <v>61</v>
      </c>
      <c r="AT133" s="39">
        <v>65</v>
      </c>
      <c r="AU133" s="39">
        <v>68</v>
      </c>
      <c r="AV133" s="39">
        <v>69</v>
      </c>
      <c r="AW133" s="39">
        <v>53</v>
      </c>
      <c r="AX133" s="39">
        <v>50</v>
      </c>
      <c r="AY133" s="39">
        <v>64</v>
      </c>
      <c r="AZ133" s="39">
        <v>57</v>
      </c>
      <c r="BA133" s="39">
        <v>60</v>
      </c>
      <c r="BB133" s="39">
        <v>60</v>
      </c>
      <c r="BC133" s="39">
        <v>55</v>
      </c>
      <c r="BD133" s="39">
        <v>66</v>
      </c>
      <c r="BE133" s="39">
        <v>63</v>
      </c>
      <c r="BF133" s="39">
        <v>54</v>
      </c>
      <c r="BG133" s="39">
        <v>68</v>
      </c>
      <c r="BH133" s="39">
        <v>60</v>
      </c>
      <c r="BI133" s="39">
        <v>59</v>
      </c>
      <c r="BJ133" s="39">
        <v>68</v>
      </c>
      <c r="BK133" s="39">
        <v>63</v>
      </c>
      <c r="BL133" s="39"/>
      <c r="BM133" s="39"/>
      <c r="BN133" s="39"/>
      <c r="BO133" s="39"/>
      <c r="BP133" s="39"/>
      <c r="BQ133" s="39"/>
      <c r="BR133" s="39"/>
    </row>
    <row r="134" spans="1:70" s="19" customFormat="1" hidden="1" x14ac:dyDescent="0.25">
      <c r="A134" s="37" t="s">
        <v>87</v>
      </c>
      <c r="B134" s="39">
        <v>66</v>
      </c>
      <c r="C134" s="39">
        <v>117</v>
      </c>
      <c r="D134" s="39">
        <v>73</v>
      </c>
      <c r="E134" s="39">
        <v>164</v>
      </c>
      <c r="F134" s="39">
        <v>289</v>
      </c>
      <c r="G134" s="39">
        <v>163</v>
      </c>
      <c r="H134" s="39">
        <v>20</v>
      </c>
      <c r="I134" s="39">
        <v>208</v>
      </c>
      <c r="J134" s="39">
        <v>105</v>
      </c>
      <c r="K134" s="39">
        <v>41</v>
      </c>
      <c r="L134" s="39">
        <v>25</v>
      </c>
      <c r="M134" s="39">
        <v>40</v>
      </c>
      <c r="N134" s="39">
        <v>73</v>
      </c>
      <c r="O134" s="39">
        <v>20</v>
      </c>
      <c r="P134" s="39">
        <v>38</v>
      </c>
      <c r="Q134" s="39">
        <v>54</v>
      </c>
      <c r="R134" s="39">
        <v>47</v>
      </c>
      <c r="S134" s="39">
        <v>34</v>
      </c>
      <c r="T134" s="39">
        <v>77</v>
      </c>
      <c r="U134" s="39">
        <v>71</v>
      </c>
      <c r="V134" s="39">
        <v>89</v>
      </c>
      <c r="W134" s="39">
        <v>143</v>
      </c>
      <c r="X134" s="102">
        <v>63</v>
      </c>
      <c r="Y134" s="39">
        <v>59</v>
      </c>
      <c r="Z134" s="39">
        <v>58</v>
      </c>
      <c r="AA134" s="39">
        <v>37</v>
      </c>
      <c r="AB134" s="39">
        <v>76</v>
      </c>
      <c r="AC134" s="39">
        <v>91</v>
      </c>
      <c r="AD134" s="39">
        <v>46</v>
      </c>
      <c r="AE134" s="39">
        <v>68</v>
      </c>
      <c r="AF134" s="39"/>
      <c r="AG134" s="39">
        <f t="shared" si="49"/>
        <v>0</v>
      </c>
      <c r="AH134" s="37" t="s">
        <v>87</v>
      </c>
      <c r="AI134" s="39"/>
      <c r="AJ134" s="39">
        <f t="shared" ref="AJ134:AJ139" si="81">ROUND(((AI134/31)*26),0)</f>
        <v>0</v>
      </c>
      <c r="AK134" s="39">
        <f t="shared" si="80"/>
        <v>0</v>
      </c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</row>
    <row r="135" spans="1:70" s="19" customFormat="1" hidden="1" x14ac:dyDescent="0.25">
      <c r="A135" s="37" t="s">
        <v>85</v>
      </c>
      <c r="B135" s="39">
        <v>65</v>
      </c>
      <c r="C135" s="39">
        <v>94</v>
      </c>
      <c r="D135" s="39">
        <v>122</v>
      </c>
      <c r="E135" s="39">
        <v>439</v>
      </c>
      <c r="F135" s="39">
        <v>478</v>
      </c>
      <c r="G135" s="39">
        <v>207</v>
      </c>
      <c r="H135" s="39">
        <v>50</v>
      </c>
      <c r="I135" s="39">
        <v>313</v>
      </c>
      <c r="J135" s="39">
        <v>341</v>
      </c>
      <c r="K135" s="39">
        <v>367</v>
      </c>
      <c r="L135" s="39">
        <v>380</v>
      </c>
      <c r="M135" s="39">
        <v>361</v>
      </c>
      <c r="N135" s="39">
        <v>394</v>
      </c>
      <c r="O135" s="39">
        <v>50</v>
      </c>
      <c r="P135" s="39">
        <v>507</v>
      </c>
      <c r="Q135" s="39">
        <v>375</v>
      </c>
      <c r="R135" s="39">
        <v>479</v>
      </c>
      <c r="S135" s="39">
        <v>300</v>
      </c>
      <c r="T135" s="39">
        <v>405</v>
      </c>
      <c r="U135" s="39">
        <v>339</v>
      </c>
      <c r="V135" s="39">
        <v>483</v>
      </c>
      <c r="W135" s="18">
        <v>517</v>
      </c>
      <c r="X135" s="103">
        <v>419</v>
      </c>
      <c r="Y135" s="99">
        <v>447</v>
      </c>
      <c r="Z135" s="39">
        <v>436</v>
      </c>
      <c r="AA135" s="39">
        <v>489</v>
      </c>
      <c r="AB135" s="39">
        <v>575</v>
      </c>
      <c r="AC135" s="39">
        <v>586</v>
      </c>
      <c r="AD135" s="39">
        <v>491</v>
      </c>
      <c r="AE135" s="39">
        <v>560</v>
      </c>
      <c r="AF135" s="39"/>
      <c r="AG135" s="39">
        <f t="shared" si="49"/>
        <v>0</v>
      </c>
      <c r="AH135" s="37" t="s">
        <v>85</v>
      </c>
      <c r="AI135" s="39"/>
      <c r="AJ135" s="39">
        <f t="shared" si="81"/>
        <v>0</v>
      </c>
      <c r="AK135" s="39">
        <f t="shared" si="80"/>
        <v>0</v>
      </c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</row>
    <row r="136" spans="1:70" s="19" customFormat="1" x14ac:dyDescent="0.25">
      <c r="A136" s="37" t="s">
        <v>89</v>
      </c>
      <c r="B136" s="39">
        <v>22</v>
      </c>
      <c r="C136" s="39">
        <v>46</v>
      </c>
      <c r="D136" s="39">
        <v>56</v>
      </c>
      <c r="E136" s="39">
        <v>141</v>
      </c>
      <c r="F136" s="39">
        <v>138</v>
      </c>
      <c r="G136" s="39">
        <v>115</v>
      </c>
      <c r="H136" s="39">
        <v>40</v>
      </c>
      <c r="I136" s="39">
        <v>59</v>
      </c>
      <c r="J136" s="39">
        <v>101</v>
      </c>
      <c r="K136" s="39">
        <v>40</v>
      </c>
      <c r="L136" s="39">
        <v>51</v>
      </c>
      <c r="M136" s="39">
        <v>49</v>
      </c>
      <c r="N136" s="39">
        <v>42</v>
      </c>
      <c r="O136" s="39">
        <v>40</v>
      </c>
      <c r="P136" s="39">
        <v>74</v>
      </c>
      <c r="Q136" s="39">
        <v>42</v>
      </c>
      <c r="R136" s="39">
        <v>78</v>
      </c>
      <c r="S136" s="39">
        <v>88</v>
      </c>
      <c r="T136" s="39">
        <v>78</v>
      </c>
      <c r="U136" s="39">
        <v>52</v>
      </c>
      <c r="V136" s="39">
        <v>40</v>
      </c>
      <c r="W136" s="39">
        <v>50</v>
      </c>
      <c r="X136" s="104">
        <v>70</v>
      </c>
      <c r="Y136" s="39">
        <v>63</v>
      </c>
      <c r="Z136" s="39">
        <v>69</v>
      </c>
      <c r="AA136" s="39">
        <v>44</v>
      </c>
      <c r="AB136" s="39">
        <v>42</v>
      </c>
      <c r="AC136" s="39">
        <v>64</v>
      </c>
      <c r="AD136" s="39">
        <v>47</v>
      </c>
      <c r="AE136" s="39">
        <v>42</v>
      </c>
      <c r="AF136" s="39"/>
      <c r="AG136" s="39">
        <f t="shared" si="49"/>
        <v>6.4516129032258061</v>
      </c>
      <c r="AH136" s="37" t="s">
        <v>89</v>
      </c>
      <c r="AI136" s="39">
        <v>60</v>
      </c>
      <c r="AJ136" s="39">
        <f t="shared" si="81"/>
        <v>50</v>
      </c>
      <c r="AK136" s="39">
        <f t="shared" si="80"/>
        <v>33.548387096774192</v>
      </c>
      <c r="AL136" s="39">
        <v>60</v>
      </c>
      <c r="AM136" s="39">
        <v>40</v>
      </c>
      <c r="AN136" s="39">
        <v>61</v>
      </c>
      <c r="AO136" s="39">
        <v>66</v>
      </c>
      <c r="AP136" s="39">
        <v>66</v>
      </c>
      <c r="AQ136" s="39">
        <v>72</v>
      </c>
      <c r="AR136" s="39">
        <v>64</v>
      </c>
      <c r="AS136" s="39">
        <v>61</v>
      </c>
      <c r="AT136" s="39">
        <v>71</v>
      </c>
      <c r="AU136" s="39">
        <v>60</v>
      </c>
      <c r="AV136" s="39">
        <v>68</v>
      </c>
      <c r="AW136" s="39">
        <v>62</v>
      </c>
      <c r="AX136" s="39">
        <v>53</v>
      </c>
      <c r="AY136" s="39">
        <v>62</v>
      </c>
      <c r="AZ136" s="39">
        <v>59</v>
      </c>
      <c r="BA136" s="39">
        <v>69</v>
      </c>
      <c r="BB136" s="39">
        <v>54</v>
      </c>
      <c r="BC136" s="39">
        <v>55</v>
      </c>
      <c r="BD136" s="39">
        <v>65</v>
      </c>
      <c r="BE136" s="39">
        <v>69</v>
      </c>
      <c r="BF136" s="39">
        <v>71</v>
      </c>
      <c r="BG136" s="39">
        <v>67</v>
      </c>
      <c r="BH136" s="39">
        <v>63</v>
      </c>
      <c r="BI136" s="39">
        <v>58</v>
      </c>
      <c r="BJ136" s="39">
        <v>59</v>
      </c>
      <c r="BK136" s="39">
        <v>61</v>
      </c>
      <c r="BL136" s="39"/>
      <c r="BM136" s="39"/>
      <c r="BN136" s="39"/>
      <c r="BO136" s="39"/>
      <c r="BP136" s="39"/>
      <c r="BQ136" s="39"/>
      <c r="BR136" s="39"/>
    </row>
    <row r="137" spans="1:70" s="19" customFormat="1" hidden="1" x14ac:dyDescent="0.25">
      <c r="A137" s="37" t="s">
        <v>93</v>
      </c>
      <c r="B137" s="39" t="s">
        <v>39</v>
      </c>
      <c r="C137" s="39" t="s">
        <v>39</v>
      </c>
      <c r="D137" s="39" t="s">
        <v>39</v>
      </c>
      <c r="E137" s="39" t="s">
        <v>39</v>
      </c>
      <c r="F137" s="39" t="s">
        <v>39</v>
      </c>
      <c r="G137" s="39" t="s">
        <v>39</v>
      </c>
      <c r="H137" s="39">
        <v>330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330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 s="39">
        <v>0</v>
      </c>
      <c r="AE137" s="39">
        <v>0</v>
      </c>
      <c r="AF137" s="39"/>
      <c r="AG137" s="39">
        <f t="shared" si="49"/>
        <v>0</v>
      </c>
      <c r="AH137" s="37" t="s">
        <v>93</v>
      </c>
      <c r="AI137" s="39"/>
      <c r="AJ137" s="39">
        <f t="shared" si="81"/>
        <v>0</v>
      </c>
      <c r="AK137" s="39">
        <f t="shared" si="80"/>
        <v>0</v>
      </c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</row>
    <row r="138" spans="1:70" s="19" customFormat="1" x14ac:dyDescent="0.25">
      <c r="A138" s="37" t="s">
        <v>86</v>
      </c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>
        <v>20</v>
      </c>
      <c r="P138" s="39">
        <v>11</v>
      </c>
      <c r="Q138" s="39">
        <v>7</v>
      </c>
      <c r="R138" s="39">
        <v>34</v>
      </c>
      <c r="S138" s="39">
        <v>20</v>
      </c>
      <c r="T138" s="39">
        <v>20</v>
      </c>
      <c r="U138" s="39">
        <v>10</v>
      </c>
      <c r="V138" s="39">
        <v>18</v>
      </c>
      <c r="W138" s="39">
        <v>20</v>
      </c>
      <c r="X138" s="39">
        <v>22</v>
      </c>
      <c r="Y138" s="39">
        <v>28</v>
      </c>
      <c r="Z138" s="39">
        <v>29</v>
      </c>
      <c r="AA138" s="39">
        <v>30</v>
      </c>
      <c r="AB138" s="39">
        <v>28</v>
      </c>
      <c r="AC138" s="39">
        <v>30</v>
      </c>
      <c r="AD138" s="39">
        <v>32</v>
      </c>
      <c r="AE138" s="39">
        <v>36</v>
      </c>
      <c r="AF138" s="39"/>
      <c r="AG138" s="39">
        <f t="shared" si="49"/>
        <v>5.32258064516129</v>
      </c>
      <c r="AH138" s="37" t="s">
        <v>86</v>
      </c>
      <c r="AI138" s="39">
        <v>40</v>
      </c>
      <c r="AJ138" s="39">
        <f t="shared" si="81"/>
        <v>34</v>
      </c>
      <c r="AK138" s="39">
        <f t="shared" si="80"/>
        <v>27.677419354838708</v>
      </c>
      <c r="AL138" s="39">
        <v>40</v>
      </c>
      <c r="AM138" s="39">
        <v>33</v>
      </c>
      <c r="AN138" s="39">
        <v>46</v>
      </c>
      <c r="AO138" s="39">
        <v>46</v>
      </c>
      <c r="AP138" s="39">
        <v>51</v>
      </c>
      <c r="AQ138" s="39">
        <v>41</v>
      </c>
      <c r="AR138" s="39">
        <v>42</v>
      </c>
      <c r="AS138" s="39">
        <v>49</v>
      </c>
      <c r="AT138" s="39">
        <v>47</v>
      </c>
      <c r="AU138" s="39">
        <v>52</v>
      </c>
      <c r="AV138" s="39">
        <v>46</v>
      </c>
      <c r="AW138" s="39">
        <v>16</v>
      </c>
      <c r="AX138" s="39">
        <v>39</v>
      </c>
      <c r="AY138" s="39">
        <v>60</v>
      </c>
      <c r="AZ138" s="39">
        <v>74</v>
      </c>
      <c r="BA138" s="39">
        <v>76</v>
      </c>
      <c r="BB138" s="39">
        <v>66</v>
      </c>
      <c r="BC138" s="39">
        <v>64</v>
      </c>
      <c r="BD138" s="39">
        <v>41</v>
      </c>
      <c r="BE138" s="39">
        <v>44</v>
      </c>
      <c r="BF138" s="39">
        <v>54</v>
      </c>
      <c r="BG138" s="39">
        <v>45</v>
      </c>
      <c r="BH138" s="39">
        <v>43</v>
      </c>
      <c r="BI138" s="39">
        <v>39</v>
      </c>
      <c r="BJ138" s="39">
        <v>45</v>
      </c>
      <c r="BK138" s="39">
        <v>54</v>
      </c>
      <c r="BL138" s="39"/>
      <c r="BM138" s="39"/>
      <c r="BN138" s="39"/>
      <c r="BO138" s="39"/>
      <c r="BP138" s="39"/>
      <c r="BQ138" s="39"/>
      <c r="BR138" s="39"/>
    </row>
    <row r="139" spans="1:70" s="19" customFormat="1" x14ac:dyDescent="0.25">
      <c r="A139" s="37" t="s">
        <v>84</v>
      </c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>
        <v>200</v>
      </c>
      <c r="P139" s="39">
        <v>3</v>
      </c>
      <c r="Q139" s="39">
        <v>202</v>
      </c>
      <c r="R139" s="39">
        <v>201</v>
      </c>
      <c r="S139" s="39">
        <v>215</v>
      </c>
      <c r="T139" s="39">
        <v>203</v>
      </c>
      <c r="U139" s="39">
        <v>20</v>
      </c>
      <c r="V139" s="39">
        <v>42</v>
      </c>
      <c r="W139" s="39">
        <v>89</v>
      </c>
      <c r="X139" s="39">
        <v>107</v>
      </c>
      <c r="Y139" s="39">
        <v>240</v>
      </c>
      <c r="Z139" s="39">
        <v>294</v>
      </c>
      <c r="AA139" s="39">
        <v>328</v>
      </c>
      <c r="AB139" s="39">
        <v>180</v>
      </c>
      <c r="AC139" s="39">
        <v>199</v>
      </c>
      <c r="AD139" s="39">
        <v>189</v>
      </c>
      <c r="AE139" s="39">
        <v>292</v>
      </c>
      <c r="AF139" s="39"/>
      <c r="AG139" s="39">
        <f t="shared" si="49"/>
        <v>25.322580645161288</v>
      </c>
      <c r="AH139" s="37" t="s">
        <v>84</v>
      </c>
      <c r="AI139" s="39">
        <v>50</v>
      </c>
      <c r="AJ139" s="39">
        <f t="shared" si="81"/>
        <v>42</v>
      </c>
      <c r="AK139" s="39">
        <f t="shared" si="80"/>
        <v>131.67741935483872</v>
      </c>
      <c r="AL139" s="39">
        <v>50</v>
      </c>
      <c r="AM139" s="39">
        <v>157</v>
      </c>
      <c r="AN139" s="39">
        <v>77</v>
      </c>
      <c r="AO139" s="39">
        <v>51</v>
      </c>
      <c r="AP139" s="39">
        <v>55</v>
      </c>
      <c r="AQ139" s="39">
        <v>58</v>
      </c>
      <c r="AR139" s="39">
        <v>68</v>
      </c>
      <c r="AS139" s="39">
        <v>52</v>
      </c>
      <c r="AT139" s="39">
        <v>55</v>
      </c>
      <c r="AU139" s="39">
        <v>65</v>
      </c>
      <c r="AV139" s="39">
        <v>62</v>
      </c>
      <c r="AW139" s="39">
        <v>49</v>
      </c>
      <c r="AX139" s="39">
        <v>52</v>
      </c>
      <c r="AY139" s="39">
        <v>54</v>
      </c>
      <c r="AZ139" s="39">
        <v>51</v>
      </c>
      <c r="BA139" s="39">
        <v>87</v>
      </c>
      <c r="BB139" s="39">
        <v>82</v>
      </c>
      <c r="BC139" s="39">
        <v>92</v>
      </c>
      <c r="BD139" s="39">
        <v>53</v>
      </c>
      <c r="BE139" s="39">
        <v>52</v>
      </c>
      <c r="BF139" s="39">
        <v>51</v>
      </c>
      <c r="BG139" s="39">
        <v>55</v>
      </c>
      <c r="BH139" s="39">
        <v>59</v>
      </c>
      <c r="BI139" s="39">
        <v>55</v>
      </c>
      <c r="BJ139" s="39">
        <v>53</v>
      </c>
      <c r="BK139" s="39">
        <v>49</v>
      </c>
      <c r="BL139" s="39"/>
      <c r="BM139" s="39"/>
      <c r="BN139" s="39"/>
      <c r="BO139" s="39"/>
      <c r="BP139" s="39"/>
      <c r="BQ139" s="39"/>
      <c r="BR139" s="39"/>
    </row>
    <row r="140" spans="1:70" s="19" customFormat="1" x14ac:dyDescent="0.25">
      <c r="A140" s="40" t="s">
        <v>23</v>
      </c>
      <c r="B140" s="42">
        <f t="shared" ref="B140:N140" si="82">SUM(B133:B137)</f>
        <v>153</v>
      </c>
      <c r="C140" s="42">
        <f t="shared" si="82"/>
        <v>257</v>
      </c>
      <c r="D140" s="42">
        <f t="shared" si="82"/>
        <v>268</v>
      </c>
      <c r="E140" s="42">
        <f t="shared" si="82"/>
        <v>751</v>
      </c>
      <c r="F140" s="42">
        <f t="shared" si="82"/>
        <v>910</v>
      </c>
      <c r="G140" s="42">
        <f t="shared" si="82"/>
        <v>511</v>
      </c>
      <c r="H140" s="42">
        <f>SUM(H133:H137)</f>
        <v>480</v>
      </c>
      <c r="I140" s="42">
        <f t="shared" si="82"/>
        <v>580</v>
      </c>
      <c r="J140" s="42">
        <f t="shared" si="82"/>
        <v>549</v>
      </c>
      <c r="K140" s="42">
        <f t="shared" si="82"/>
        <v>485</v>
      </c>
      <c r="L140" s="42">
        <f t="shared" si="82"/>
        <v>491</v>
      </c>
      <c r="M140" s="42">
        <f t="shared" si="82"/>
        <v>495</v>
      </c>
      <c r="N140" s="42">
        <f t="shared" si="82"/>
        <v>574</v>
      </c>
      <c r="O140" s="42">
        <f>SUM(O133:O139)</f>
        <v>700</v>
      </c>
      <c r="P140" s="42">
        <f t="shared" ref="P140:AE140" si="83">SUM(P133:P139)</f>
        <v>676</v>
      </c>
      <c r="Q140" s="42">
        <f t="shared" si="83"/>
        <v>729</v>
      </c>
      <c r="R140" s="42">
        <f t="shared" si="83"/>
        <v>882</v>
      </c>
      <c r="S140" s="42">
        <f t="shared" si="83"/>
        <v>703</v>
      </c>
      <c r="T140" s="42">
        <f t="shared" si="83"/>
        <v>833</v>
      </c>
      <c r="U140" s="42">
        <f t="shared" si="83"/>
        <v>542</v>
      </c>
      <c r="V140" s="42">
        <f t="shared" si="83"/>
        <v>729</v>
      </c>
      <c r="W140" s="42">
        <f t="shared" si="83"/>
        <v>868</v>
      </c>
      <c r="X140" s="42">
        <v>721</v>
      </c>
      <c r="Y140" s="42">
        <f t="shared" si="83"/>
        <v>879</v>
      </c>
      <c r="Z140" s="42">
        <f t="shared" si="83"/>
        <v>935</v>
      </c>
      <c r="AA140" s="42">
        <f t="shared" si="83"/>
        <v>971</v>
      </c>
      <c r="AB140" s="42">
        <f t="shared" si="83"/>
        <v>942</v>
      </c>
      <c r="AC140" s="42">
        <f t="shared" si="83"/>
        <v>1018</v>
      </c>
      <c r="AD140" s="42">
        <f t="shared" si="83"/>
        <v>845</v>
      </c>
      <c r="AE140" s="42">
        <f t="shared" si="83"/>
        <v>1043</v>
      </c>
      <c r="AF140" s="42"/>
      <c r="AG140" s="42">
        <f t="shared" si="49"/>
        <v>43.548387096774192</v>
      </c>
      <c r="AH140" s="40" t="s">
        <v>23</v>
      </c>
      <c r="AI140" s="42">
        <f>SUM(AI133:AI139)</f>
        <v>210</v>
      </c>
      <c r="AJ140" s="42">
        <f>SUM(AJ133:AJ139)</f>
        <v>176</v>
      </c>
      <c r="AK140" s="42">
        <f t="shared" si="80"/>
        <v>226.45161290322579</v>
      </c>
      <c r="AL140" s="42">
        <f>SUM(AL133:AL139)</f>
        <v>210</v>
      </c>
      <c r="AM140" s="42">
        <f t="shared" ref="AM140:BR140" si="84">SUM(AM133:AM139)</f>
        <v>270</v>
      </c>
      <c r="AN140" s="42">
        <f t="shared" si="84"/>
        <v>249</v>
      </c>
      <c r="AO140" s="42">
        <f t="shared" si="84"/>
        <v>224</v>
      </c>
      <c r="AP140" s="42">
        <f t="shared" si="84"/>
        <v>237</v>
      </c>
      <c r="AQ140" s="42">
        <f t="shared" si="84"/>
        <v>234</v>
      </c>
      <c r="AR140" s="42">
        <f t="shared" si="84"/>
        <v>231</v>
      </c>
      <c r="AS140" s="42">
        <f t="shared" si="84"/>
        <v>223</v>
      </c>
      <c r="AT140" s="42">
        <v>238</v>
      </c>
      <c r="AU140" s="42">
        <f>SUM(AU133:AU139)</f>
        <v>245</v>
      </c>
      <c r="AV140" s="42">
        <f t="shared" si="84"/>
        <v>245</v>
      </c>
      <c r="AW140" s="42">
        <f t="shared" si="84"/>
        <v>180</v>
      </c>
      <c r="AX140" s="42">
        <f t="shared" si="84"/>
        <v>194</v>
      </c>
      <c r="AY140" s="42">
        <f t="shared" si="84"/>
        <v>240</v>
      </c>
      <c r="AZ140" s="42">
        <f t="shared" si="84"/>
        <v>241</v>
      </c>
      <c r="BA140" s="42">
        <f t="shared" si="84"/>
        <v>292</v>
      </c>
      <c r="BB140" s="42">
        <f t="shared" si="84"/>
        <v>262</v>
      </c>
      <c r="BC140" s="42">
        <f t="shared" si="84"/>
        <v>266</v>
      </c>
      <c r="BD140" s="42">
        <f t="shared" si="84"/>
        <v>225</v>
      </c>
      <c r="BE140" s="42">
        <f t="shared" si="84"/>
        <v>228</v>
      </c>
      <c r="BF140" s="42">
        <f t="shared" si="84"/>
        <v>230</v>
      </c>
      <c r="BG140" s="42">
        <f t="shared" si="84"/>
        <v>235</v>
      </c>
      <c r="BH140" s="42">
        <f t="shared" si="84"/>
        <v>225</v>
      </c>
      <c r="BI140" s="42">
        <f t="shared" si="84"/>
        <v>211</v>
      </c>
      <c r="BJ140" s="42">
        <f t="shared" si="84"/>
        <v>225</v>
      </c>
      <c r="BK140" s="42">
        <f t="shared" si="84"/>
        <v>227</v>
      </c>
      <c r="BL140" s="42">
        <f t="shared" si="84"/>
        <v>0</v>
      </c>
      <c r="BM140" s="42">
        <f t="shared" si="84"/>
        <v>0</v>
      </c>
      <c r="BN140" s="42">
        <f t="shared" si="84"/>
        <v>0</v>
      </c>
      <c r="BO140" s="42">
        <f t="shared" si="84"/>
        <v>0</v>
      </c>
      <c r="BP140" s="42">
        <f t="shared" si="84"/>
        <v>0</v>
      </c>
      <c r="BQ140" s="42">
        <f t="shared" si="84"/>
        <v>0</v>
      </c>
      <c r="BR140" s="42">
        <f t="shared" si="84"/>
        <v>0</v>
      </c>
    </row>
    <row r="141" spans="1:70" x14ac:dyDescent="0.25">
      <c r="A141" s="26"/>
      <c r="B141" s="96"/>
      <c r="C141" s="96"/>
      <c r="D141" s="96"/>
      <c r="E141" s="96"/>
      <c r="F141" s="96"/>
      <c r="G141" s="96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>
        <f t="shared" si="49"/>
        <v>0</v>
      </c>
      <c r="AH141" s="26"/>
      <c r="AI141" s="29"/>
      <c r="AJ141" s="29"/>
      <c r="AK141" s="29"/>
      <c r="AL141" s="29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</row>
    <row r="142" spans="1:70" ht="25.5" x14ac:dyDescent="0.25">
      <c r="A142" s="26"/>
      <c r="B142" s="96"/>
      <c r="C142" s="96"/>
      <c r="D142" s="96"/>
      <c r="E142" s="96"/>
      <c r="F142" s="96"/>
      <c r="G142" s="96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 t="e" vm="2">
        <f t="shared" si="49"/>
        <v>#VALUE!</v>
      </c>
      <c r="AH142" s="7" t="s">
        <v>94</v>
      </c>
      <c r="AI142" s="34" t="str">
        <f>AI$20</f>
        <v>Meta</v>
      </c>
      <c r="AJ142" s="34" t="str">
        <f>AJ$20</f>
        <v>Meta Parcial</v>
      </c>
      <c r="AK142" s="101" t="str">
        <f>AK$20</f>
        <v>06 a 31 - Mai - 24</v>
      </c>
      <c r="AL142" s="9"/>
      <c r="AM142" s="8" t="e" vm="2">
        <f t="shared" ref="AM142:BR142" si="85">AM$20</f>
        <v>#VALUE!</v>
      </c>
      <c r="AN142" s="8" t="e" vm="2">
        <f t="shared" si="85"/>
        <v>#VALUE!</v>
      </c>
      <c r="AO142" s="8" t="e" vm="2">
        <f t="shared" si="85"/>
        <v>#VALUE!</v>
      </c>
      <c r="AP142" s="8" t="e" vm="2">
        <f t="shared" si="85"/>
        <v>#VALUE!</v>
      </c>
      <c r="AQ142" s="8" t="e" vm="2">
        <f t="shared" si="85"/>
        <v>#VALUE!</v>
      </c>
      <c r="AR142" s="8" t="e" vm="2">
        <f t="shared" si="85"/>
        <v>#VALUE!</v>
      </c>
      <c r="AS142" s="8" t="e" vm="2">
        <f t="shared" si="85"/>
        <v>#VALUE!</v>
      </c>
      <c r="AT142" s="8" t="e" vm="2">
        <f t="shared" si="85"/>
        <v>#VALUE!</v>
      </c>
      <c r="AU142" s="8" t="e" vm="2">
        <f t="shared" si="85"/>
        <v>#VALUE!</v>
      </c>
      <c r="AV142" s="8" t="e" vm="2">
        <f t="shared" si="85"/>
        <v>#VALUE!</v>
      </c>
      <c r="AW142" s="8" t="e" vm="2">
        <f t="shared" si="85"/>
        <v>#VALUE!</v>
      </c>
      <c r="AX142" s="8" t="e" vm="2">
        <f t="shared" si="85"/>
        <v>#VALUE!</v>
      </c>
      <c r="AY142" s="8" t="e" vm="2">
        <f t="shared" si="85"/>
        <v>#VALUE!</v>
      </c>
      <c r="AZ142" s="8" t="e" vm="2">
        <f t="shared" si="85"/>
        <v>#VALUE!</v>
      </c>
      <c r="BA142" s="8" t="e" vm="2">
        <f t="shared" si="85"/>
        <v>#VALUE!</v>
      </c>
      <c r="BB142" s="8" t="e" vm="2">
        <f t="shared" si="85"/>
        <v>#VALUE!</v>
      </c>
      <c r="BC142" s="8" t="e" vm="2">
        <f t="shared" si="85"/>
        <v>#VALUE!</v>
      </c>
      <c r="BD142" s="8" t="e" vm="2">
        <f t="shared" si="85"/>
        <v>#VALUE!</v>
      </c>
      <c r="BE142" s="8" t="e" vm="2">
        <f t="shared" si="85"/>
        <v>#VALUE!</v>
      </c>
      <c r="BF142" s="8" t="e" vm="2">
        <f t="shared" si="85"/>
        <v>#VALUE!</v>
      </c>
      <c r="BG142" s="8" t="e" vm="2">
        <f t="shared" si="85"/>
        <v>#VALUE!</v>
      </c>
      <c r="BH142" s="8" t="e" vm="2">
        <f t="shared" si="85"/>
        <v>#VALUE!</v>
      </c>
      <c r="BI142" s="8" t="e" vm="2">
        <f t="shared" si="85"/>
        <v>#VALUE!</v>
      </c>
      <c r="BJ142" s="8" t="e" vm="2">
        <f t="shared" si="85"/>
        <v>#VALUE!</v>
      </c>
      <c r="BK142" s="8" t="e" vm="2">
        <f t="shared" si="85"/>
        <v>#VALUE!</v>
      </c>
      <c r="BL142" s="8" t="e" vm="2">
        <f t="shared" si="85"/>
        <v>#VALUE!</v>
      </c>
      <c r="BM142" s="8" t="e" vm="2">
        <f t="shared" si="85"/>
        <v>#VALUE!</v>
      </c>
      <c r="BN142" s="8" t="e" vm="2">
        <f t="shared" si="85"/>
        <v>#VALUE!</v>
      </c>
      <c r="BO142" s="8" t="e" vm="2">
        <f t="shared" si="85"/>
        <v>#VALUE!</v>
      </c>
      <c r="BP142" s="8" t="e" vm="2">
        <f t="shared" si="85"/>
        <v>#VALUE!</v>
      </c>
      <c r="BQ142" s="8" t="e" vm="2">
        <f t="shared" si="85"/>
        <v>#VALUE!</v>
      </c>
      <c r="BR142" s="8" t="e" vm="2">
        <f t="shared" si="85"/>
        <v>#VALUE!</v>
      </c>
    </row>
    <row r="143" spans="1:70" x14ac:dyDescent="0.25">
      <c r="A143" s="26"/>
      <c r="B143" s="96"/>
      <c r="C143" s="96"/>
      <c r="D143" s="96"/>
      <c r="E143" s="96"/>
      <c r="F143" s="96"/>
      <c r="G143" s="96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>
        <f t="shared" si="49"/>
        <v>0</v>
      </c>
      <c r="AH143" s="13" t="s">
        <v>83</v>
      </c>
      <c r="AI143" s="105">
        <f t="shared" ref="AI143:AK150" si="86">IF(AI133="","Aguardando...",IFERROR(((AI123-AI133)/AI123),0))</f>
        <v>0</v>
      </c>
      <c r="AJ143" s="105">
        <f t="shared" si="86"/>
        <v>0</v>
      </c>
      <c r="AK143" s="106">
        <f t="shared" si="86"/>
        <v>0</v>
      </c>
      <c r="AL143" s="107"/>
      <c r="AM143" s="105">
        <f t="shared" ref="AM143:BR150" si="87">IF(AM133="","Aguardando...",IFERROR(((AM123-AM133)/AM123),0))</f>
        <v>0</v>
      </c>
      <c r="AN143" s="105">
        <f t="shared" si="87"/>
        <v>0</v>
      </c>
      <c r="AO143" s="105">
        <f t="shared" si="87"/>
        <v>0</v>
      </c>
      <c r="AP143" s="105">
        <f t="shared" si="87"/>
        <v>0</v>
      </c>
      <c r="AQ143" s="105">
        <f t="shared" si="87"/>
        <v>0</v>
      </c>
      <c r="AR143" s="105">
        <f t="shared" si="87"/>
        <v>0</v>
      </c>
      <c r="AS143" s="105">
        <f t="shared" si="87"/>
        <v>0</v>
      </c>
      <c r="AT143" s="105">
        <f t="shared" si="87"/>
        <v>0</v>
      </c>
      <c r="AU143" s="105">
        <f t="shared" si="87"/>
        <v>0</v>
      </c>
      <c r="AV143" s="108">
        <f t="shared" si="87"/>
        <v>6.7567567567567571E-2</v>
      </c>
      <c r="AW143" s="108">
        <f t="shared" si="87"/>
        <v>0.39772727272727271</v>
      </c>
      <c r="AX143" s="108">
        <f t="shared" si="87"/>
        <v>0.42528735632183906</v>
      </c>
      <c r="AY143" s="108">
        <f t="shared" si="87"/>
        <v>0.37254901960784315</v>
      </c>
      <c r="AZ143" s="108">
        <f t="shared" si="87"/>
        <v>0.28749999999999998</v>
      </c>
      <c r="BA143" s="108">
        <f t="shared" si="87"/>
        <v>0.39393939393939392</v>
      </c>
      <c r="BB143" s="108">
        <f t="shared" si="87"/>
        <v>0.39393939393939392</v>
      </c>
      <c r="BC143" s="108">
        <f t="shared" si="87"/>
        <v>0.44444444444444442</v>
      </c>
      <c r="BD143" s="108">
        <f t="shared" si="87"/>
        <v>0.31958762886597936</v>
      </c>
      <c r="BE143" s="108">
        <f t="shared" si="87"/>
        <v>0.32978723404255317</v>
      </c>
      <c r="BF143" s="108">
        <f t="shared" si="87"/>
        <v>0.44897959183673469</v>
      </c>
      <c r="BG143" s="108">
        <f t="shared" si="87"/>
        <v>0.31313131313131315</v>
      </c>
      <c r="BH143" s="108">
        <f t="shared" si="87"/>
        <v>0.38144329896907214</v>
      </c>
      <c r="BI143" s="108">
        <f t="shared" si="87"/>
        <v>0.45370370370370372</v>
      </c>
      <c r="BJ143" s="108">
        <f t="shared" si="87"/>
        <v>0.3644859813084112</v>
      </c>
      <c r="BK143" s="108">
        <f t="shared" si="87"/>
        <v>0.36363636363636365</v>
      </c>
      <c r="BL143" s="108" t="str">
        <f t="shared" si="87"/>
        <v>Aguardando...</v>
      </c>
      <c r="BM143" s="108" t="str">
        <f t="shared" si="87"/>
        <v>Aguardando...</v>
      </c>
      <c r="BN143" s="108" t="str">
        <f t="shared" si="87"/>
        <v>Aguardando...</v>
      </c>
      <c r="BO143" s="108" t="str">
        <f t="shared" si="87"/>
        <v>Aguardando...</v>
      </c>
      <c r="BP143" s="108" t="str">
        <f t="shared" si="87"/>
        <v>Aguardando...</v>
      </c>
      <c r="BQ143" s="108" t="str">
        <f t="shared" si="87"/>
        <v>Aguardando...</v>
      </c>
      <c r="BR143" s="108" t="str">
        <f t="shared" si="87"/>
        <v>Aguardando...</v>
      </c>
    </row>
    <row r="144" spans="1:70" ht="25.5" hidden="1" x14ac:dyDescent="0.25">
      <c r="A144" s="26"/>
      <c r="B144" s="96"/>
      <c r="C144" s="96"/>
      <c r="D144" s="96"/>
      <c r="E144" s="96"/>
      <c r="F144" s="96"/>
      <c r="G144" s="96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 t="e">
        <f t="shared" si="49"/>
        <v>#VALUE!</v>
      </c>
      <c r="AH144" s="13"/>
      <c r="AI144" s="105" t="str">
        <f t="shared" si="86"/>
        <v>Aguardando...</v>
      </c>
      <c r="AJ144" s="105">
        <f t="shared" si="86"/>
        <v>0</v>
      </c>
      <c r="AK144" s="106">
        <f t="shared" si="86"/>
        <v>0</v>
      </c>
      <c r="AL144" s="107"/>
      <c r="AM144" s="105" t="str">
        <f t="shared" si="87"/>
        <v>Aguardando...</v>
      </c>
      <c r="AN144" s="105" t="str">
        <f t="shared" si="87"/>
        <v>Aguardando...</v>
      </c>
      <c r="AO144" s="105" t="str">
        <f t="shared" si="87"/>
        <v>Aguardando...</v>
      </c>
      <c r="AP144" s="105" t="str">
        <f t="shared" si="87"/>
        <v>Aguardando...</v>
      </c>
      <c r="AQ144" s="105" t="str">
        <f t="shared" si="87"/>
        <v>Aguardando...</v>
      </c>
      <c r="AR144" s="105" t="str">
        <f t="shared" si="87"/>
        <v>Aguardando...</v>
      </c>
      <c r="AS144" s="105" t="str">
        <f t="shared" si="87"/>
        <v>Aguardando...</v>
      </c>
      <c r="AT144" s="105" t="str">
        <f t="shared" si="87"/>
        <v>Aguardando...</v>
      </c>
      <c r="AU144" s="105" t="str">
        <f t="shared" si="87"/>
        <v>Aguardando...</v>
      </c>
      <c r="AV144" s="105" t="str">
        <f t="shared" si="87"/>
        <v>Aguardando...</v>
      </c>
      <c r="AW144" s="105" t="str">
        <f t="shared" si="87"/>
        <v>Aguardando...</v>
      </c>
      <c r="AX144" s="105" t="str">
        <f t="shared" si="87"/>
        <v>Aguardando...</v>
      </c>
      <c r="AY144" s="105" t="str">
        <f t="shared" si="87"/>
        <v>Aguardando...</v>
      </c>
      <c r="AZ144" s="105" t="str">
        <f t="shared" si="87"/>
        <v>Aguardando...</v>
      </c>
      <c r="BA144" s="105" t="str">
        <f t="shared" si="87"/>
        <v>Aguardando...</v>
      </c>
      <c r="BB144" s="105" t="str">
        <f t="shared" si="87"/>
        <v>Aguardando...</v>
      </c>
      <c r="BC144" s="105" t="str">
        <f t="shared" si="87"/>
        <v>Aguardando...</v>
      </c>
      <c r="BD144" s="105" t="str">
        <f t="shared" si="87"/>
        <v>Aguardando...</v>
      </c>
      <c r="BE144" s="105" t="str">
        <f t="shared" si="87"/>
        <v>Aguardando...</v>
      </c>
      <c r="BF144" s="105" t="str">
        <f t="shared" si="87"/>
        <v>Aguardando...</v>
      </c>
      <c r="BG144" s="105" t="str">
        <f t="shared" si="87"/>
        <v>Aguardando...</v>
      </c>
      <c r="BH144" s="105" t="str">
        <f t="shared" si="87"/>
        <v>Aguardando...</v>
      </c>
      <c r="BI144" s="105" t="str">
        <f t="shared" si="87"/>
        <v>Aguardando...</v>
      </c>
      <c r="BJ144" s="105" t="str">
        <f t="shared" si="87"/>
        <v>Aguardando...</v>
      </c>
      <c r="BK144" s="105" t="str">
        <f t="shared" si="87"/>
        <v>Aguardando...</v>
      </c>
      <c r="BL144" s="105" t="str">
        <f t="shared" si="87"/>
        <v>Aguardando...</v>
      </c>
      <c r="BM144" s="105" t="str">
        <f t="shared" si="87"/>
        <v>Aguardando...</v>
      </c>
      <c r="BN144" s="105" t="str">
        <f t="shared" si="87"/>
        <v>Aguardando...</v>
      </c>
      <c r="BO144" s="105" t="str">
        <f t="shared" si="87"/>
        <v>Aguardando...</v>
      </c>
      <c r="BP144" s="105" t="str">
        <f t="shared" si="87"/>
        <v>Aguardando...</v>
      </c>
      <c r="BQ144" s="105" t="str">
        <f t="shared" si="87"/>
        <v>Aguardando...</v>
      </c>
      <c r="BR144" s="105" t="str">
        <f t="shared" si="87"/>
        <v>Aguardando...</v>
      </c>
    </row>
    <row r="145" spans="1:70" ht="25.5" hidden="1" x14ac:dyDescent="0.25">
      <c r="A145" s="26"/>
      <c r="B145" s="96"/>
      <c r="C145" s="96"/>
      <c r="D145" s="96"/>
      <c r="E145" s="96"/>
      <c r="F145" s="96"/>
      <c r="G145" s="96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 t="e">
        <f t="shared" si="49"/>
        <v>#VALUE!</v>
      </c>
      <c r="AH145" s="13"/>
      <c r="AI145" s="105" t="str">
        <f t="shared" si="86"/>
        <v>Aguardando...</v>
      </c>
      <c r="AJ145" s="105">
        <f t="shared" si="86"/>
        <v>0</v>
      </c>
      <c r="AK145" s="106">
        <f t="shared" si="86"/>
        <v>0</v>
      </c>
      <c r="AL145" s="107"/>
      <c r="AM145" s="105" t="str">
        <f t="shared" si="87"/>
        <v>Aguardando...</v>
      </c>
      <c r="AN145" s="105" t="str">
        <f t="shared" si="87"/>
        <v>Aguardando...</v>
      </c>
      <c r="AO145" s="105" t="str">
        <f t="shared" si="87"/>
        <v>Aguardando...</v>
      </c>
      <c r="AP145" s="105" t="str">
        <f t="shared" si="87"/>
        <v>Aguardando...</v>
      </c>
      <c r="AQ145" s="105" t="str">
        <f t="shared" si="87"/>
        <v>Aguardando...</v>
      </c>
      <c r="AR145" s="105" t="str">
        <f t="shared" si="87"/>
        <v>Aguardando...</v>
      </c>
      <c r="AS145" s="105" t="str">
        <f t="shared" si="87"/>
        <v>Aguardando...</v>
      </c>
      <c r="AT145" s="105" t="str">
        <f t="shared" si="87"/>
        <v>Aguardando...</v>
      </c>
      <c r="AU145" s="105" t="str">
        <f t="shared" si="87"/>
        <v>Aguardando...</v>
      </c>
      <c r="AV145" s="105" t="str">
        <f t="shared" si="87"/>
        <v>Aguardando...</v>
      </c>
      <c r="AW145" s="105" t="str">
        <f t="shared" si="87"/>
        <v>Aguardando...</v>
      </c>
      <c r="AX145" s="105" t="str">
        <f t="shared" si="87"/>
        <v>Aguardando...</v>
      </c>
      <c r="AY145" s="105" t="str">
        <f t="shared" si="87"/>
        <v>Aguardando...</v>
      </c>
      <c r="AZ145" s="105" t="str">
        <f t="shared" si="87"/>
        <v>Aguardando...</v>
      </c>
      <c r="BA145" s="105" t="str">
        <f t="shared" si="87"/>
        <v>Aguardando...</v>
      </c>
      <c r="BB145" s="105" t="str">
        <f t="shared" si="87"/>
        <v>Aguardando...</v>
      </c>
      <c r="BC145" s="105" t="str">
        <f t="shared" si="87"/>
        <v>Aguardando...</v>
      </c>
      <c r="BD145" s="105" t="str">
        <f t="shared" si="87"/>
        <v>Aguardando...</v>
      </c>
      <c r="BE145" s="105" t="str">
        <f t="shared" si="87"/>
        <v>Aguardando...</v>
      </c>
      <c r="BF145" s="105" t="str">
        <f t="shared" si="87"/>
        <v>Aguardando...</v>
      </c>
      <c r="BG145" s="105" t="str">
        <f t="shared" si="87"/>
        <v>Aguardando...</v>
      </c>
      <c r="BH145" s="105" t="str">
        <f t="shared" si="87"/>
        <v>Aguardando...</v>
      </c>
      <c r="BI145" s="105" t="str">
        <f t="shared" si="87"/>
        <v>Aguardando...</v>
      </c>
      <c r="BJ145" s="105" t="str">
        <f t="shared" si="87"/>
        <v>Aguardando...</v>
      </c>
      <c r="BK145" s="105" t="str">
        <f t="shared" si="87"/>
        <v>Aguardando...</v>
      </c>
      <c r="BL145" s="105" t="str">
        <f t="shared" si="87"/>
        <v>Aguardando...</v>
      </c>
      <c r="BM145" s="105" t="str">
        <f t="shared" si="87"/>
        <v>Aguardando...</v>
      </c>
      <c r="BN145" s="105" t="str">
        <f t="shared" si="87"/>
        <v>Aguardando...</v>
      </c>
      <c r="BO145" s="105" t="str">
        <f t="shared" si="87"/>
        <v>Aguardando...</v>
      </c>
      <c r="BP145" s="105" t="str">
        <f t="shared" si="87"/>
        <v>Aguardando...</v>
      </c>
      <c r="BQ145" s="105" t="str">
        <f t="shared" si="87"/>
        <v>Aguardando...</v>
      </c>
      <c r="BR145" s="105" t="str">
        <f t="shared" si="87"/>
        <v>Aguardando...</v>
      </c>
    </row>
    <row r="146" spans="1:70" x14ac:dyDescent="0.25">
      <c r="A146" s="26"/>
      <c r="B146" s="96"/>
      <c r="C146" s="96"/>
      <c r="D146" s="96"/>
      <c r="E146" s="96"/>
      <c r="F146" s="96"/>
      <c r="G146" s="96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>
        <f t="shared" si="49"/>
        <v>0</v>
      </c>
      <c r="AH146" s="13" t="s">
        <v>89</v>
      </c>
      <c r="AI146" s="105">
        <f t="shared" si="86"/>
        <v>0</v>
      </c>
      <c r="AJ146" s="105">
        <f t="shared" si="86"/>
        <v>0</v>
      </c>
      <c r="AK146" s="106">
        <f t="shared" si="86"/>
        <v>0</v>
      </c>
      <c r="AL146" s="107"/>
      <c r="AM146" s="105">
        <f t="shared" si="87"/>
        <v>0</v>
      </c>
      <c r="AN146" s="105">
        <f t="shared" si="87"/>
        <v>0</v>
      </c>
      <c r="AO146" s="105">
        <f t="shared" si="87"/>
        <v>0</v>
      </c>
      <c r="AP146" s="105">
        <f t="shared" si="87"/>
        <v>0</v>
      </c>
      <c r="AQ146" s="105">
        <f t="shared" si="87"/>
        <v>0</v>
      </c>
      <c r="AR146" s="105">
        <f t="shared" si="87"/>
        <v>0</v>
      </c>
      <c r="AS146" s="105">
        <f t="shared" si="87"/>
        <v>0</v>
      </c>
      <c r="AT146" s="105">
        <f t="shared" si="87"/>
        <v>0</v>
      </c>
      <c r="AU146" s="105">
        <f t="shared" si="87"/>
        <v>0</v>
      </c>
      <c r="AV146" s="105">
        <f t="shared" si="87"/>
        <v>1.4492753623188406E-2</v>
      </c>
      <c r="AW146" s="105">
        <f t="shared" si="87"/>
        <v>0.12676056338028169</v>
      </c>
      <c r="AX146" s="105">
        <f t="shared" si="87"/>
        <v>0.47524752475247523</v>
      </c>
      <c r="AY146" s="105">
        <f t="shared" si="87"/>
        <v>0.32608695652173914</v>
      </c>
      <c r="AZ146" s="105">
        <f t="shared" si="87"/>
        <v>0.35869565217391303</v>
      </c>
      <c r="BA146" s="105">
        <f t="shared" si="87"/>
        <v>0.25</v>
      </c>
      <c r="BB146" s="105">
        <f t="shared" si="87"/>
        <v>0.34146341463414637</v>
      </c>
      <c r="BC146" s="105">
        <f t="shared" si="87"/>
        <v>0.34523809523809523</v>
      </c>
      <c r="BD146" s="105">
        <f t="shared" si="87"/>
        <v>0.26136363636363635</v>
      </c>
      <c r="BE146" s="105">
        <f t="shared" si="87"/>
        <v>0.17857142857142858</v>
      </c>
      <c r="BF146" s="105">
        <f t="shared" si="87"/>
        <v>0.20224719101123595</v>
      </c>
      <c r="BG146" s="105">
        <f t="shared" si="87"/>
        <v>0.22093023255813954</v>
      </c>
      <c r="BH146" s="105">
        <f t="shared" si="87"/>
        <v>0.3</v>
      </c>
      <c r="BI146" s="105">
        <f t="shared" si="87"/>
        <v>0.34831460674157305</v>
      </c>
      <c r="BJ146" s="105">
        <f t="shared" si="87"/>
        <v>0.39795918367346939</v>
      </c>
      <c r="BK146" s="105">
        <f t="shared" si="87"/>
        <v>0.30681818181818182</v>
      </c>
      <c r="BL146" s="105" t="str">
        <f t="shared" si="87"/>
        <v>Aguardando...</v>
      </c>
      <c r="BM146" s="105" t="str">
        <f t="shared" si="87"/>
        <v>Aguardando...</v>
      </c>
      <c r="BN146" s="105" t="str">
        <f t="shared" si="87"/>
        <v>Aguardando...</v>
      </c>
      <c r="BO146" s="105" t="str">
        <f t="shared" si="87"/>
        <v>Aguardando...</v>
      </c>
      <c r="BP146" s="105" t="str">
        <f t="shared" si="87"/>
        <v>Aguardando...</v>
      </c>
      <c r="BQ146" s="105" t="str">
        <f t="shared" si="87"/>
        <v>Aguardando...</v>
      </c>
      <c r="BR146" s="105" t="str">
        <f t="shared" si="87"/>
        <v>Aguardando...</v>
      </c>
    </row>
    <row r="147" spans="1:70" ht="25.5" hidden="1" x14ac:dyDescent="0.25">
      <c r="A147" s="26"/>
      <c r="B147" s="96"/>
      <c r="C147" s="96"/>
      <c r="D147" s="96"/>
      <c r="E147" s="96"/>
      <c r="F147" s="96"/>
      <c r="G147" s="96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 t="e">
        <f t="shared" si="49"/>
        <v>#VALUE!</v>
      </c>
      <c r="AH147" s="13"/>
      <c r="AI147" s="105" t="str">
        <f t="shared" si="86"/>
        <v>Aguardando...</v>
      </c>
      <c r="AJ147" s="105">
        <f t="shared" si="86"/>
        <v>0</v>
      </c>
      <c r="AK147" s="106">
        <f t="shared" si="86"/>
        <v>0</v>
      </c>
      <c r="AL147" s="107"/>
      <c r="AM147" s="105" t="str">
        <f t="shared" si="87"/>
        <v>Aguardando...</v>
      </c>
      <c r="AN147" s="105" t="str">
        <f t="shared" si="87"/>
        <v>Aguardando...</v>
      </c>
      <c r="AO147" s="105" t="str">
        <f t="shared" si="87"/>
        <v>Aguardando...</v>
      </c>
      <c r="AP147" s="105" t="str">
        <f t="shared" si="87"/>
        <v>Aguardando...</v>
      </c>
      <c r="AQ147" s="105" t="str">
        <f t="shared" si="87"/>
        <v>Aguardando...</v>
      </c>
      <c r="AR147" s="105" t="str">
        <f t="shared" si="87"/>
        <v>Aguardando...</v>
      </c>
      <c r="AS147" s="105" t="str">
        <f t="shared" si="87"/>
        <v>Aguardando...</v>
      </c>
      <c r="AT147" s="105" t="str">
        <f t="shared" si="87"/>
        <v>Aguardando...</v>
      </c>
      <c r="AU147" s="105" t="str">
        <f t="shared" si="87"/>
        <v>Aguardando...</v>
      </c>
      <c r="AV147" s="105" t="str">
        <f t="shared" si="87"/>
        <v>Aguardando...</v>
      </c>
      <c r="AW147" s="105" t="str">
        <f t="shared" si="87"/>
        <v>Aguardando...</v>
      </c>
      <c r="AX147" s="105" t="str">
        <f t="shared" si="87"/>
        <v>Aguardando...</v>
      </c>
      <c r="AY147" s="105" t="str">
        <f t="shared" si="87"/>
        <v>Aguardando...</v>
      </c>
      <c r="AZ147" s="105" t="str">
        <f t="shared" si="87"/>
        <v>Aguardando...</v>
      </c>
      <c r="BA147" s="105" t="str">
        <f t="shared" si="87"/>
        <v>Aguardando...</v>
      </c>
      <c r="BB147" s="105" t="str">
        <f t="shared" si="87"/>
        <v>Aguardando...</v>
      </c>
      <c r="BC147" s="105" t="str">
        <f t="shared" si="87"/>
        <v>Aguardando...</v>
      </c>
      <c r="BD147" s="105" t="str">
        <f t="shared" si="87"/>
        <v>Aguardando...</v>
      </c>
      <c r="BE147" s="105" t="str">
        <f t="shared" si="87"/>
        <v>Aguardando...</v>
      </c>
      <c r="BF147" s="105" t="str">
        <f t="shared" si="87"/>
        <v>Aguardando...</v>
      </c>
      <c r="BG147" s="105" t="str">
        <f t="shared" si="87"/>
        <v>Aguardando...</v>
      </c>
      <c r="BH147" s="105" t="str">
        <f t="shared" si="87"/>
        <v>Aguardando...</v>
      </c>
      <c r="BI147" s="105" t="str">
        <f t="shared" si="87"/>
        <v>Aguardando...</v>
      </c>
      <c r="BJ147" s="105" t="str">
        <f t="shared" si="87"/>
        <v>Aguardando...</v>
      </c>
      <c r="BK147" s="105" t="str">
        <f t="shared" si="87"/>
        <v>Aguardando...</v>
      </c>
      <c r="BL147" s="105" t="str">
        <f t="shared" si="87"/>
        <v>Aguardando...</v>
      </c>
      <c r="BM147" s="105" t="str">
        <f t="shared" si="87"/>
        <v>Aguardando...</v>
      </c>
      <c r="BN147" s="105" t="str">
        <f t="shared" si="87"/>
        <v>Aguardando...</v>
      </c>
      <c r="BO147" s="105" t="str">
        <f t="shared" si="87"/>
        <v>Aguardando...</v>
      </c>
      <c r="BP147" s="105" t="str">
        <f t="shared" si="87"/>
        <v>Aguardando...</v>
      </c>
      <c r="BQ147" s="105" t="str">
        <f t="shared" si="87"/>
        <v>Aguardando...</v>
      </c>
      <c r="BR147" s="105" t="str">
        <f t="shared" si="87"/>
        <v>Aguardando...</v>
      </c>
    </row>
    <row r="148" spans="1:70" x14ac:dyDescent="0.25">
      <c r="A148" s="26"/>
      <c r="B148" s="96"/>
      <c r="C148" s="96"/>
      <c r="D148" s="96"/>
      <c r="E148" s="96"/>
      <c r="F148" s="96"/>
      <c r="G148" s="96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>
        <f t="shared" si="49"/>
        <v>0</v>
      </c>
      <c r="AH148" s="13" t="s">
        <v>86</v>
      </c>
      <c r="AI148" s="105">
        <f t="shared" si="86"/>
        <v>0</v>
      </c>
      <c r="AJ148" s="105">
        <f t="shared" si="86"/>
        <v>0</v>
      </c>
      <c r="AK148" s="106">
        <f t="shared" si="86"/>
        <v>0</v>
      </c>
      <c r="AL148" s="107"/>
      <c r="AM148" s="105">
        <f t="shared" si="87"/>
        <v>0</v>
      </c>
      <c r="AN148" s="105">
        <f t="shared" si="87"/>
        <v>0</v>
      </c>
      <c r="AO148" s="105">
        <f t="shared" si="87"/>
        <v>0</v>
      </c>
      <c r="AP148" s="105">
        <f t="shared" si="87"/>
        <v>0</v>
      </c>
      <c r="AQ148" s="105">
        <f t="shared" si="87"/>
        <v>0</v>
      </c>
      <c r="AR148" s="105">
        <f t="shared" si="87"/>
        <v>0</v>
      </c>
      <c r="AS148" s="105">
        <f t="shared" si="87"/>
        <v>0</v>
      </c>
      <c r="AT148" s="105">
        <f t="shared" si="87"/>
        <v>0</v>
      </c>
      <c r="AU148" s="105">
        <f t="shared" si="87"/>
        <v>0</v>
      </c>
      <c r="AV148" s="105">
        <f t="shared" si="87"/>
        <v>0.16363636363636364</v>
      </c>
      <c r="AW148" s="105">
        <f t="shared" si="87"/>
        <v>0.38461538461538464</v>
      </c>
      <c r="AX148" s="105">
        <f t="shared" si="87"/>
        <v>0.32758620689655171</v>
      </c>
      <c r="AY148" s="105">
        <f t="shared" si="87"/>
        <v>0.33333333333333331</v>
      </c>
      <c r="AZ148" s="105">
        <f t="shared" si="87"/>
        <v>0.19565217391304349</v>
      </c>
      <c r="BA148" s="105">
        <f t="shared" si="87"/>
        <v>0.32142857142857145</v>
      </c>
      <c r="BB148" s="105">
        <f t="shared" si="87"/>
        <v>0.29032258064516131</v>
      </c>
      <c r="BC148" s="105">
        <f t="shared" si="87"/>
        <v>0.41818181818181815</v>
      </c>
      <c r="BD148" s="105">
        <f t="shared" si="87"/>
        <v>0.33870967741935482</v>
      </c>
      <c r="BE148" s="105">
        <f t="shared" si="87"/>
        <v>0.37142857142857144</v>
      </c>
      <c r="BF148" s="105">
        <f t="shared" si="87"/>
        <v>0.15625</v>
      </c>
      <c r="BG148" s="105">
        <f t="shared" si="87"/>
        <v>0.4375</v>
      </c>
      <c r="BH148" s="105">
        <f t="shared" si="87"/>
        <v>0.28333333333333333</v>
      </c>
      <c r="BI148" s="105">
        <f t="shared" si="87"/>
        <v>0.45070422535211269</v>
      </c>
      <c r="BJ148" s="105">
        <f t="shared" si="87"/>
        <v>0.33823529411764708</v>
      </c>
      <c r="BK148" s="105">
        <f t="shared" si="87"/>
        <v>0.25</v>
      </c>
      <c r="BL148" s="105" t="str">
        <f t="shared" si="87"/>
        <v>Aguardando...</v>
      </c>
      <c r="BM148" s="105" t="str">
        <f t="shared" si="87"/>
        <v>Aguardando...</v>
      </c>
      <c r="BN148" s="105" t="str">
        <f t="shared" si="87"/>
        <v>Aguardando...</v>
      </c>
      <c r="BO148" s="105" t="str">
        <f t="shared" si="87"/>
        <v>Aguardando...</v>
      </c>
      <c r="BP148" s="105" t="str">
        <f t="shared" si="87"/>
        <v>Aguardando...</v>
      </c>
      <c r="BQ148" s="105" t="str">
        <f t="shared" si="87"/>
        <v>Aguardando...</v>
      </c>
      <c r="BR148" s="105" t="str">
        <f t="shared" si="87"/>
        <v>Aguardando...</v>
      </c>
    </row>
    <row r="149" spans="1:70" x14ac:dyDescent="0.25">
      <c r="A149" s="26"/>
      <c r="B149" s="96"/>
      <c r="C149" s="96"/>
      <c r="D149" s="96"/>
      <c r="E149" s="96"/>
      <c r="F149" s="96"/>
      <c r="G149" s="96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>
        <f t="shared" si="49"/>
        <v>0</v>
      </c>
      <c r="AH149" s="13" t="s">
        <v>84</v>
      </c>
      <c r="AI149" s="105">
        <f t="shared" si="86"/>
        <v>0</v>
      </c>
      <c r="AJ149" s="105">
        <f t="shared" si="86"/>
        <v>0</v>
      </c>
      <c r="AK149" s="106">
        <f t="shared" si="86"/>
        <v>0</v>
      </c>
      <c r="AL149" s="107"/>
      <c r="AM149" s="105">
        <f t="shared" si="87"/>
        <v>0</v>
      </c>
      <c r="AN149" s="105">
        <f t="shared" si="87"/>
        <v>0</v>
      </c>
      <c r="AO149" s="105">
        <f t="shared" si="87"/>
        <v>0</v>
      </c>
      <c r="AP149" s="105">
        <f t="shared" si="87"/>
        <v>0</v>
      </c>
      <c r="AQ149" s="105">
        <f t="shared" si="87"/>
        <v>0</v>
      </c>
      <c r="AR149" s="105">
        <f t="shared" si="87"/>
        <v>0</v>
      </c>
      <c r="AS149" s="105">
        <f t="shared" si="87"/>
        <v>0</v>
      </c>
      <c r="AT149" s="105">
        <f t="shared" si="87"/>
        <v>0</v>
      </c>
      <c r="AU149" s="105">
        <f t="shared" si="87"/>
        <v>0</v>
      </c>
      <c r="AV149" s="105">
        <f t="shared" si="87"/>
        <v>0.12676056338028169</v>
      </c>
      <c r="AW149" s="105">
        <f t="shared" si="87"/>
        <v>0.26865671641791045</v>
      </c>
      <c r="AX149" s="105">
        <f t="shared" si="87"/>
        <v>0.21212121212121213</v>
      </c>
      <c r="AY149" s="105">
        <f t="shared" si="87"/>
        <v>0.37209302325581395</v>
      </c>
      <c r="AZ149" s="105">
        <f t="shared" si="87"/>
        <v>0.33766233766233766</v>
      </c>
      <c r="BA149" s="105">
        <f t="shared" si="87"/>
        <v>0.27500000000000002</v>
      </c>
      <c r="BB149" s="105">
        <f t="shared" si="87"/>
        <v>0.31666666666666665</v>
      </c>
      <c r="BC149" s="105">
        <f t="shared" si="87"/>
        <v>0.29230769230769232</v>
      </c>
      <c r="BD149" s="105">
        <f t="shared" si="87"/>
        <v>0.42391304347826086</v>
      </c>
      <c r="BE149" s="105">
        <f t="shared" si="87"/>
        <v>0.31578947368421051</v>
      </c>
      <c r="BF149" s="105">
        <f t="shared" si="87"/>
        <v>0.37804878048780488</v>
      </c>
      <c r="BG149" s="105">
        <f t="shared" si="87"/>
        <v>0.34523809523809523</v>
      </c>
      <c r="BH149" s="105">
        <f t="shared" si="87"/>
        <v>0.14492753623188406</v>
      </c>
      <c r="BI149" s="105">
        <f t="shared" si="87"/>
        <v>0.30379746835443039</v>
      </c>
      <c r="BJ149" s="105">
        <f t="shared" si="87"/>
        <v>0.32911392405063289</v>
      </c>
      <c r="BK149" s="105">
        <f t="shared" si="87"/>
        <v>0.30985915492957744</v>
      </c>
      <c r="BL149" s="105" t="str">
        <f t="shared" si="87"/>
        <v>Aguardando...</v>
      </c>
      <c r="BM149" s="105" t="str">
        <f t="shared" si="87"/>
        <v>Aguardando...</v>
      </c>
      <c r="BN149" s="105" t="str">
        <f t="shared" si="87"/>
        <v>Aguardando...</v>
      </c>
      <c r="BO149" s="105" t="str">
        <f t="shared" si="87"/>
        <v>Aguardando...</v>
      </c>
      <c r="BP149" s="105" t="str">
        <f t="shared" si="87"/>
        <v>Aguardando...</v>
      </c>
      <c r="BQ149" s="105" t="str">
        <f t="shared" si="87"/>
        <v>Aguardando...</v>
      </c>
      <c r="BR149" s="105" t="str">
        <f t="shared" si="87"/>
        <v>Aguardando...</v>
      </c>
    </row>
    <row r="150" spans="1:70" x14ac:dyDescent="0.25">
      <c r="A150" s="26"/>
      <c r="B150" s="96"/>
      <c r="C150" s="96"/>
      <c r="D150" s="96"/>
      <c r="E150" s="96"/>
      <c r="F150" s="96"/>
      <c r="G150" s="96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>
        <f t="shared" ref="AG150:AG195" si="88">(AM150/31)*5</f>
        <v>0</v>
      </c>
      <c r="AH150" s="20" t="s">
        <v>23</v>
      </c>
      <c r="AI150" s="109">
        <f t="shared" si="86"/>
        <v>0</v>
      </c>
      <c r="AJ150" s="109">
        <f t="shared" si="86"/>
        <v>0</v>
      </c>
      <c r="AK150" s="110">
        <f t="shared" si="86"/>
        <v>0</v>
      </c>
      <c r="AL150" s="111"/>
      <c r="AM150" s="109">
        <f t="shared" si="87"/>
        <v>0</v>
      </c>
      <c r="AN150" s="109">
        <f t="shared" si="87"/>
        <v>0</v>
      </c>
      <c r="AO150" s="109">
        <f t="shared" si="87"/>
        <v>0</v>
      </c>
      <c r="AP150" s="109">
        <f t="shared" si="87"/>
        <v>0</v>
      </c>
      <c r="AQ150" s="109">
        <f t="shared" si="87"/>
        <v>0</v>
      </c>
      <c r="AR150" s="109">
        <f t="shared" si="87"/>
        <v>0</v>
      </c>
      <c r="AS150" s="109">
        <f t="shared" si="87"/>
        <v>0</v>
      </c>
      <c r="AT150" s="109">
        <f t="shared" si="87"/>
        <v>0</v>
      </c>
      <c r="AU150" s="109">
        <f t="shared" si="87"/>
        <v>0</v>
      </c>
      <c r="AV150" s="109">
        <f t="shared" si="87"/>
        <v>8.9219330855018583E-2</v>
      </c>
      <c r="AW150" s="109">
        <f t="shared" si="87"/>
        <v>0.2857142857142857</v>
      </c>
      <c r="AX150" s="109">
        <f t="shared" si="87"/>
        <v>0.37820512820512819</v>
      </c>
      <c r="AY150" s="109">
        <f t="shared" si="87"/>
        <v>0.35135135135135137</v>
      </c>
      <c r="AZ150" s="109">
        <f t="shared" si="87"/>
        <v>0.2932551319648094</v>
      </c>
      <c r="BA150" s="109">
        <f t="shared" si="87"/>
        <v>0.30969267139479906</v>
      </c>
      <c r="BB150" s="109">
        <f t="shared" si="87"/>
        <v>0.3350253807106599</v>
      </c>
      <c r="BC150" s="109">
        <f t="shared" si="87"/>
        <v>0.37115839243498816</v>
      </c>
      <c r="BD150" s="109">
        <f t="shared" si="87"/>
        <v>0.33628318584070799</v>
      </c>
      <c r="BE150" s="109">
        <f t="shared" si="87"/>
        <v>0.29629629629629628</v>
      </c>
      <c r="BF150" s="109">
        <f t="shared" si="87"/>
        <v>0.30930930930930933</v>
      </c>
      <c r="BG150" s="109">
        <f t="shared" si="87"/>
        <v>0.32664756446991405</v>
      </c>
      <c r="BH150" s="109">
        <f t="shared" si="87"/>
        <v>0.28797468354430378</v>
      </c>
      <c r="BI150" s="109">
        <f t="shared" si="87"/>
        <v>0.39193083573487031</v>
      </c>
      <c r="BJ150" s="109">
        <f t="shared" si="87"/>
        <v>0.36079545454545453</v>
      </c>
      <c r="BK150" s="109">
        <f t="shared" si="87"/>
        <v>0.31212121212121213</v>
      </c>
      <c r="BL150" s="109">
        <f t="shared" si="87"/>
        <v>0</v>
      </c>
      <c r="BM150" s="109">
        <f t="shared" si="87"/>
        <v>0</v>
      </c>
      <c r="BN150" s="109">
        <f t="shared" si="87"/>
        <v>0</v>
      </c>
      <c r="BO150" s="109">
        <f t="shared" si="87"/>
        <v>0</v>
      </c>
      <c r="BP150" s="109">
        <f t="shared" si="87"/>
        <v>0</v>
      </c>
      <c r="BQ150" s="109">
        <f t="shared" si="87"/>
        <v>0</v>
      </c>
      <c r="BR150" s="109">
        <f>IF(BR140="","Aguardando...",IFERROR(((BR130-BR140)/BR130),0))</f>
        <v>0</v>
      </c>
    </row>
    <row r="151" spans="1:70" x14ac:dyDescent="0.25">
      <c r="A151" s="26"/>
      <c r="B151" s="96"/>
      <c r="C151" s="96"/>
      <c r="D151" s="96"/>
      <c r="E151" s="96"/>
      <c r="F151" s="96"/>
      <c r="G151" s="96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>
        <f t="shared" si="88"/>
        <v>0</v>
      </c>
      <c r="AH151" s="26"/>
      <c r="AI151" s="29"/>
      <c r="AJ151" s="29"/>
      <c r="AK151" s="29"/>
      <c r="AL151" s="29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</row>
    <row r="152" spans="1:70" ht="25.5" x14ac:dyDescent="0.25">
      <c r="A152" s="26"/>
      <c r="B152" s="96"/>
      <c r="C152" s="96"/>
      <c r="D152" s="96"/>
      <c r="E152" s="96"/>
      <c r="F152" s="96"/>
      <c r="G152" s="96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 t="e" vm="2">
        <f t="shared" si="88"/>
        <v>#VALUE!</v>
      </c>
      <c r="AH152" s="7" t="s">
        <v>95</v>
      </c>
      <c r="AI152" s="34" t="str">
        <f>AI$20</f>
        <v>Meta</v>
      </c>
      <c r="AJ152" s="34" t="str">
        <f>AJ$20</f>
        <v>Meta Parcial</v>
      </c>
      <c r="AK152" s="101" t="str">
        <f>AK$20</f>
        <v>06 a 31 - Mai - 24</v>
      </c>
      <c r="AL152" s="9"/>
      <c r="AM152" s="8" t="e" vm="2">
        <f t="shared" ref="AM152:BR152" si="89">AM$20</f>
        <v>#VALUE!</v>
      </c>
      <c r="AN152" s="8" t="e" vm="2">
        <f t="shared" si="89"/>
        <v>#VALUE!</v>
      </c>
      <c r="AO152" s="8" t="e" vm="2">
        <f t="shared" si="89"/>
        <v>#VALUE!</v>
      </c>
      <c r="AP152" s="8" t="e" vm="2">
        <f t="shared" si="89"/>
        <v>#VALUE!</v>
      </c>
      <c r="AQ152" s="8" t="e" vm="2">
        <f t="shared" si="89"/>
        <v>#VALUE!</v>
      </c>
      <c r="AR152" s="8" t="e" vm="2">
        <f t="shared" si="89"/>
        <v>#VALUE!</v>
      </c>
      <c r="AS152" s="8" t="e" vm="2">
        <f t="shared" si="89"/>
        <v>#VALUE!</v>
      </c>
      <c r="AT152" s="8" t="e" vm="2">
        <f t="shared" si="89"/>
        <v>#VALUE!</v>
      </c>
      <c r="AU152" s="8" t="e" vm="2">
        <f t="shared" si="89"/>
        <v>#VALUE!</v>
      </c>
      <c r="AV152" s="8" t="e" vm="2">
        <f t="shared" si="89"/>
        <v>#VALUE!</v>
      </c>
      <c r="AW152" s="8" t="e" vm="2">
        <f t="shared" si="89"/>
        <v>#VALUE!</v>
      </c>
      <c r="AX152" s="8" t="e" vm="2">
        <f t="shared" si="89"/>
        <v>#VALUE!</v>
      </c>
      <c r="AY152" s="8" t="e" vm="2">
        <f t="shared" si="89"/>
        <v>#VALUE!</v>
      </c>
      <c r="AZ152" s="8" t="e" vm="2">
        <f t="shared" si="89"/>
        <v>#VALUE!</v>
      </c>
      <c r="BA152" s="8" t="e" vm="2">
        <f t="shared" si="89"/>
        <v>#VALUE!</v>
      </c>
      <c r="BB152" s="8" t="e" vm="2">
        <f t="shared" si="89"/>
        <v>#VALUE!</v>
      </c>
      <c r="BC152" s="8" t="e" vm="2">
        <f t="shared" si="89"/>
        <v>#VALUE!</v>
      </c>
      <c r="BD152" s="8" t="e" vm="2">
        <f t="shared" si="89"/>
        <v>#VALUE!</v>
      </c>
      <c r="BE152" s="8" t="e" vm="2">
        <f t="shared" si="89"/>
        <v>#VALUE!</v>
      </c>
      <c r="BF152" s="8" t="e" vm="2">
        <f t="shared" si="89"/>
        <v>#VALUE!</v>
      </c>
      <c r="BG152" s="8" t="e" vm="2">
        <f t="shared" si="89"/>
        <v>#VALUE!</v>
      </c>
      <c r="BH152" s="8" t="e" vm="2">
        <f t="shared" si="89"/>
        <v>#VALUE!</v>
      </c>
      <c r="BI152" s="8" t="e" vm="2">
        <f t="shared" si="89"/>
        <v>#VALUE!</v>
      </c>
      <c r="BJ152" s="8" t="e" vm="2">
        <f t="shared" si="89"/>
        <v>#VALUE!</v>
      </c>
      <c r="BK152" s="8" t="e" vm="2">
        <f t="shared" si="89"/>
        <v>#VALUE!</v>
      </c>
      <c r="BL152" s="8" t="e" vm="2">
        <f t="shared" si="89"/>
        <v>#VALUE!</v>
      </c>
      <c r="BM152" s="8" t="e" vm="2">
        <f t="shared" si="89"/>
        <v>#VALUE!</v>
      </c>
      <c r="BN152" s="8" t="e" vm="2">
        <f t="shared" si="89"/>
        <v>#VALUE!</v>
      </c>
      <c r="BO152" s="8" t="e" vm="2">
        <f t="shared" si="89"/>
        <v>#VALUE!</v>
      </c>
      <c r="BP152" s="8" t="e" vm="2">
        <f t="shared" si="89"/>
        <v>#VALUE!</v>
      </c>
      <c r="BQ152" s="8" t="e" vm="2">
        <f t="shared" si="89"/>
        <v>#VALUE!</v>
      </c>
      <c r="BR152" s="8" t="e" vm="2">
        <f t="shared" si="89"/>
        <v>#VALUE!</v>
      </c>
    </row>
    <row r="153" spans="1:70" x14ac:dyDescent="0.25">
      <c r="A153" s="26"/>
      <c r="B153" s="96"/>
      <c r="C153" s="96"/>
      <c r="D153" s="96"/>
      <c r="E153" s="96"/>
      <c r="F153" s="96"/>
      <c r="G153" s="96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>
        <f t="shared" si="88"/>
        <v>6.4516129032258061</v>
      </c>
      <c r="AH153" s="13" t="s">
        <v>82</v>
      </c>
      <c r="AI153" s="39">
        <v>60</v>
      </c>
      <c r="AJ153" s="39">
        <f t="shared" ref="AJ153:AJ158" si="90">ROUND(((AI153/31)*26),0)</f>
        <v>50</v>
      </c>
      <c r="AK153" s="18">
        <f t="shared" ref="AK153:AK159" si="91">(AM153/31)*26</f>
        <v>33.548387096774192</v>
      </c>
      <c r="AL153" s="99"/>
      <c r="AM153" s="39">
        <v>40</v>
      </c>
      <c r="AN153" s="39">
        <v>65</v>
      </c>
      <c r="AO153" s="39">
        <v>61</v>
      </c>
      <c r="AP153" s="39">
        <v>65</v>
      </c>
      <c r="AQ153" s="39">
        <v>63</v>
      </c>
      <c r="AR153" s="39">
        <v>57</v>
      </c>
      <c r="AS153" s="39">
        <v>61</v>
      </c>
      <c r="AT153" s="39">
        <v>21356</v>
      </c>
      <c r="AU153" s="39">
        <v>22497</v>
      </c>
      <c r="AV153" s="39">
        <v>21672</v>
      </c>
      <c r="AW153" s="39">
        <v>22085</v>
      </c>
      <c r="AX153" s="39">
        <v>24437</v>
      </c>
      <c r="AY153" s="39">
        <v>26196</v>
      </c>
      <c r="AZ153" s="39">
        <v>25491</v>
      </c>
      <c r="BA153" s="39">
        <v>26436</v>
      </c>
      <c r="BB153" s="39">
        <v>25884</v>
      </c>
      <c r="BC153" s="39">
        <v>22037</v>
      </c>
      <c r="BD153" s="39">
        <v>20490</v>
      </c>
      <c r="BE153" s="39">
        <v>21533</v>
      </c>
      <c r="BF153" s="39">
        <v>19846</v>
      </c>
      <c r="BG153" s="39">
        <v>20094</v>
      </c>
      <c r="BH153" s="39">
        <v>17709</v>
      </c>
      <c r="BI153" s="39">
        <v>19931</v>
      </c>
      <c r="BJ153" s="39">
        <v>20622</v>
      </c>
      <c r="BK153" s="39">
        <v>21166</v>
      </c>
      <c r="BL153" s="39"/>
      <c r="BM153" s="39"/>
      <c r="BN153" s="39"/>
      <c r="BO153" s="39"/>
      <c r="BP153" s="39"/>
      <c r="BQ153" s="39"/>
      <c r="BR153" s="39"/>
    </row>
    <row r="154" spans="1:70" hidden="1" x14ac:dyDescent="0.25">
      <c r="A154" s="26"/>
      <c r="B154" s="96"/>
      <c r="C154" s="96"/>
      <c r="D154" s="96"/>
      <c r="E154" s="96"/>
      <c r="F154" s="96"/>
      <c r="G154" s="96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>
        <f t="shared" si="88"/>
        <v>0</v>
      </c>
      <c r="AH154" s="13" t="s">
        <v>96</v>
      </c>
      <c r="AI154" s="39"/>
      <c r="AJ154" s="39">
        <f t="shared" si="90"/>
        <v>0</v>
      </c>
      <c r="AK154" s="18">
        <f t="shared" si="91"/>
        <v>0</v>
      </c>
      <c r="AL154" s="9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>
        <v>85</v>
      </c>
      <c r="AW154" s="39">
        <v>101</v>
      </c>
      <c r="AX154" s="39">
        <v>99</v>
      </c>
      <c r="AY154" s="39">
        <v>310</v>
      </c>
      <c r="AZ154" s="39">
        <v>235</v>
      </c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</row>
    <row r="155" spans="1:70" x14ac:dyDescent="0.25">
      <c r="A155" s="26"/>
      <c r="B155" s="96"/>
      <c r="C155" s="96"/>
      <c r="D155" s="96"/>
      <c r="E155" s="96"/>
      <c r="F155" s="96"/>
      <c r="G155" s="96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>
        <f t="shared" si="88"/>
        <v>6.4516129032258061</v>
      </c>
      <c r="AH155" s="13" t="s">
        <v>83</v>
      </c>
      <c r="AI155" s="39">
        <v>60</v>
      </c>
      <c r="AJ155" s="39">
        <f t="shared" si="90"/>
        <v>50</v>
      </c>
      <c r="AK155" s="18">
        <f t="shared" si="91"/>
        <v>33.548387096774192</v>
      </c>
      <c r="AL155" s="99"/>
      <c r="AM155" s="39">
        <v>40</v>
      </c>
      <c r="AN155" s="39">
        <v>61</v>
      </c>
      <c r="AO155" s="39">
        <v>66</v>
      </c>
      <c r="AP155" s="39">
        <v>66</v>
      </c>
      <c r="AQ155" s="39">
        <v>72</v>
      </c>
      <c r="AR155" s="39">
        <v>64</v>
      </c>
      <c r="AS155" s="39">
        <v>61</v>
      </c>
      <c r="AT155" s="39">
        <v>71</v>
      </c>
      <c r="AU155" s="39">
        <v>60</v>
      </c>
      <c r="AV155" s="39">
        <v>5</v>
      </c>
      <c r="AW155" s="39">
        <v>17</v>
      </c>
      <c r="AX155" s="39">
        <v>2</v>
      </c>
      <c r="AY155" s="39">
        <v>0</v>
      </c>
      <c r="AZ155" s="39">
        <v>1</v>
      </c>
      <c r="BA155" s="39">
        <v>4</v>
      </c>
      <c r="BB155" s="39">
        <v>0</v>
      </c>
      <c r="BC155" s="39">
        <v>2</v>
      </c>
      <c r="BD155" s="39">
        <v>1</v>
      </c>
      <c r="BE155" s="39">
        <v>1</v>
      </c>
      <c r="BF155" s="39">
        <v>0</v>
      </c>
      <c r="BG155" s="39">
        <v>1</v>
      </c>
      <c r="BH155" s="39">
        <v>0</v>
      </c>
      <c r="BI155" s="39">
        <v>3</v>
      </c>
      <c r="BJ155" s="39">
        <v>5</v>
      </c>
      <c r="BK155" s="39">
        <v>2</v>
      </c>
      <c r="BL155" s="39"/>
      <c r="BM155" s="39"/>
      <c r="BN155" s="39"/>
      <c r="BO155" s="39"/>
      <c r="BP155" s="39"/>
      <c r="BQ155" s="39"/>
      <c r="BR155" s="39"/>
    </row>
    <row r="156" spans="1:70" hidden="1" x14ac:dyDescent="0.25">
      <c r="A156" s="26"/>
      <c r="B156" s="96"/>
      <c r="C156" s="96"/>
      <c r="D156" s="96"/>
      <c r="E156" s="96"/>
      <c r="F156" s="96"/>
      <c r="G156" s="96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>
        <f t="shared" si="88"/>
        <v>0</v>
      </c>
      <c r="AH156" s="13" t="s">
        <v>89</v>
      </c>
      <c r="AI156" s="39"/>
      <c r="AJ156" s="39">
        <f t="shared" si="90"/>
        <v>0</v>
      </c>
      <c r="AK156" s="18">
        <f t="shared" si="91"/>
        <v>0</v>
      </c>
      <c r="AL156" s="9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>
        <v>10</v>
      </c>
      <c r="AW156" s="39">
        <v>7</v>
      </c>
      <c r="AX156" s="39">
        <v>7</v>
      </c>
      <c r="AY156" s="39">
        <v>13</v>
      </c>
      <c r="AZ156" s="39">
        <v>0</v>
      </c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</row>
    <row r="157" spans="1:70" x14ac:dyDescent="0.25">
      <c r="A157" s="26"/>
      <c r="B157" s="96"/>
      <c r="C157" s="96"/>
      <c r="D157" s="96"/>
      <c r="E157" s="96"/>
      <c r="F157" s="96"/>
      <c r="G157" s="96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>
        <f t="shared" si="88"/>
        <v>5.32258064516129</v>
      </c>
      <c r="AH157" s="13" t="s">
        <v>86</v>
      </c>
      <c r="AI157" s="39">
        <v>40</v>
      </c>
      <c r="AJ157" s="39">
        <f t="shared" si="90"/>
        <v>34</v>
      </c>
      <c r="AK157" s="18">
        <f t="shared" si="91"/>
        <v>27.677419354838708</v>
      </c>
      <c r="AL157" s="99"/>
      <c r="AM157" s="39">
        <v>33</v>
      </c>
      <c r="AN157" s="39">
        <v>46</v>
      </c>
      <c r="AO157" s="39">
        <v>46</v>
      </c>
      <c r="AP157" s="39">
        <v>51</v>
      </c>
      <c r="AQ157" s="39">
        <v>41</v>
      </c>
      <c r="AR157" s="39">
        <v>42</v>
      </c>
      <c r="AS157" s="39">
        <v>49</v>
      </c>
      <c r="AT157" s="39">
        <v>47</v>
      </c>
      <c r="AU157" s="39">
        <v>52</v>
      </c>
      <c r="AV157" s="39">
        <v>40</v>
      </c>
      <c r="AW157" s="39">
        <v>51</v>
      </c>
      <c r="AX157" s="39">
        <v>51</v>
      </c>
      <c r="AY157" s="39">
        <v>49</v>
      </c>
      <c r="AZ157" s="39">
        <v>61</v>
      </c>
      <c r="BA157" s="39">
        <v>180</v>
      </c>
      <c r="BB157" s="39">
        <v>53</v>
      </c>
      <c r="BC157" s="39">
        <v>33</v>
      </c>
      <c r="BD157" s="39">
        <v>63</v>
      </c>
      <c r="BE157" s="39">
        <v>59</v>
      </c>
      <c r="BF157" s="39">
        <v>68</v>
      </c>
      <c r="BG157" s="39">
        <v>74</v>
      </c>
      <c r="BH157" s="39">
        <v>79</v>
      </c>
      <c r="BI157" s="39">
        <v>61</v>
      </c>
      <c r="BJ157" s="39">
        <v>66</v>
      </c>
      <c r="BK157" s="39">
        <v>67</v>
      </c>
      <c r="BL157" s="39"/>
      <c r="BM157" s="39"/>
      <c r="BN157" s="39"/>
      <c r="BO157" s="39"/>
      <c r="BP157" s="39"/>
      <c r="BQ157" s="39"/>
      <c r="BR157" s="39"/>
    </row>
    <row r="158" spans="1:70" x14ac:dyDescent="0.25">
      <c r="A158" s="26"/>
      <c r="B158" s="96"/>
      <c r="C158" s="96"/>
      <c r="D158" s="96"/>
      <c r="E158" s="96"/>
      <c r="F158" s="96"/>
      <c r="G158" s="96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>
        <f t="shared" si="88"/>
        <v>25.322580645161288</v>
      </c>
      <c r="AH158" s="13" t="s">
        <v>84</v>
      </c>
      <c r="AI158" s="39">
        <v>50</v>
      </c>
      <c r="AJ158" s="39">
        <f t="shared" si="90"/>
        <v>42</v>
      </c>
      <c r="AK158" s="18">
        <f t="shared" si="91"/>
        <v>131.67741935483872</v>
      </c>
      <c r="AL158" s="99"/>
      <c r="AM158" s="39">
        <v>157</v>
      </c>
      <c r="AN158" s="39">
        <v>77</v>
      </c>
      <c r="AO158" s="39">
        <v>51</v>
      </c>
      <c r="AP158" s="39">
        <v>55</v>
      </c>
      <c r="AQ158" s="39">
        <v>58</v>
      </c>
      <c r="AR158" s="39">
        <v>68</v>
      </c>
      <c r="AS158" s="39">
        <v>52</v>
      </c>
      <c r="AT158" s="39">
        <v>55</v>
      </c>
      <c r="AU158" s="39">
        <v>65</v>
      </c>
      <c r="AV158" s="39">
        <v>571</v>
      </c>
      <c r="AW158" s="39">
        <v>635</v>
      </c>
      <c r="AX158" s="39">
        <v>736</v>
      </c>
      <c r="AY158" s="39">
        <v>619</v>
      </c>
      <c r="AZ158" s="39">
        <v>677</v>
      </c>
      <c r="BA158" s="39">
        <v>699</v>
      </c>
      <c r="BB158" s="39">
        <v>657</v>
      </c>
      <c r="BC158" s="39">
        <v>569</v>
      </c>
      <c r="BD158" s="39">
        <v>577</v>
      </c>
      <c r="BE158" s="39">
        <v>531</v>
      </c>
      <c r="BF158" s="39">
        <v>617</v>
      </c>
      <c r="BG158" s="39">
        <v>617</v>
      </c>
      <c r="BH158" s="39">
        <v>591</v>
      </c>
      <c r="BI158" s="39">
        <v>697</v>
      </c>
      <c r="BJ158" s="39">
        <v>760</v>
      </c>
      <c r="BK158" s="39">
        <v>649</v>
      </c>
      <c r="BL158" s="39"/>
      <c r="BM158" s="39"/>
      <c r="BN158" s="39"/>
      <c r="BO158" s="39"/>
      <c r="BP158" s="39"/>
      <c r="BQ158" s="39"/>
      <c r="BR158" s="39"/>
    </row>
    <row r="159" spans="1:70" x14ac:dyDescent="0.25">
      <c r="A159" s="26"/>
      <c r="B159" s="96"/>
      <c r="C159" s="96"/>
      <c r="D159" s="96"/>
      <c r="E159" s="96"/>
      <c r="F159" s="96"/>
      <c r="G159" s="96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>
        <f t="shared" si="88"/>
        <v>43.548387096774192</v>
      </c>
      <c r="AH159" s="20" t="s">
        <v>23</v>
      </c>
      <c r="AI159" s="42">
        <f>SUM(AI153:AI158)</f>
        <v>210</v>
      </c>
      <c r="AJ159" s="42">
        <f>SUM(AJ153:AJ158)</f>
        <v>176</v>
      </c>
      <c r="AK159" s="25">
        <f t="shared" si="91"/>
        <v>226.45161290322579</v>
      </c>
      <c r="AL159" s="100"/>
      <c r="AM159" s="42">
        <f t="shared" ref="AM159:AS159" si="92">SUM(AM153:AM158)</f>
        <v>270</v>
      </c>
      <c r="AN159" s="42">
        <f t="shared" si="92"/>
        <v>249</v>
      </c>
      <c r="AO159" s="42">
        <f t="shared" si="92"/>
        <v>224</v>
      </c>
      <c r="AP159" s="42">
        <f t="shared" si="92"/>
        <v>237</v>
      </c>
      <c r="AQ159" s="42">
        <f t="shared" si="92"/>
        <v>234</v>
      </c>
      <c r="AR159" s="42">
        <f t="shared" si="92"/>
        <v>231</v>
      </c>
      <c r="AS159" s="42">
        <f t="shared" si="92"/>
        <v>223</v>
      </c>
      <c r="AT159" s="42">
        <v>238</v>
      </c>
      <c r="AU159" s="42">
        <f>SUM(AU153:AU158)</f>
        <v>22674</v>
      </c>
      <c r="AV159" s="42">
        <f>SUM(AV153:AV158)</f>
        <v>22383</v>
      </c>
      <c r="AW159" s="42">
        <f t="shared" ref="AW159:BR159" si="93">SUM(AW153:AW158)</f>
        <v>22896</v>
      </c>
      <c r="AX159" s="42">
        <f t="shared" si="93"/>
        <v>25332</v>
      </c>
      <c r="AY159" s="42">
        <f t="shared" si="93"/>
        <v>27187</v>
      </c>
      <c r="AZ159" s="42">
        <f t="shared" si="93"/>
        <v>26465</v>
      </c>
      <c r="BA159" s="42">
        <f t="shared" si="93"/>
        <v>27319</v>
      </c>
      <c r="BB159" s="42">
        <f t="shared" si="93"/>
        <v>26594</v>
      </c>
      <c r="BC159" s="42">
        <f t="shared" si="93"/>
        <v>22641</v>
      </c>
      <c r="BD159" s="42">
        <f t="shared" si="93"/>
        <v>21131</v>
      </c>
      <c r="BE159" s="42">
        <f t="shared" si="93"/>
        <v>22124</v>
      </c>
      <c r="BF159" s="42">
        <f t="shared" si="93"/>
        <v>20531</v>
      </c>
      <c r="BG159" s="42">
        <f t="shared" si="93"/>
        <v>20786</v>
      </c>
      <c r="BH159" s="42">
        <f t="shared" si="93"/>
        <v>18379</v>
      </c>
      <c r="BI159" s="42">
        <f t="shared" si="93"/>
        <v>20692</v>
      </c>
      <c r="BJ159" s="42">
        <f t="shared" si="93"/>
        <v>21453</v>
      </c>
      <c r="BK159" s="42">
        <f t="shared" si="93"/>
        <v>21884</v>
      </c>
      <c r="BL159" s="42">
        <f t="shared" si="93"/>
        <v>0</v>
      </c>
      <c r="BM159" s="42">
        <f t="shared" si="93"/>
        <v>0</v>
      </c>
      <c r="BN159" s="42">
        <f t="shared" si="93"/>
        <v>0</v>
      </c>
      <c r="BO159" s="42">
        <f t="shared" si="93"/>
        <v>0</v>
      </c>
      <c r="BP159" s="42">
        <f t="shared" si="93"/>
        <v>0</v>
      </c>
      <c r="BQ159" s="42">
        <f t="shared" si="93"/>
        <v>0</v>
      </c>
      <c r="BR159" s="42">
        <f t="shared" si="93"/>
        <v>0</v>
      </c>
    </row>
    <row r="160" spans="1:70" x14ac:dyDescent="0.25">
      <c r="A160" s="26"/>
      <c r="B160" s="96"/>
      <c r="C160" s="96"/>
      <c r="D160" s="96"/>
      <c r="E160" s="96"/>
      <c r="F160" s="96"/>
      <c r="G160" s="96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>
        <f t="shared" si="88"/>
        <v>0</v>
      </c>
      <c r="AH160" s="26"/>
      <c r="AI160" s="29"/>
      <c r="AJ160" s="29"/>
      <c r="AK160" s="29"/>
      <c r="AL160" s="29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</row>
    <row r="161" spans="1:70" hidden="1" x14ac:dyDescent="0.25">
      <c r="A161" s="33" t="s">
        <v>97</v>
      </c>
      <c r="B161" s="88"/>
      <c r="C161" s="88"/>
      <c r="D161" s="88"/>
      <c r="E161" s="88"/>
      <c r="F161" s="88"/>
      <c r="G161" s="88"/>
      <c r="H161" s="89" t="s">
        <v>14</v>
      </c>
      <c r="I161" s="8" t="e" vm="2">
        <f>$I$10</f>
        <v>#VALUE!</v>
      </c>
      <c r="J161" s="8" t="e" vm="2">
        <f>$J$10</f>
        <v>#VALUE!</v>
      </c>
      <c r="K161" s="8" t="e" vm="2">
        <f>$K$10</f>
        <v>#VALUE!</v>
      </c>
      <c r="L161" s="8" t="e" vm="2">
        <f>$L$10</f>
        <v>#VALUE!</v>
      </c>
      <c r="M161" s="8" t="e" vm="2">
        <f>$M$10</f>
        <v>#VALUE!</v>
      </c>
      <c r="N161" s="8" t="e" vm="2">
        <f>$N$10</f>
        <v>#VALUE!</v>
      </c>
      <c r="O161" s="89" t="s">
        <v>14</v>
      </c>
      <c r="P161" s="8" t="e" vm="2">
        <f t="shared" ref="P161:AE161" si="94">P10</f>
        <v>#VALUE!</v>
      </c>
      <c r="Q161" s="8" t="e" vm="2">
        <f t="shared" si="94"/>
        <v>#VALUE!</v>
      </c>
      <c r="R161" s="8" t="e" vm="2">
        <f t="shared" si="94"/>
        <v>#VALUE!</v>
      </c>
      <c r="S161" s="8" t="e" vm="2">
        <f t="shared" si="94"/>
        <v>#VALUE!</v>
      </c>
      <c r="T161" s="8" t="e" vm="2">
        <f t="shared" si="94"/>
        <v>#VALUE!</v>
      </c>
      <c r="U161" s="8" t="e" vm="2">
        <f t="shared" si="94"/>
        <v>#VALUE!</v>
      </c>
      <c r="V161" s="8" t="e" vm="2">
        <f t="shared" si="94"/>
        <v>#VALUE!</v>
      </c>
      <c r="W161" s="8" t="e" vm="2">
        <f t="shared" si="94"/>
        <v>#VALUE!</v>
      </c>
      <c r="X161" s="8" t="e" vm="2">
        <f t="shared" si="94"/>
        <v>#VALUE!</v>
      </c>
      <c r="Y161" s="8" t="e" vm="2">
        <f t="shared" si="94"/>
        <v>#VALUE!</v>
      </c>
      <c r="Z161" s="8" t="e" vm="2">
        <f t="shared" si="94"/>
        <v>#VALUE!</v>
      </c>
      <c r="AA161" s="8" t="e" vm="2">
        <f t="shared" si="94"/>
        <v>#VALUE!</v>
      </c>
      <c r="AB161" s="8" t="e" vm="2">
        <f t="shared" si="94"/>
        <v>#VALUE!</v>
      </c>
      <c r="AC161" s="8" t="e" vm="2">
        <f t="shared" si="94"/>
        <v>#VALUE!</v>
      </c>
      <c r="AD161" s="8" t="e" vm="2">
        <f t="shared" si="94"/>
        <v>#VALUE!</v>
      </c>
      <c r="AE161" s="8" t="e" vm="2">
        <f t="shared" si="94"/>
        <v>#VALUE!</v>
      </c>
      <c r="AF161" s="8"/>
      <c r="AG161" s="8" t="e" vm="2">
        <f t="shared" si="88"/>
        <v>#VALUE!</v>
      </c>
      <c r="AH161" s="33" t="s">
        <v>97</v>
      </c>
      <c r="AI161" s="34"/>
      <c r="AJ161" s="34"/>
      <c r="AK161" s="34"/>
      <c r="AL161" s="34"/>
      <c r="AM161" s="8" t="e" vm="2">
        <f t="shared" ref="AM161:BR161" si="95">AM10</f>
        <v>#VALUE!</v>
      </c>
      <c r="AN161" s="8" t="e" vm="2">
        <f t="shared" si="95"/>
        <v>#VALUE!</v>
      </c>
      <c r="AO161" s="8" t="e" vm="2">
        <f t="shared" si="95"/>
        <v>#VALUE!</v>
      </c>
      <c r="AP161" s="8" t="e" vm="2">
        <f t="shared" si="95"/>
        <v>#VALUE!</v>
      </c>
      <c r="AQ161" s="8" t="e" vm="2">
        <f t="shared" si="95"/>
        <v>#VALUE!</v>
      </c>
      <c r="AR161" s="8" t="e" vm="2">
        <f t="shared" si="95"/>
        <v>#VALUE!</v>
      </c>
      <c r="AS161" s="8" t="e" vm="2">
        <f t="shared" si="95"/>
        <v>#VALUE!</v>
      </c>
      <c r="AT161" s="8" t="e" vm="2">
        <f t="shared" si="95"/>
        <v>#VALUE!</v>
      </c>
      <c r="AU161" s="8" t="e" vm="2">
        <f t="shared" si="95"/>
        <v>#VALUE!</v>
      </c>
      <c r="AV161" s="8" t="e" vm="2">
        <f t="shared" si="95"/>
        <v>#VALUE!</v>
      </c>
      <c r="AW161" s="8" t="e" vm="2">
        <f t="shared" si="95"/>
        <v>#VALUE!</v>
      </c>
      <c r="AX161" s="8" t="e" vm="2">
        <f t="shared" si="95"/>
        <v>#VALUE!</v>
      </c>
      <c r="AY161" s="8" t="e" vm="2">
        <f t="shared" si="95"/>
        <v>#VALUE!</v>
      </c>
      <c r="AZ161" s="8" t="e" vm="2">
        <f t="shared" si="95"/>
        <v>#VALUE!</v>
      </c>
      <c r="BA161" s="8" t="e" vm="2">
        <f t="shared" si="95"/>
        <v>#VALUE!</v>
      </c>
      <c r="BB161" s="8" t="e" vm="2">
        <f t="shared" si="95"/>
        <v>#VALUE!</v>
      </c>
      <c r="BC161" s="8" t="e" vm="2">
        <f t="shared" si="95"/>
        <v>#VALUE!</v>
      </c>
      <c r="BD161" s="8" t="e" vm="2">
        <f t="shared" si="95"/>
        <v>#VALUE!</v>
      </c>
      <c r="BE161" s="8" t="e" vm="2">
        <f t="shared" si="95"/>
        <v>#VALUE!</v>
      </c>
      <c r="BF161" s="8" t="e" vm="2">
        <f t="shared" si="95"/>
        <v>#VALUE!</v>
      </c>
      <c r="BG161" s="8" t="e" vm="2">
        <f t="shared" si="95"/>
        <v>#VALUE!</v>
      </c>
      <c r="BH161" s="8" t="e" vm="2">
        <f t="shared" si="95"/>
        <v>#VALUE!</v>
      </c>
      <c r="BI161" s="8" t="e" vm="2">
        <f t="shared" si="95"/>
        <v>#VALUE!</v>
      </c>
      <c r="BJ161" s="8" t="e" vm="2">
        <f t="shared" si="95"/>
        <v>#VALUE!</v>
      </c>
      <c r="BK161" s="8" t="e" vm="2">
        <f t="shared" si="95"/>
        <v>#VALUE!</v>
      </c>
      <c r="BL161" s="8" t="e" vm="2">
        <f t="shared" si="95"/>
        <v>#VALUE!</v>
      </c>
      <c r="BM161" s="8" t="e" vm="2">
        <f t="shared" si="95"/>
        <v>#VALUE!</v>
      </c>
      <c r="BN161" s="8" t="e" vm="2">
        <f t="shared" si="95"/>
        <v>#VALUE!</v>
      </c>
      <c r="BO161" s="8" t="e" vm="2">
        <f t="shared" si="95"/>
        <v>#VALUE!</v>
      </c>
      <c r="BP161" s="8" t="e" vm="2">
        <f t="shared" si="95"/>
        <v>#VALUE!</v>
      </c>
      <c r="BQ161" s="8" t="e" vm="2">
        <f t="shared" si="95"/>
        <v>#VALUE!</v>
      </c>
      <c r="BR161" s="8" t="e" vm="2">
        <f t="shared" si="95"/>
        <v>#VALUE!</v>
      </c>
    </row>
    <row r="162" spans="1:70" s="19" customFormat="1" hidden="1" x14ac:dyDescent="0.25">
      <c r="A162" s="37" t="s">
        <v>83</v>
      </c>
      <c r="B162" s="38"/>
      <c r="C162" s="38"/>
      <c r="D162" s="38"/>
      <c r="E162" s="38"/>
      <c r="F162" s="38"/>
      <c r="G162" s="38"/>
      <c r="H162" s="39">
        <v>40</v>
      </c>
      <c r="I162" s="39">
        <v>40</v>
      </c>
      <c r="J162" s="39">
        <v>0</v>
      </c>
      <c r="K162" s="39">
        <v>40</v>
      </c>
      <c r="L162" s="39">
        <v>40</v>
      </c>
      <c r="M162" s="39">
        <v>40</v>
      </c>
      <c r="N162" s="39">
        <v>40</v>
      </c>
      <c r="O162" s="39">
        <v>40</v>
      </c>
      <c r="P162" s="39">
        <v>40</v>
      </c>
      <c r="Q162" s="39">
        <v>40</v>
      </c>
      <c r="R162" s="39">
        <v>40</v>
      </c>
      <c r="S162" s="39">
        <v>40</v>
      </c>
      <c r="T162" s="39">
        <v>40</v>
      </c>
      <c r="U162" s="39">
        <v>40</v>
      </c>
      <c r="V162" s="39">
        <v>40</v>
      </c>
      <c r="W162" s="39">
        <v>40</v>
      </c>
      <c r="X162" s="39">
        <v>40</v>
      </c>
      <c r="Y162" s="39">
        <v>50</v>
      </c>
      <c r="Z162" s="39">
        <v>40</v>
      </c>
      <c r="AA162" s="39">
        <v>60</v>
      </c>
      <c r="AB162" s="39">
        <v>40</v>
      </c>
      <c r="AC162" s="39">
        <v>40</v>
      </c>
      <c r="AD162" s="39">
        <v>40</v>
      </c>
      <c r="AE162" s="39">
        <v>40</v>
      </c>
      <c r="AF162" s="39"/>
      <c r="AG162" s="39">
        <f t="shared" si="88"/>
        <v>0</v>
      </c>
      <c r="AH162" s="37" t="s">
        <v>83</v>
      </c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</row>
    <row r="163" spans="1:70" s="19" customFormat="1" hidden="1" x14ac:dyDescent="0.25">
      <c r="A163" s="37" t="s">
        <v>87</v>
      </c>
      <c r="B163" s="38"/>
      <c r="C163" s="38"/>
      <c r="D163" s="38"/>
      <c r="E163" s="38"/>
      <c r="F163" s="38"/>
      <c r="G163" s="38"/>
      <c r="H163" s="39">
        <v>20</v>
      </c>
      <c r="I163" s="39">
        <v>20</v>
      </c>
      <c r="J163" s="39">
        <v>40</v>
      </c>
      <c r="K163" s="39">
        <v>20</v>
      </c>
      <c r="L163" s="39">
        <v>20</v>
      </c>
      <c r="M163" s="39">
        <v>40</v>
      </c>
      <c r="N163" s="39">
        <v>20</v>
      </c>
      <c r="O163" s="39">
        <v>20</v>
      </c>
      <c r="P163" s="39">
        <v>20</v>
      </c>
      <c r="Q163" s="39">
        <v>20</v>
      </c>
      <c r="R163" s="39">
        <v>20</v>
      </c>
      <c r="S163" s="39">
        <v>20</v>
      </c>
      <c r="T163" s="39">
        <v>20</v>
      </c>
      <c r="U163" s="39">
        <v>20</v>
      </c>
      <c r="V163" s="39">
        <v>20</v>
      </c>
      <c r="W163" s="39">
        <v>20</v>
      </c>
      <c r="X163" s="39">
        <v>20</v>
      </c>
      <c r="Y163" s="39">
        <v>20</v>
      </c>
      <c r="Z163" s="39">
        <v>20</v>
      </c>
      <c r="AA163" s="39">
        <v>28</v>
      </c>
      <c r="AB163" s="39">
        <v>20</v>
      </c>
      <c r="AC163" s="39">
        <v>20</v>
      </c>
      <c r="AD163" s="39">
        <v>20</v>
      </c>
      <c r="AE163" s="39">
        <v>20</v>
      </c>
      <c r="AF163" s="39"/>
      <c r="AG163" s="39">
        <f t="shared" si="88"/>
        <v>0</v>
      </c>
      <c r="AH163" s="37" t="s">
        <v>87</v>
      </c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</row>
    <row r="164" spans="1:70" s="19" customFormat="1" hidden="1" x14ac:dyDescent="0.25">
      <c r="A164" s="37" t="s">
        <v>85</v>
      </c>
      <c r="B164" s="38"/>
      <c r="C164" s="38"/>
      <c r="D164" s="38"/>
      <c r="E164" s="38"/>
      <c r="F164" s="38"/>
      <c r="G164" s="38"/>
      <c r="H164" s="39">
        <v>50</v>
      </c>
      <c r="I164" s="39">
        <v>60</v>
      </c>
      <c r="J164" s="39">
        <v>60</v>
      </c>
      <c r="K164" s="39">
        <v>50</v>
      </c>
      <c r="L164" s="39">
        <v>50</v>
      </c>
      <c r="M164" s="39">
        <v>60</v>
      </c>
      <c r="N164" s="39">
        <v>50</v>
      </c>
      <c r="O164" s="39">
        <v>50</v>
      </c>
      <c r="P164" s="39">
        <v>50</v>
      </c>
      <c r="Q164" s="39">
        <v>50</v>
      </c>
      <c r="R164" s="39">
        <v>50</v>
      </c>
      <c r="S164" s="39">
        <v>50</v>
      </c>
      <c r="T164" s="39">
        <v>50</v>
      </c>
      <c r="U164" s="39">
        <v>50</v>
      </c>
      <c r="V164" s="39">
        <v>50</v>
      </c>
      <c r="W164" s="39">
        <v>50</v>
      </c>
      <c r="X164" s="39">
        <v>50</v>
      </c>
      <c r="Y164" s="39">
        <v>50</v>
      </c>
      <c r="Z164" s="39">
        <v>50</v>
      </c>
      <c r="AA164" s="39">
        <v>50</v>
      </c>
      <c r="AB164" s="39">
        <v>50</v>
      </c>
      <c r="AC164" s="39">
        <v>50</v>
      </c>
      <c r="AD164" s="39">
        <v>50</v>
      </c>
      <c r="AE164" s="39">
        <v>50</v>
      </c>
      <c r="AF164" s="39"/>
      <c r="AG164" s="39">
        <f t="shared" si="88"/>
        <v>0</v>
      </c>
      <c r="AH164" s="37" t="s">
        <v>85</v>
      </c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</row>
    <row r="165" spans="1:70" s="19" customFormat="1" hidden="1" x14ac:dyDescent="0.25">
      <c r="A165" s="37" t="s">
        <v>98</v>
      </c>
      <c r="B165" s="38"/>
      <c r="C165" s="38"/>
      <c r="D165" s="38"/>
      <c r="E165" s="38"/>
      <c r="F165" s="38"/>
      <c r="G165" s="38"/>
      <c r="H165" s="39">
        <v>40</v>
      </c>
      <c r="I165" s="39">
        <v>40</v>
      </c>
      <c r="J165" s="39">
        <v>40</v>
      </c>
      <c r="K165" s="39">
        <v>40</v>
      </c>
      <c r="L165" s="39">
        <v>40</v>
      </c>
      <c r="M165" s="39">
        <v>40</v>
      </c>
      <c r="N165" s="39">
        <v>40</v>
      </c>
      <c r="O165" s="39">
        <v>40</v>
      </c>
      <c r="P165" s="39">
        <v>40</v>
      </c>
      <c r="Q165" s="39">
        <v>40</v>
      </c>
      <c r="R165" s="39">
        <v>40</v>
      </c>
      <c r="S165" s="39">
        <v>40</v>
      </c>
      <c r="T165" s="39">
        <v>40</v>
      </c>
      <c r="U165" s="39">
        <v>40</v>
      </c>
      <c r="V165" s="39">
        <v>40</v>
      </c>
      <c r="W165" s="39">
        <v>40</v>
      </c>
      <c r="X165" s="39">
        <v>40</v>
      </c>
      <c r="Y165" s="39">
        <v>44</v>
      </c>
      <c r="Z165" s="39">
        <v>40</v>
      </c>
      <c r="AA165" s="39">
        <v>50</v>
      </c>
      <c r="AB165" s="39">
        <v>40</v>
      </c>
      <c r="AC165" s="39">
        <v>40</v>
      </c>
      <c r="AD165" s="39">
        <v>40</v>
      </c>
      <c r="AE165" s="39">
        <v>40</v>
      </c>
      <c r="AF165" s="39"/>
      <c r="AG165" s="39">
        <f t="shared" si="88"/>
        <v>0</v>
      </c>
      <c r="AH165" s="37" t="s">
        <v>98</v>
      </c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</row>
    <row r="166" spans="1:70" s="19" customFormat="1" hidden="1" x14ac:dyDescent="0.25">
      <c r="A166" s="37" t="s">
        <v>93</v>
      </c>
      <c r="B166" s="38"/>
      <c r="C166" s="38"/>
      <c r="D166" s="38"/>
      <c r="E166" s="38"/>
      <c r="F166" s="38"/>
      <c r="G166" s="38"/>
      <c r="H166" s="39">
        <v>330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330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39">
        <v>0</v>
      </c>
      <c r="AE166" s="39">
        <v>0</v>
      </c>
      <c r="AF166" s="39"/>
      <c r="AG166" s="39">
        <f t="shared" si="88"/>
        <v>0</v>
      </c>
      <c r="AH166" s="37" t="s">
        <v>93</v>
      </c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</row>
    <row r="167" spans="1:70" s="19" customFormat="1" hidden="1" x14ac:dyDescent="0.25">
      <c r="A167" s="37" t="s">
        <v>86</v>
      </c>
      <c r="B167" s="38"/>
      <c r="C167" s="38"/>
      <c r="D167" s="38"/>
      <c r="E167" s="38"/>
      <c r="F167" s="38"/>
      <c r="G167" s="38"/>
      <c r="H167" s="39"/>
      <c r="I167" s="39"/>
      <c r="J167" s="39"/>
      <c r="K167" s="39"/>
      <c r="L167" s="39"/>
      <c r="M167" s="39"/>
      <c r="N167" s="39"/>
      <c r="O167" s="39">
        <v>20</v>
      </c>
      <c r="P167" s="39">
        <v>30</v>
      </c>
      <c r="Q167" s="39">
        <v>30</v>
      </c>
      <c r="R167" s="39">
        <v>40</v>
      </c>
      <c r="S167" s="39">
        <v>40</v>
      </c>
      <c r="T167" s="39">
        <v>40</v>
      </c>
      <c r="U167" s="39">
        <v>40</v>
      </c>
      <c r="V167" s="39">
        <v>40</v>
      </c>
      <c r="W167" s="39">
        <v>40</v>
      </c>
      <c r="X167" s="39">
        <v>40</v>
      </c>
      <c r="Y167" s="39">
        <v>20</v>
      </c>
      <c r="Z167" s="39">
        <v>38</v>
      </c>
      <c r="AA167" s="39">
        <v>40</v>
      </c>
      <c r="AB167" s="39">
        <v>20</v>
      </c>
      <c r="AC167" s="39">
        <v>20</v>
      </c>
      <c r="AD167" s="39">
        <v>20</v>
      </c>
      <c r="AE167" s="39">
        <v>44</v>
      </c>
      <c r="AF167" s="39"/>
      <c r="AG167" s="39">
        <f t="shared" si="88"/>
        <v>0</v>
      </c>
      <c r="AH167" s="37" t="s">
        <v>86</v>
      </c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</row>
    <row r="168" spans="1:70" s="19" customFormat="1" hidden="1" x14ac:dyDescent="0.25">
      <c r="A168" s="37" t="s">
        <v>84</v>
      </c>
      <c r="B168" s="38"/>
      <c r="C168" s="38"/>
      <c r="D168" s="38"/>
      <c r="E168" s="38"/>
      <c r="F168" s="38"/>
      <c r="G168" s="38"/>
      <c r="H168" s="39"/>
      <c r="I168" s="39"/>
      <c r="J168" s="39"/>
      <c r="K168" s="39"/>
      <c r="L168" s="39"/>
      <c r="M168" s="39"/>
      <c r="N168" s="39"/>
      <c r="O168" s="39">
        <v>200</v>
      </c>
      <c r="P168" s="39">
        <v>240</v>
      </c>
      <c r="Q168" s="39">
        <v>325</v>
      </c>
      <c r="R168" s="39">
        <v>315</v>
      </c>
      <c r="S168" s="39">
        <v>270</v>
      </c>
      <c r="T168" s="39">
        <v>270</v>
      </c>
      <c r="U168" s="39">
        <v>270</v>
      </c>
      <c r="V168" s="39">
        <v>270</v>
      </c>
      <c r="W168" s="39">
        <v>270</v>
      </c>
      <c r="X168" s="39">
        <v>270</v>
      </c>
      <c r="Y168" s="39">
        <v>495</v>
      </c>
      <c r="Z168" s="39">
        <v>513</v>
      </c>
      <c r="AA168" s="39">
        <v>500</v>
      </c>
      <c r="AB168" s="39">
        <v>570</v>
      </c>
      <c r="AC168" s="39">
        <v>525</v>
      </c>
      <c r="AD168" s="39">
        <v>693</v>
      </c>
      <c r="AE168" s="39">
        <v>616</v>
      </c>
      <c r="AF168" s="39"/>
      <c r="AG168" s="39">
        <f t="shared" si="88"/>
        <v>0</v>
      </c>
      <c r="AH168" s="37" t="s">
        <v>84</v>
      </c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</row>
    <row r="169" spans="1:70" s="19" customFormat="1" hidden="1" x14ac:dyDescent="0.25">
      <c r="A169" s="40" t="s">
        <v>23</v>
      </c>
      <c r="B169" s="41"/>
      <c r="C169" s="41"/>
      <c r="D169" s="41"/>
      <c r="E169" s="41"/>
      <c r="F169" s="41"/>
      <c r="G169" s="41"/>
      <c r="H169" s="42">
        <f>SUM(H162:H166)</f>
        <v>480</v>
      </c>
      <c r="I169" s="42">
        <f t="shared" ref="I169:N169" si="96">SUM(I162:I166)</f>
        <v>160</v>
      </c>
      <c r="J169" s="42">
        <f t="shared" si="96"/>
        <v>140</v>
      </c>
      <c r="K169" s="42">
        <f t="shared" si="96"/>
        <v>150</v>
      </c>
      <c r="L169" s="42">
        <f t="shared" si="96"/>
        <v>150</v>
      </c>
      <c r="M169" s="42">
        <f t="shared" si="96"/>
        <v>180</v>
      </c>
      <c r="N169" s="42">
        <f t="shared" si="96"/>
        <v>150</v>
      </c>
      <c r="O169" s="42">
        <f>SUM(O162:O168)</f>
        <v>700</v>
      </c>
      <c r="P169" s="42">
        <f t="shared" ref="P169:BR169" si="97">SUM(P162:P168)</f>
        <v>420</v>
      </c>
      <c r="Q169" s="42">
        <f t="shared" si="97"/>
        <v>505</v>
      </c>
      <c r="R169" s="42">
        <f t="shared" si="97"/>
        <v>505</v>
      </c>
      <c r="S169" s="42">
        <f t="shared" si="97"/>
        <v>460</v>
      </c>
      <c r="T169" s="42">
        <f t="shared" si="97"/>
        <v>460</v>
      </c>
      <c r="U169" s="42">
        <f t="shared" si="97"/>
        <v>460</v>
      </c>
      <c r="V169" s="42">
        <f t="shared" si="97"/>
        <v>460</v>
      </c>
      <c r="W169" s="42">
        <f t="shared" si="97"/>
        <v>460</v>
      </c>
      <c r="X169" s="42">
        <v>460</v>
      </c>
      <c r="Y169" s="42">
        <f t="shared" si="97"/>
        <v>679</v>
      </c>
      <c r="Z169" s="42">
        <f t="shared" si="97"/>
        <v>701</v>
      </c>
      <c r="AA169" s="42">
        <f t="shared" si="97"/>
        <v>728</v>
      </c>
      <c r="AB169" s="42">
        <f t="shared" si="97"/>
        <v>740</v>
      </c>
      <c r="AC169" s="42">
        <f t="shared" si="97"/>
        <v>695</v>
      </c>
      <c r="AD169" s="42">
        <f t="shared" si="97"/>
        <v>863</v>
      </c>
      <c r="AE169" s="42">
        <f t="shared" si="97"/>
        <v>810</v>
      </c>
      <c r="AF169" s="42"/>
      <c r="AG169" s="42">
        <f t="shared" si="88"/>
        <v>0</v>
      </c>
      <c r="AH169" s="40" t="s">
        <v>23</v>
      </c>
      <c r="AI169" s="42"/>
      <c r="AJ169" s="42"/>
      <c r="AK169" s="42"/>
      <c r="AL169" s="42"/>
      <c r="AM169" s="42">
        <f t="shared" si="97"/>
        <v>0</v>
      </c>
      <c r="AN169" s="42">
        <f t="shared" si="97"/>
        <v>0</v>
      </c>
      <c r="AO169" s="42">
        <f t="shared" si="97"/>
        <v>0</v>
      </c>
      <c r="AP169" s="42">
        <f t="shared" si="97"/>
        <v>0</v>
      </c>
      <c r="AQ169" s="42">
        <f t="shared" si="97"/>
        <v>0</v>
      </c>
      <c r="AR169" s="42">
        <f t="shared" si="97"/>
        <v>0</v>
      </c>
      <c r="AS169" s="42">
        <f t="shared" si="97"/>
        <v>0</v>
      </c>
      <c r="AT169" s="42">
        <f t="shared" si="97"/>
        <v>0</v>
      </c>
      <c r="AU169" s="42">
        <f t="shared" si="97"/>
        <v>0</v>
      </c>
      <c r="AV169" s="42">
        <f t="shared" si="97"/>
        <v>0</v>
      </c>
      <c r="AW169" s="42">
        <f t="shared" si="97"/>
        <v>0</v>
      </c>
      <c r="AX169" s="42">
        <f t="shared" si="97"/>
        <v>0</v>
      </c>
      <c r="AY169" s="42">
        <f t="shared" si="97"/>
        <v>0</v>
      </c>
      <c r="AZ169" s="42">
        <f t="shared" si="97"/>
        <v>0</v>
      </c>
      <c r="BA169" s="42">
        <f t="shared" si="97"/>
        <v>0</v>
      </c>
      <c r="BB169" s="42">
        <f t="shared" si="97"/>
        <v>0</v>
      </c>
      <c r="BC169" s="42">
        <f t="shared" si="97"/>
        <v>0</v>
      </c>
      <c r="BD169" s="42">
        <f t="shared" si="97"/>
        <v>0</v>
      </c>
      <c r="BE169" s="42">
        <f t="shared" si="97"/>
        <v>0</v>
      </c>
      <c r="BF169" s="42">
        <f t="shared" si="97"/>
        <v>0</v>
      </c>
      <c r="BG169" s="42">
        <f t="shared" si="97"/>
        <v>0</v>
      </c>
      <c r="BH169" s="42">
        <f t="shared" si="97"/>
        <v>0</v>
      </c>
      <c r="BI169" s="42">
        <f t="shared" si="97"/>
        <v>0</v>
      </c>
      <c r="BJ169" s="42">
        <f t="shared" si="97"/>
        <v>0</v>
      </c>
      <c r="BK169" s="42">
        <f t="shared" si="97"/>
        <v>0</v>
      </c>
      <c r="BL169" s="42">
        <f t="shared" si="97"/>
        <v>0</v>
      </c>
      <c r="BM169" s="42">
        <f t="shared" si="97"/>
        <v>0</v>
      </c>
      <c r="BN169" s="42">
        <f t="shared" si="97"/>
        <v>0</v>
      </c>
      <c r="BO169" s="42">
        <f t="shared" si="97"/>
        <v>0</v>
      </c>
      <c r="BP169" s="42">
        <f t="shared" si="97"/>
        <v>0</v>
      </c>
      <c r="BQ169" s="42">
        <f t="shared" si="97"/>
        <v>0</v>
      </c>
      <c r="BR169" s="42">
        <f t="shared" si="97"/>
        <v>0</v>
      </c>
    </row>
    <row r="170" spans="1:70" hidden="1" x14ac:dyDescent="0.25">
      <c r="A170" s="26"/>
      <c r="B170" s="96"/>
      <c r="C170" s="96"/>
      <c r="D170" s="96"/>
      <c r="E170" s="96"/>
      <c r="F170" s="96"/>
      <c r="G170" s="96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>
        <f t="shared" si="88"/>
        <v>0</v>
      </c>
      <c r="AH170" s="26"/>
      <c r="AI170" s="29"/>
      <c r="AJ170" s="29"/>
      <c r="AK170" s="29"/>
      <c r="AL170" s="29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</row>
    <row r="171" spans="1:70" hidden="1" x14ac:dyDescent="0.25">
      <c r="A171" s="33" t="s">
        <v>99</v>
      </c>
      <c r="B171" s="88"/>
      <c r="C171" s="88"/>
      <c r="D171" s="88"/>
      <c r="E171" s="88"/>
      <c r="F171" s="88"/>
      <c r="G171" s="88"/>
      <c r="H171" s="89" t="s">
        <v>14</v>
      </c>
      <c r="I171" s="8" t="e" vm="2">
        <f>$I$10</f>
        <v>#VALUE!</v>
      </c>
      <c r="J171" s="8" t="e" vm="2">
        <f>$J$10</f>
        <v>#VALUE!</v>
      </c>
      <c r="K171" s="8" t="e" vm="2">
        <f>$K$10</f>
        <v>#VALUE!</v>
      </c>
      <c r="L171" s="8" t="e" vm="2">
        <f>$L$10</f>
        <v>#VALUE!</v>
      </c>
      <c r="M171" s="8" t="e" vm="2">
        <f>$M$10</f>
        <v>#VALUE!</v>
      </c>
      <c r="N171" s="8" t="e" vm="2">
        <f>$N$10</f>
        <v>#VALUE!</v>
      </c>
      <c r="O171" s="89" t="s">
        <v>14</v>
      </c>
      <c r="P171" s="8" t="e" vm="2">
        <f t="shared" ref="P171:AE171" si="98">P10</f>
        <v>#VALUE!</v>
      </c>
      <c r="Q171" s="8" t="e" vm="2">
        <f t="shared" si="98"/>
        <v>#VALUE!</v>
      </c>
      <c r="R171" s="8" t="e" vm="2">
        <f t="shared" si="98"/>
        <v>#VALUE!</v>
      </c>
      <c r="S171" s="8" t="e" vm="2">
        <f t="shared" si="98"/>
        <v>#VALUE!</v>
      </c>
      <c r="T171" s="8" t="e" vm="2">
        <f t="shared" si="98"/>
        <v>#VALUE!</v>
      </c>
      <c r="U171" s="8" t="e" vm="2">
        <f t="shared" si="98"/>
        <v>#VALUE!</v>
      </c>
      <c r="V171" s="8" t="e" vm="2">
        <f t="shared" si="98"/>
        <v>#VALUE!</v>
      </c>
      <c r="W171" s="8" t="e" vm="2">
        <f t="shared" si="98"/>
        <v>#VALUE!</v>
      </c>
      <c r="X171" s="8" t="e" vm="2">
        <f t="shared" si="98"/>
        <v>#VALUE!</v>
      </c>
      <c r="Y171" s="8" t="e" vm="2">
        <f t="shared" si="98"/>
        <v>#VALUE!</v>
      </c>
      <c r="Z171" s="8" t="e" vm="2">
        <f t="shared" si="98"/>
        <v>#VALUE!</v>
      </c>
      <c r="AA171" s="8" t="e" vm="2">
        <f t="shared" si="98"/>
        <v>#VALUE!</v>
      </c>
      <c r="AB171" s="8" t="e" vm="2">
        <f t="shared" si="98"/>
        <v>#VALUE!</v>
      </c>
      <c r="AC171" s="8" t="e" vm="2">
        <f t="shared" si="98"/>
        <v>#VALUE!</v>
      </c>
      <c r="AD171" s="8" t="e" vm="2">
        <f t="shared" si="98"/>
        <v>#VALUE!</v>
      </c>
      <c r="AE171" s="8" t="e" vm="2">
        <f t="shared" si="98"/>
        <v>#VALUE!</v>
      </c>
      <c r="AF171" s="8"/>
      <c r="AG171" s="8" t="e" vm="2">
        <f t="shared" si="88"/>
        <v>#VALUE!</v>
      </c>
      <c r="AH171" s="33" t="s">
        <v>99</v>
      </c>
      <c r="AI171" s="34"/>
      <c r="AJ171" s="34"/>
      <c r="AK171" s="34"/>
      <c r="AL171" s="34"/>
      <c r="AM171" s="8" t="e" vm="2">
        <f t="shared" ref="AM171:BR171" si="99">AM10</f>
        <v>#VALUE!</v>
      </c>
      <c r="AN171" s="8" t="e" vm="2">
        <f t="shared" si="99"/>
        <v>#VALUE!</v>
      </c>
      <c r="AO171" s="8" t="e" vm="2">
        <f t="shared" si="99"/>
        <v>#VALUE!</v>
      </c>
      <c r="AP171" s="8" t="e" vm="2">
        <f t="shared" si="99"/>
        <v>#VALUE!</v>
      </c>
      <c r="AQ171" s="8" t="e" vm="2">
        <f t="shared" si="99"/>
        <v>#VALUE!</v>
      </c>
      <c r="AR171" s="8" t="e" vm="2">
        <f t="shared" si="99"/>
        <v>#VALUE!</v>
      </c>
      <c r="AS171" s="8" t="e" vm="2">
        <f t="shared" si="99"/>
        <v>#VALUE!</v>
      </c>
      <c r="AT171" s="8" t="e" vm="2">
        <f t="shared" si="99"/>
        <v>#VALUE!</v>
      </c>
      <c r="AU171" s="8" t="e" vm="2">
        <f t="shared" si="99"/>
        <v>#VALUE!</v>
      </c>
      <c r="AV171" s="8" t="e" vm="2">
        <f t="shared" si="99"/>
        <v>#VALUE!</v>
      </c>
      <c r="AW171" s="8" t="e" vm="2">
        <f t="shared" si="99"/>
        <v>#VALUE!</v>
      </c>
      <c r="AX171" s="8" t="e" vm="2">
        <f t="shared" si="99"/>
        <v>#VALUE!</v>
      </c>
      <c r="AY171" s="8" t="e" vm="2">
        <f t="shared" si="99"/>
        <v>#VALUE!</v>
      </c>
      <c r="AZ171" s="8" t="e" vm="2">
        <f t="shared" si="99"/>
        <v>#VALUE!</v>
      </c>
      <c r="BA171" s="8" t="e" vm="2">
        <f t="shared" si="99"/>
        <v>#VALUE!</v>
      </c>
      <c r="BB171" s="8" t="e" vm="2">
        <f t="shared" si="99"/>
        <v>#VALUE!</v>
      </c>
      <c r="BC171" s="8" t="e" vm="2">
        <f t="shared" si="99"/>
        <v>#VALUE!</v>
      </c>
      <c r="BD171" s="8" t="e" vm="2">
        <f t="shared" si="99"/>
        <v>#VALUE!</v>
      </c>
      <c r="BE171" s="8" t="e" vm="2">
        <f t="shared" si="99"/>
        <v>#VALUE!</v>
      </c>
      <c r="BF171" s="8" t="e" vm="2">
        <f t="shared" si="99"/>
        <v>#VALUE!</v>
      </c>
      <c r="BG171" s="8" t="e" vm="2">
        <f t="shared" si="99"/>
        <v>#VALUE!</v>
      </c>
      <c r="BH171" s="8" t="e" vm="2">
        <f t="shared" si="99"/>
        <v>#VALUE!</v>
      </c>
      <c r="BI171" s="8" t="e" vm="2">
        <f t="shared" si="99"/>
        <v>#VALUE!</v>
      </c>
      <c r="BJ171" s="8" t="e" vm="2">
        <f t="shared" si="99"/>
        <v>#VALUE!</v>
      </c>
      <c r="BK171" s="8" t="e" vm="2">
        <f t="shared" si="99"/>
        <v>#VALUE!</v>
      </c>
      <c r="BL171" s="8" t="e" vm="2">
        <f t="shared" si="99"/>
        <v>#VALUE!</v>
      </c>
      <c r="BM171" s="8" t="e" vm="2">
        <f t="shared" si="99"/>
        <v>#VALUE!</v>
      </c>
      <c r="BN171" s="8" t="e" vm="2">
        <f t="shared" si="99"/>
        <v>#VALUE!</v>
      </c>
      <c r="BO171" s="8" t="e" vm="2">
        <f t="shared" si="99"/>
        <v>#VALUE!</v>
      </c>
      <c r="BP171" s="8" t="e" vm="2">
        <f t="shared" si="99"/>
        <v>#VALUE!</v>
      </c>
      <c r="BQ171" s="8" t="e" vm="2">
        <f t="shared" si="99"/>
        <v>#VALUE!</v>
      </c>
      <c r="BR171" s="8" t="e" vm="2">
        <f t="shared" si="99"/>
        <v>#VALUE!</v>
      </c>
    </row>
    <row r="172" spans="1:70" s="19" customFormat="1" hidden="1" x14ac:dyDescent="0.25">
      <c r="A172" s="37" t="s">
        <v>100</v>
      </c>
      <c r="B172" s="38"/>
      <c r="C172" s="38"/>
      <c r="D172" s="38"/>
      <c r="E172" s="38"/>
      <c r="F172" s="38"/>
      <c r="G172" s="38"/>
      <c r="H172" s="39">
        <v>88</v>
      </c>
      <c r="I172" s="39">
        <v>110</v>
      </c>
      <c r="J172" s="39">
        <v>144</v>
      </c>
      <c r="K172" s="39">
        <v>89</v>
      </c>
      <c r="L172" s="39">
        <v>73</v>
      </c>
      <c r="M172" s="39">
        <v>93</v>
      </c>
      <c r="N172" s="39">
        <v>98</v>
      </c>
      <c r="O172" s="39">
        <v>88</v>
      </c>
      <c r="P172" s="39">
        <v>137</v>
      </c>
      <c r="Q172" s="39">
        <v>131</v>
      </c>
      <c r="R172" s="39">
        <v>91</v>
      </c>
      <c r="S172" s="39">
        <v>95</v>
      </c>
      <c r="T172" s="39">
        <v>90</v>
      </c>
      <c r="U172" s="39">
        <v>129</v>
      </c>
      <c r="V172" s="39">
        <v>144</v>
      </c>
      <c r="W172" s="39">
        <v>163</v>
      </c>
      <c r="X172" s="39">
        <v>231</v>
      </c>
      <c r="Y172" s="39">
        <v>205</v>
      </c>
      <c r="Z172" s="39">
        <v>198</v>
      </c>
      <c r="AA172" s="39">
        <v>189</v>
      </c>
      <c r="AB172" s="39">
        <v>139</v>
      </c>
      <c r="AC172" s="39">
        <v>120</v>
      </c>
      <c r="AD172" s="39">
        <v>109</v>
      </c>
      <c r="AE172" s="39">
        <v>92</v>
      </c>
      <c r="AF172" s="39"/>
      <c r="AG172" s="39">
        <f t="shared" si="88"/>
        <v>0</v>
      </c>
      <c r="AH172" s="37" t="s">
        <v>100</v>
      </c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>
        <v>112</v>
      </c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</row>
    <row r="173" spans="1:70" hidden="1" x14ac:dyDescent="0.25">
      <c r="A173" s="26"/>
      <c r="B173" s="96"/>
      <c r="C173" s="96"/>
      <c r="D173" s="96"/>
      <c r="E173" s="96"/>
      <c r="F173" s="96"/>
      <c r="G173" s="96"/>
      <c r="H173" s="27"/>
      <c r="I173" s="27"/>
      <c r="J173" s="27"/>
      <c r="K173" s="27"/>
      <c r="L173" s="27"/>
      <c r="M173" s="27"/>
      <c r="N173" s="27"/>
      <c r="O173" s="48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>
        <f t="shared" si="88"/>
        <v>0</v>
      </c>
      <c r="AH173" s="26"/>
      <c r="AI173" s="29"/>
      <c r="AJ173" s="29"/>
      <c r="AK173" s="29"/>
      <c r="AL173" s="29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</row>
    <row r="174" spans="1:70" hidden="1" x14ac:dyDescent="0.25">
      <c r="A174" s="7" t="s">
        <v>101</v>
      </c>
      <c r="B174" s="8">
        <f>$B$10</f>
        <v>44562</v>
      </c>
      <c r="C174" s="8" t="e" vm="2">
        <f>$C$10</f>
        <v>#VALUE!</v>
      </c>
      <c r="D174" s="8" t="e" vm="2">
        <f>$D$10</f>
        <v>#VALUE!</v>
      </c>
      <c r="E174" s="8" t="e" vm="2">
        <f>$E$10</f>
        <v>#VALUE!</v>
      </c>
      <c r="F174" s="8" t="e" vm="2">
        <f>$F$10</f>
        <v>#VALUE!</v>
      </c>
      <c r="G174" s="8" t="e" vm="2">
        <f>$G$10</f>
        <v>#VALUE!</v>
      </c>
      <c r="H174" s="9"/>
      <c r="I174" s="8" t="e" vm="2">
        <f>$I$10</f>
        <v>#VALUE!</v>
      </c>
      <c r="J174" s="8" t="e" vm="2">
        <f>$J$10</f>
        <v>#VALUE!</v>
      </c>
      <c r="K174" s="8" t="e" vm="2">
        <f>$K$10</f>
        <v>#VALUE!</v>
      </c>
      <c r="L174" s="8" t="e" vm="2">
        <f>$L$10</f>
        <v>#VALUE!</v>
      </c>
      <c r="M174" s="8" t="e" vm="2">
        <f>$M$10</f>
        <v>#VALUE!</v>
      </c>
      <c r="N174" s="8" t="e" vm="2">
        <f>$N$10</f>
        <v>#VALUE!</v>
      </c>
      <c r="O174" s="9"/>
      <c r="P174" s="10" t="e" vm="2">
        <f t="shared" ref="P174:AE174" si="100">P10</f>
        <v>#VALUE!</v>
      </c>
      <c r="Q174" s="8" t="e" vm="2">
        <f t="shared" si="100"/>
        <v>#VALUE!</v>
      </c>
      <c r="R174" s="8" t="e" vm="2">
        <f t="shared" si="100"/>
        <v>#VALUE!</v>
      </c>
      <c r="S174" s="8" t="e" vm="2">
        <f t="shared" si="100"/>
        <v>#VALUE!</v>
      </c>
      <c r="T174" s="8" t="e" vm="2">
        <f t="shared" si="100"/>
        <v>#VALUE!</v>
      </c>
      <c r="U174" s="8" t="e" vm="2">
        <f t="shared" si="100"/>
        <v>#VALUE!</v>
      </c>
      <c r="V174" s="8" t="e" vm="2">
        <f t="shared" si="100"/>
        <v>#VALUE!</v>
      </c>
      <c r="W174" s="8" t="e" vm="2">
        <f t="shared" si="100"/>
        <v>#VALUE!</v>
      </c>
      <c r="X174" s="8" t="e" vm="2">
        <f t="shared" si="100"/>
        <v>#VALUE!</v>
      </c>
      <c r="Y174" s="8" t="e" vm="2">
        <f t="shared" si="100"/>
        <v>#VALUE!</v>
      </c>
      <c r="Z174" s="8" t="e" vm="2">
        <f t="shared" si="100"/>
        <v>#VALUE!</v>
      </c>
      <c r="AA174" s="8" t="e" vm="2">
        <f t="shared" si="100"/>
        <v>#VALUE!</v>
      </c>
      <c r="AB174" s="8" t="e" vm="2">
        <f t="shared" si="100"/>
        <v>#VALUE!</v>
      </c>
      <c r="AC174" s="8" t="e" vm="2">
        <f t="shared" si="100"/>
        <v>#VALUE!</v>
      </c>
      <c r="AD174" s="8" t="e" vm="2">
        <f t="shared" si="100"/>
        <v>#VALUE!</v>
      </c>
      <c r="AE174" s="8" t="e" vm="2">
        <f t="shared" si="100"/>
        <v>#VALUE!</v>
      </c>
      <c r="AF174" s="11"/>
      <c r="AG174" s="11" t="e" vm="2">
        <f t="shared" si="88"/>
        <v>#VALUE!</v>
      </c>
      <c r="AH174" s="7" t="s">
        <v>101</v>
      </c>
      <c r="AI174" s="12"/>
      <c r="AJ174" s="12"/>
      <c r="AK174" s="12"/>
      <c r="AL174" s="12"/>
      <c r="AM174" s="8" t="e" vm="2">
        <f t="shared" ref="AM174:BR174" si="101">AM10</f>
        <v>#VALUE!</v>
      </c>
      <c r="AN174" s="8" t="e" vm="2">
        <f t="shared" si="101"/>
        <v>#VALUE!</v>
      </c>
      <c r="AO174" s="8" t="e" vm="2">
        <f t="shared" si="101"/>
        <v>#VALUE!</v>
      </c>
      <c r="AP174" s="8" t="e" vm="2">
        <f t="shared" si="101"/>
        <v>#VALUE!</v>
      </c>
      <c r="AQ174" s="8" t="e" vm="2">
        <f t="shared" si="101"/>
        <v>#VALUE!</v>
      </c>
      <c r="AR174" s="8" t="e" vm="2">
        <f t="shared" si="101"/>
        <v>#VALUE!</v>
      </c>
      <c r="AS174" s="8" t="e" vm="2">
        <f t="shared" si="101"/>
        <v>#VALUE!</v>
      </c>
      <c r="AT174" s="8" t="e" vm="2">
        <f t="shared" si="101"/>
        <v>#VALUE!</v>
      </c>
      <c r="AU174" s="8" t="e" vm="2">
        <f t="shared" si="101"/>
        <v>#VALUE!</v>
      </c>
      <c r="AV174" s="8" t="e" vm="2">
        <f t="shared" si="101"/>
        <v>#VALUE!</v>
      </c>
      <c r="AW174" s="8" t="e" vm="2">
        <f t="shared" si="101"/>
        <v>#VALUE!</v>
      </c>
      <c r="AX174" s="8" t="e" vm="2">
        <f t="shared" si="101"/>
        <v>#VALUE!</v>
      </c>
      <c r="AY174" s="8" t="e" vm="2">
        <f t="shared" si="101"/>
        <v>#VALUE!</v>
      </c>
      <c r="AZ174" s="8" t="e" vm="2">
        <f t="shared" si="101"/>
        <v>#VALUE!</v>
      </c>
      <c r="BA174" s="8" t="e" vm="2">
        <f t="shared" si="101"/>
        <v>#VALUE!</v>
      </c>
      <c r="BB174" s="8" t="e" vm="2">
        <f t="shared" si="101"/>
        <v>#VALUE!</v>
      </c>
      <c r="BC174" s="8" t="e" vm="2">
        <f t="shared" si="101"/>
        <v>#VALUE!</v>
      </c>
      <c r="BD174" s="8" t="e" vm="2">
        <f t="shared" si="101"/>
        <v>#VALUE!</v>
      </c>
      <c r="BE174" s="8" t="e" vm="2">
        <f t="shared" si="101"/>
        <v>#VALUE!</v>
      </c>
      <c r="BF174" s="8" t="e" vm="2">
        <f t="shared" si="101"/>
        <v>#VALUE!</v>
      </c>
      <c r="BG174" s="8" t="e" vm="2">
        <f t="shared" si="101"/>
        <v>#VALUE!</v>
      </c>
      <c r="BH174" s="8" t="e" vm="2">
        <f t="shared" si="101"/>
        <v>#VALUE!</v>
      </c>
      <c r="BI174" s="8" t="e" vm="2">
        <f t="shared" si="101"/>
        <v>#VALUE!</v>
      </c>
      <c r="BJ174" s="8" t="e" vm="2">
        <f t="shared" si="101"/>
        <v>#VALUE!</v>
      </c>
      <c r="BK174" s="8" t="e" vm="2">
        <f t="shared" si="101"/>
        <v>#VALUE!</v>
      </c>
      <c r="BL174" s="8" t="e" vm="2">
        <f t="shared" si="101"/>
        <v>#VALUE!</v>
      </c>
      <c r="BM174" s="8" t="e" vm="2">
        <f t="shared" si="101"/>
        <v>#VALUE!</v>
      </c>
      <c r="BN174" s="8" t="e" vm="2">
        <f t="shared" si="101"/>
        <v>#VALUE!</v>
      </c>
      <c r="BO174" s="8" t="e" vm="2">
        <f t="shared" si="101"/>
        <v>#VALUE!</v>
      </c>
      <c r="BP174" s="8" t="e" vm="2">
        <f t="shared" si="101"/>
        <v>#VALUE!</v>
      </c>
      <c r="BQ174" s="8" t="e" vm="2">
        <f t="shared" si="101"/>
        <v>#VALUE!</v>
      </c>
      <c r="BR174" s="8" t="e" vm="2">
        <f t="shared" si="101"/>
        <v>#VALUE!</v>
      </c>
    </row>
    <row r="175" spans="1:70" s="19" customFormat="1" hidden="1" x14ac:dyDescent="0.25">
      <c r="A175" s="112" t="s">
        <v>26</v>
      </c>
      <c r="B175" s="14">
        <v>0</v>
      </c>
      <c r="C175" s="14">
        <v>0</v>
      </c>
      <c r="D175" s="14">
        <v>0</v>
      </c>
      <c r="E175" s="14">
        <v>48</v>
      </c>
      <c r="F175" s="14">
        <v>86</v>
      </c>
      <c r="G175" s="14">
        <v>86</v>
      </c>
      <c r="H175" s="113"/>
      <c r="I175" s="14">
        <v>0</v>
      </c>
      <c r="J175" s="14">
        <v>77</v>
      </c>
      <c r="K175" s="14">
        <v>70</v>
      </c>
      <c r="L175" s="14">
        <v>60</v>
      </c>
      <c r="M175" s="14">
        <v>49</v>
      </c>
      <c r="N175" s="14">
        <v>54</v>
      </c>
      <c r="O175" s="113"/>
      <c r="P175" s="16">
        <v>72</v>
      </c>
      <c r="Q175" s="14">
        <v>15</v>
      </c>
      <c r="R175" s="14">
        <v>13</v>
      </c>
      <c r="S175" s="14">
        <v>23</v>
      </c>
      <c r="T175" s="14">
        <v>34</v>
      </c>
      <c r="U175" s="14">
        <v>10</v>
      </c>
      <c r="V175" s="14">
        <v>25</v>
      </c>
      <c r="W175" s="14">
        <v>19</v>
      </c>
      <c r="X175" s="14">
        <v>22</v>
      </c>
      <c r="Y175" s="14">
        <v>15</v>
      </c>
      <c r="Z175" s="14">
        <v>13</v>
      </c>
      <c r="AA175" s="14">
        <v>19</v>
      </c>
      <c r="AB175" s="14">
        <v>23</v>
      </c>
      <c r="AC175" s="14">
        <v>22</v>
      </c>
      <c r="AD175" s="14">
        <v>23</v>
      </c>
      <c r="AE175" s="14">
        <v>24</v>
      </c>
      <c r="AF175" s="17"/>
      <c r="AG175" s="17">
        <f t="shared" si="88"/>
        <v>0</v>
      </c>
      <c r="AH175" s="112" t="s">
        <v>26</v>
      </c>
      <c r="AI175" s="114"/>
      <c r="AJ175" s="114"/>
      <c r="AK175" s="114"/>
      <c r="AL175" s="1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</row>
    <row r="176" spans="1:70" s="19" customFormat="1" hidden="1" x14ac:dyDescent="0.25">
      <c r="A176" s="112" t="s">
        <v>19</v>
      </c>
      <c r="B176" s="14">
        <v>7890</v>
      </c>
      <c r="C176" s="14">
        <v>5012</v>
      </c>
      <c r="D176" s="14">
        <v>710</v>
      </c>
      <c r="E176" s="14">
        <v>4572</v>
      </c>
      <c r="F176" s="14">
        <v>5027</v>
      </c>
      <c r="G176" s="14">
        <v>5749</v>
      </c>
      <c r="H176" s="113"/>
      <c r="I176" s="14">
        <v>4791</v>
      </c>
      <c r="J176" s="14">
        <v>5104</v>
      </c>
      <c r="K176" s="14">
        <v>5218</v>
      </c>
      <c r="L176" s="14">
        <v>5555</v>
      </c>
      <c r="M176" s="14">
        <v>5459</v>
      </c>
      <c r="N176" s="14">
        <v>6058</v>
      </c>
      <c r="O176" s="113"/>
      <c r="P176" s="16">
        <v>5852</v>
      </c>
      <c r="Q176" s="14">
        <v>5549</v>
      </c>
      <c r="R176" s="14">
        <v>6839</v>
      </c>
      <c r="S176" s="14">
        <v>6898</v>
      </c>
      <c r="T176" s="14">
        <v>7322</v>
      </c>
      <c r="U176" s="14">
        <v>6395</v>
      </c>
      <c r="V176" s="14">
        <v>6259</v>
      </c>
      <c r="W176" s="14">
        <v>6341</v>
      </c>
      <c r="X176" s="14">
        <v>6263</v>
      </c>
      <c r="Y176" s="14">
        <v>6358</v>
      </c>
      <c r="Z176" s="14">
        <v>6566</v>
      </c>
      <c r="AA176" s="14">
        <v>6352</v>
      </c>
      <c r="AB176" s="14">
        <v>7142</v>
      </c>
      <c r="AC176" s="14">
        <v>7816</v>
      </c>
      <c r="AD176" s="14">
        <v>8384</v>
      </c>
      <c r="AE176" s="14">
        <v>8278</v>
      </c>
      <c r="AF176" s="17"/>
      <c r="AG176" s="17">
        <f t="shared" si="88"/>
        <v>0</v>
      </c>
      <c r="AH176" s="112" t="s">
        <v>19</v>
      </c>
      <c r="AI176" s="114"/>
      <c r="AJ176" s="114"/>
      <c r="AK176" s="114"/>
      <c r="AL176" s="1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</row>
    <row r="177" spans="1:70" s="19" customFormat="1" hidden="1" x14ac:dyDescent="0.25">
      <c r="A177" s="112" t="s">
        <v>102</v>
      </c>
      <c r="B177" s="14">
        <v>505</v>
      </c>
      <c r="C177" s="14">
        <v>456</v>
      </c>
      <c r="D177" s="14">
        <v>605</v>
      </c>
      <c r="E177" s="14">
        <v>553</v>
      </c>
      <c r="F177" s="14">
        <v>474</v>
      </c>
      <c r="G177" s="14">
        <v>501</v>
      </c>
      <c r="H177" s="113"/>
      <c r="I177" s="14">
        <v>442</v>
      </c>
      <c r="J177" s="14">
        <v>532</v>
      </c>
      <c r="K177" s="14">
        <v>641</v>
      </c>
      <c r="L177" s="14">
        <v>581</v>
      </c>
      <c r="M177" s="14">
        <v>569</v>
      </c>
      <c r="N177" s="14">
        <v>696</v>
      </c>
      <c r="O177" s="113"/>
      <c r="P177" s="16">
        <v>656</v>
      </c>
      <c r="Q177" s="14">
        <v>650</v>
      </c>
      <c r="R177" s="14">
        <v>698</v>
      </c>
      <c r="S177" s="14">
        <v>685</v>
      </c>
      <c r="T177" s="14">
        <v>665</v>
      </c>
      <c r="U177" s="14">
        <v>575</v>
      </c>
      <c r="V177" s="14">
        <v>570</v>
      </c>
      <c r="W177" s="14">
        <v>704</v>
      </c>
      <c r="X177" s="14">
        <v>634</v>
      </c>
      <c r="Y177" s="14">
        <v>633</v>
      </c>
      <c r="Z177" s="14">
        <v>634</v>
      </c>
      <c r="AA177" s="14">
        <v>679</v>
      </c>
      <c r="AB177" s="14">
        <v>607</v>
      </c>
      <c r="AC177" s="14">
        <v>533</v>
      </c>
      <c r="AD177" s="14">
        <v>613</v>
      </c>
      <c r="AE177" s="14">
        <v>623</v>
      </c>
      <c r="AF177" s="17"/>
      <c r="AG177" s="17">
        <f t="shared" si="88"/>
        <v>0</v>
      </c>
      <c r="AH177" s="112" t="s">
        <v>102</v>
      </c>
      <c r="AI177" s="114"/>
      <c r="AJ177" s="114"/>
      <c r="AK177" s="114"/>
      <c r="AL177" s="1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</row>
    <row r="178" spans="1:70" s="19" customFormat="1" hidden="1" x14ac:dyDescent="0.25">
      <c r="A178" s="112" t="s">
        <v>57</v>
      </c>
      <c r="B178" s="14">
        <v>514</v>
      </c>
      <c r="C178" s="14">
        <v>642</v>
      </c>
      <c r="D178" s="14">
        <v>5051</v>
      </c>
      <c r="E178" s="14">
        <v>566</v>
      </c>
      <c r="F178" s="14">
        <v>585</v>
      </c>
      <c r="G178" s="14">
        <v>480</v>
      </c>
      <c r="H178" s="113"/>
      <c r="I178" s="14">
        <v>512</v>
      </c>
      <c r="J178" s="14">
        <v>622</v>
      </c>
      <c r="K178" s="14">
        <v>521</v>
      </c>
      <c r="L178" s="14">
        <v>607</v>
      </c>
      <c r="M178" s="14">
        <v>539</v>
      </c>
      <c r="N178" s="14">
        <v>473</v>
      </c>
      <c r="O178" s="113"/>
      <c r="P178" s="16">
        <v>497</v>
      </c>
      <c r="Q178" s="14">
        <v>531</v>
      </c>
      <c r="R178" s="14">
        <v>488</v>
      </c>
      <c r="S178" s="14">
        <v>510</v>
      </c>
      <c r="T178" s="14">
        <v>455</v>
      </c>
      <c r="U178" s="14">
        <v>425</v>
      </c>
      <c r="V178" s="14">
        <v>358</v>
      </c>
      <c r="W178" s="14">
        <v>305</v>
      </c>
      <c r="X178" s="14">
        <v>336</v>
      </c>
      <c r="Y178" s="14">
        <v>332</v>
      </c>
      <c r="Z178" s="14">
        <v>272</v>
      </c>
      <c r="AA178" s="14">
        <v>294</v>
      </c>
      <c r="AB178" s="14">
        <v>301</v>
      </c>
      <c r="AC178" s="14">
        <v>304</v>
      </c>
      <c r="AD178" s="14">
        <v>313</v>
      </c>
      <c r="AE178" s="14">
        <v>274</v>
      </c>
      <c r="AF178" s="17"/>
      <c r="AG178" s="17">
        <f t="shared" si="88"/>
        <v>0</v>
      </c>
      <c r="AH178" s="112" t="s">
        <v>57</v>
      </c>
      <c r="AI178" s="114"/>
      <c r="AJ178" s="114"/>
      <c r="AK178" s="114"/>
      <c r="AL178" s="1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</row>
    <row r="179" spans="1:70" s="116" customFormat="1" hidden="1" x14ac:dyDescent="0.25">
      <c r="A179" s="95" t="s">
        <v>23</v>
      </c>
      <c r="B179" s="21">
        <f t="shared" ref="B179:G179" si="102">SUM(B175:B178)</f>
        <v>8909</v>
      </c>
      <c r="C179" s="21">
        <f t="shared" si="102"/>
        <v>6110</v>
      </c>
      <c r="D179" s="21">
        <f t="shared" si="102"/>
        <v>6366</v>
      </c>
      <c r="E179" s="21">
        <f t="shared" si="102"/>
        <v>5739</v>
      </c>
      <c r="F179" s="21">
        <f t="shared" si="102"/>
        <v>6172</v>
      </c>
      <c r="G179" s="21">
        <f t="shared" si="102"/>
        <v>6816</v>
      </c>
      <c r="H179" s="23"/>
      <c r="I179" s="21">
        <f t="shared" ref="I179:N179" si="103">SUM(I175:I178)</f>
        <v>5745</v>
      </c>
      <c r="J179" s="21">
        <f t="shared" si="103"/>
        <v>6335</v>
      </c>
      <c r="K179" s="21">
        <f t="shared" si="103"/>
        <v>6450</v>
      </c>
      <c r="L179" s="21">
        <f t="shared" si="103"/>
        <v>6803</v>
      </c>
      <c r="M179" s="21">
        <f t="shared" si="103"/>
        <v>6616</v>
      </c>
      <c r="N179" s="21">
        <f t="shared" si="103"/>
        <v>7281</v>
      </c>
      <c r="O179" s="23"/>
      <c r="P179" s="23">
        <f t="shared" ref="P179:BR179" si="104">SUM(P175:P178)</f>
        <v>7077</v>
      </c>
      <c r="Q179" s="21">
        <f t="shared" si="104"/>
        <v>6745</v>
      </c>
      <c r="R179" s="21">
        <f t="shared" si="104"/>
        <v>8038</v>
      </c>
      <c r="S179" s="21">
        <f t="shared" si="104"/>
        <v>8116</v>
      </c>
      <c r="T179" s="21">
        <f t="shared" si="104"/>
        <v>8476</v>
      </c>
      <c r="U179" s="21">
        <f t="shared" si="104"/>
        <v>7405</v>
      </c>
      <c r="V179" s="21">
        <f t="shared" si="104"/>
        <v>7212</v>
      </c>
      <c r="W179" s="21">
        <f t="shared" si="104"/>
        <v>7369</v>
      </c>
      <c r="X179" s="21">
        <f>SUM(X175:X178)</f>
        <v>7255</v>
      </c>
      <c r="Y179" s="21">
        <f t="shared" si="104"/>
        <v>7338</v>
      </c>
      <c r="Z179" s="21">
        <f t="shared" si="104"/>
        <v>7485</v>
      </c>
      <c r="AA179" s="21">
        <f t="shared" si="104"/>
        <v>7344</v>
      </c>
      <c r="AB179" s="21">
        <f t="shared" si="104"/>
        <v>8073</v>
      </c>
      <c r="AC179" s="21">
        <f t="shared" si="104"/>
        <v>8675</v>
      </c>
      <c r="AD179" s="21">
        <f t="shared" si="104"/>
        <v>9333</v>
      </c>
      <c r="AE179" s="21">
        <f t="shared" si="104"/>
        <v>9199</v>
      </c>
      <c r="AF179" s="24"/>
      <c r="AG179" s="24">
        <f t="shared" si="88"/>
        <v>0</v>
      </c>
      <c r="AH179" s="95" t="s">
        <v>23</v>
      </c>
      <c r="AI179" s="115"/>
      <c r="AJ179" s="115"/>
      <c r="AK179" s="115"/>
      <c r="AL179" s="115"/>
      <c r="AM179" s="21">
        <f t="shared" si="104"/>
        <v>0</v>
      </c>
      <c r="AN179" s="21">
        <f t="shared" si="104"/>
        <v>0</v>
      </c>
      <c r="AO179" s="21">
        <f t="shared" si="104"/>
        <v>0</v>
      </c>
      <c r="AP179" s="21">
        <f t="shared" si="104"/>
        <v>0</v>
      </c>
      <c r="AQ179" s="21">
        <f t="shared" si="104"/>
        <v>0</v>
      </c>
      <c r="AR179" s="21">
        <f t="shared" si="104"/>
        <v>0</v>
      </c>
      <c r="AS179" s="21">
        <f t="shared" si="104"/>
        <v>0</v>
      </c>
      <c r="AT179" s="21">
        <f t="shared" si="104"/>
        <v>0</v>
      </c>
      <c r="AU179" s="21">
        <f t="shared" si="104"/>
        <v>0</v>
      </c>
      <c r="AV179" s="21">
        <f t="shared" si="104"/>
        <v>0</v>
      </c>
      <c r="AW179" s="21">
        <f t="shared" si="104"/>
        <v>0</v>
      </c>
      <c r="AX179" s="21">
        <f t="shared" si="104"/>
        <v>0</v>
      </c>
      <c r="AY179" s="21">
        <f t="shared" si="104"/>
        <v>0</v>
      </c>
      <c r="AZ179" s="21">
        <f t="shared" si="104"/>
        <v>0</v>
      </c>
      <c r="BA179" s="21">
        <f t="shared" si="104"/>
        <v>0</v>
      </c>
      <c r="BB179" s="21">
        <f t="shared" si="104"/>
        <v>0</v>
      </c>
      <c r="BC179" s="21">
        <f t="shared" si="104"/>
        <v>0</v>
      </c>
      <c r="BD179" s="21">
        <f t="shared" si="104"/>
        <v>0</v>
      </c>
      <c r="BE179" s="21">
        <f t="shared" si="104"/>
        <v>0</v>
      </c>
      <c r="BF179" s="21">
        <f t="shared" si="104"/>
        <v>0</v>
      </c>
      <c r="BG179" s="21">
        <f t="shared" si="104"/>
        <v>0</v>
      </c>
      <c r="BH179" s="21">
        <f t="shared" si="104"/>
        <v>0</v>
      </c>
      <c r="BI179" s="21">
        <f t="shared" si="104"/>
        <v>0</v>
      </c>
      <c r="BJ179" s="21">
        <f t="shared" si="104"/>
        <v>0</v>
      </c>
      <c r="BK179" s="21">
        <f t="shared" si="104"/>
        <v>0</v>
      </c>
      <c r="BL179" s="21">
        <f t="shared" si="104"/>
        <v>0</v>
      </c>
      <c r="BM179" s="21">
        <f t="shared" si="104"/>
        <v>0</v>
      </c>
      <c r="BN179" s="21">
        <f t="shared" si="104"/>
        <v>0</v>
      </c>
      <c r="BO179" s="21">
        <f t="shared" si="104"/>
        <v>0</v>
      </c>
      <c r="BP179" s="21">
        <f t="shared" si="104"/>
        <v>0</v>
      </c>
      <c r="BQ179" s="21">
        <f t="shared" si="104"/>
        <v>0</v>
      </c>
      <c r="BR179" s="21">
        <f t="shared" si="104"/>
        <v>0</v>
      </c>
    </row>
    <row r="180" spans="1:70" hidden="1" x14ac:dyDescent="0.25">
      <c r="A180" s="26"/>
      <c r="B180" s="96"/>
      <c r="C180" s="96"/>
      <c r="D180" s="96"/>
      <c r="E180" s="96"/>
      <c r="F180" s="96"/>
      <c r="G180" s="96"/>
      <c r="H180" s="27"/>
      <c r="I180" s="27"/>
      <c r="J180" s="27"/>
      <c r="K180" s="27"/>
      <c r="L180" s="27"/>
      <c r="M180" s="27"/>
      <c r="N180" s="27"/>
      <c r="O180" s="28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>
        <f t="shared" si="88"/>
        <v>0</v>
      </c>
      <c r="AH180" s="26"/>
      <c r="AI180" s="29"/>
      <c r="AJ180" s="29"/>
      <c r="AK180" s="29"/>
      <c r="AL180" s="29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</row>
    <row r="181" spans="1:70" ht="25.5" x14ac:dyDescent="0.25">
      <c r="A181" s="117" t="s">
        <v>103</v>
      </c>
      <c r="B181" s="75">
        <f>$B$10</f>
        <v>44562</v>
      </c>
      <c r="C181" s="75" t="e" vm="2">
        <f>$C$10</f>
        <v>#VALUE!</v>
      </c>
      <c r="D181" s="75" t="e" vm="2">
        <f>$D$10</f>
        <v>#VALUE!</v>
      </c>
      <c r="E181" s="75" t="e" vm="2">
        <f>$E$10</f>
        <v>#VALUE!</v>
      </c>
      <c r="F181" s="75" t="e" vm="2">
        <f>$F$10</f>
        <v>#VALUE!</v>
      </c>
      <c r="G181" s="75" t="e" vm="2">
        <f>$G$10</f>
        <v>#VALUE!</v>
      </c>
      <c r="H181" s="118"/>
      <c r="I181" s="8" t="e" vm="2">
        <f>$I$10</f>
        <v>#VALUE!</v>
      </c>
      <c r="J181" s="8" t="e" vm="2">
        <f>$J$10</f>
        <v>#VALUE!</v>
      </c>
      <c r="K181" s="8" t="e" vm="2">
        <f>$K$10</f>
        <v>#VALUE!</v>
      </c>
      <c r="L181" s="8" t="e" vm="2">
        <f>$L$10</f>
        <v>#VALUE!</v>
      </c>
      <c r="M181" s="8" t="e" vm="2">
        <f>$M$10</f>
        <v>#VALUE!</v>
      </c>
      <c r="N181" s="8" t="e" vm="2">
        <f>$N$10</f>
        <v>#VALUE!</v>
      </c>
      <c r="O181" s="118"/>
      <c r="P181" s="10" t="e" vm="2">
        <f t="shared" ref="P181:AE181" si="105">P10</f>
        <v>#VALUE!</v>
      </c>
      <c r="Q181" s="8" t="e" vm="2">
        <f t="shared" si="105"/>
        <v>#VALUE!</v>
      </c>
      <c r="R181" s="8" t="e" vm="2">
        <f t="shared" si="105"/>
        <v>#VALUE!</v>
      </c>
      <c r="S181" s="8" t="e" vm="2">
        <f t="shared" si="105"/>
        <v>#VALUE!</v>
      </c>
      <c r="T181" s="8" t="e" vm="2">
        <f t="shared" si="105"/>
        <v>#VALUE!</v>
      </c>
      <c r="U181" s="8" t="e" vm="2">
        <f t="shared" si="105"/>
        <v>#VALUE!</v>
      </c>
      <c r="V181" s="8" t="e" vm="2">
        <f t="shared" si="105"/>
        <v>#VALUE!</v>
      </c>
      <c r="W181" s="8" t="e" vm="2">
        <f t="shared" si="105"/>
        <v>#VALUE!</v>
      </c>
      <c r="X181" s="8" t="e" vm="2">
        <f t="shared" si="105"/>
        <v>#VALUE!</v>
      </c>
      <c r="Y181" s="8" t="e" vm="2">
        <f t="shared" si="105"/>
        <v>#VALUE!</v>
      </c>
      <c r="Z181" s="8" t="e" vm="2">
        <f t="shared" si="105"/>
        <v>#VALUE!</v>
      </c>
      <c r="AA181" s="8" t="e" vm="2">
        <f t="shared" si="105"/>
        <v>#VALUE!</v>
      </c>
      <c r="AB181" s="8" t="e" vm="2">
        <f t="shared" si="105"/>
        <v>#VALUE!</v>
      </c>
      <c r="AC181" s="8" t="e" vm="2">
        <f t="shared" si="105"/>
        <v>#VALUE!</v>
      </c>
      <c r="AD181" s="8" t="e" vm="2">
        <f t="shared" si="105"/>
        <v>#VALUE!</v>
      </c>
      <c r="AE181" s="8" t="e" vm="2">
        <f t="shared" si="105"/>
        <v>#VALUE!</v>
      </c>
      <c r="AF181" s="11"/>
      <c r="AG181" s="11" t="e" vm="2">
        <f t="shared" si="88"/>
        <v>#VALUE!</v>
      </c>
      <c r="AH181" s="117" t="s">
        <v>104</v>
      </c>
      <c r="AI181" s="119"/>
      <c r="AJ181" s="119"/>
      <c r="AK181" s="43" t="str">
        <f>AK$20</f>
        <v>06 a 31 - Mai - 24</v>
      </c>
      <c r="AL181" s="34"/>
      <c r="AM181" s="8" t="e" vm="2">
        <f t="shared" ref="AM181:BR181" si="106">AM$20</f>
        <v>#VALUE!</v>
      </c>
      <c r="AN181" s="8" t="e" vm="2">
        <f t="shared" si="106"/>
        <v>#VALUE!</v>
      </c>
      <c r="AO181" s="8" t="e" vm="2">
        <f t="shared" si="106"/>
        <v>#VALUE!</v>
      </c>
      <c r="AP181" s="8" t="e" vm="2">
        <f t="shared" si="106"/>
        <v>#VALUE!</v>
      </c>
      <c r="AQ181" s="8" t="e" vm="2">
        <f t="shared" si="106"/>
        <v>#VALUE!</v>
      </c>
      <c r="AR181" s="8" t="e" vm="2">
        <f t="shared" si="106"/>
        <v>#VALUE!</v>
      </c>
      <c r="AS181" s="8" t="e" vm="2">
        <f t="shared" si="106"/>
        <v>#VALUE!</v>
      </c>
      <c r="AT181" s="8" t="e" vm="2">
        <f t="shared" si="106"/>
        <v>#VALUE!</v>
      </c>
      <c r="AU181" s="8" t="e" vm="2">
        <f t="shared" si="106"/>
        <v>#VALUE!</v>
      </c>
      <c r="AV181" s="8" t="e" vm="2">
        <f t="shared" si="106"/>
        <v>#VALUE!</v>
      </c>
      <c r="AW181" s="8" t="e" vm="2">
        <f t="shared" si="106"/>
        <v>#VALUE!</v>
      </c>
      <c r="AX181" s="8" t="e" vm="2">
        <f t="shared" si="106"/>
        <v>#VALUE!</v>
      </c>
      <c r="AY181" s="8" t="e" vm="2">
        <f t="shared" si="106"/>
        <v>#VALUE!</v>
      </c>
      <c r="AZ181" s="8" t="e" vm="2">
        <f t="shared" si="106"/>
        <v>#VALUE!</v>
      </c>
      <c r="BA181" s="8" t="e" vm="2">
        <f t="shared" si="106"/>
        <v>#VALUE!</v>
      </c>
      <c r="BB181" s="8" t="e" vm="2">
        <f t="shared" si="106"/>
        <v>#VALUE!</v>
      </c>
      <c r="BC181" s="8" t="e" vm="2">
        <f t="shared" si="106"/>
        <v>#VALUE!</v>
      </c>
      <c r="BD181" s="8" t="e" vm="2">
        <f t="shared" si="106"/>
        <v>#VALUE!</v>
      </c>
      <c r="BE181" s="8" t="e" vm="2">
        <f t="shared" si="106"/>
        <v>#VALUE!</v>
      </c>
      <c r="BF181" s="8" t="e" vm="2">
        <f t="shared" si="106"/>
        <v>#VALUE!</v>
      </c>
      <c r="BG181" s="8" t="e" vm="2">
        <f t="shared" si="106"/>
        <v>#VALUE!</v>
      </c>
      <c r="BH181" s="8" t="e" vm="2">
        <f t="shared" si="106"/>
        <v>#VALUE!</v>
      </c>
      <c r="BI181" s="8" t="e" vm="2">
        <f t="shared" si="106"/>
        <v>#VALUE!</v>
      </c>
      <c r="BJ181" s="8" t="e" vm="2">
        <f t="shared" si="106"/>
        <v>#VALUE!</v>
      </c>
      <c r="BK181" s="8" t="e" vm="2">
        <f t="shared" si="106"/>
        <v>#VALUE!</v>
      </c>
      <c r="BL181" s="8" t="e" vm="2">
        <f t="shared" si="106"/>
        <v>#VALUE!</v>
      </c>
      <c r="BM181" s="8" t="e" vm="2">
        <f t="shared" si="106"/>
        <v>#VALUE!</v>
      </c>
      <c r="BN181" s="8" t="e" vm="2">
        <f t="shared" si="106"/>
        <v>#VALUE!</v>
      </c>
      <c r="BO181" s="8" t="e" vm="2">
        <f t="shared" si="106"/>
        <v>#VALUE!</v>
      </c>
      <c r="BP181" s="8" t="e" vm="2">
        <f t="shared" si="106"/>
        <v>#VALUE!</v>
      </c>
      <c r="BQ181" s="8" t="e" vm="2">
        <f t="shared" si="106"/>
        <v>#VALUE!</v>
      </c>
      <c r="BR181" s="8" t="e" vm="2">
        <f t="shared" si="106"/>
        <v>#VALUE!</v>
      </c>
    </row>
    <row r="182" spans="1:70" s="19" customFormat="1" x14ac:dyDescent="0.25">
      <c r="A182" s="120" t="s">
        <v>105</v>
      </c>
      <c r="B182" s="14">
        <v>39</v>
      </c>
      <c r="C182" s="14">
        <v>43</v>
      </c>
      <c r="D182" s="14">
        <v>31</v>
      </c>
      <c r="E182" s="14">
        <v>24</v>
      </c>
      <c r="F182" s="14">
        <v>80</v>
      </c>
      <c r="G182" s="14">
        <v>168</v>
      </c>
      <c r="H182" s="121" t="s">
        <v>106</v>
      </c>
      <c r="I182" s="14">
        <v>154</v>
      </c>
      <c r="J182" s="14">
        <v>217</v>
      </c>
      <c r="K182" s="14">
        <v>198</v>
      </c>
      <c r="L182" s="14">
        <v>293</v>
      </c>
      <c r="M182" s="14">
        <v>208</v>
      </c>
      <c r="N182" s="14">
        <v>489</v>
      </c>
      <c r="O182" s="122" t="s">
        <v>106</v>
      </c>
      <c r="P182" s="14">
        <v>370</v>
      </c>
      <c r="Q182" s="14">
        <v>460</v>
      </c>
      <c r="R182" s="14">
        <v>587</v>
      </c>
      <c r="S182" s="14">
        <v>505</v>
      </c>
      <c r="T182" s="14">
        <v>717</v>
      </c>
      <c r="U182" s="14">
        <v>511</v>
      </c>
      <c r="V182" s="14">
        <v>495</v>
      </c>
      <c r="W182" s="14">
        <v>698</v>
      </c>
      <c r="X182" s="14">
        <v>721</v>
      </c>
      <c r="Y182" s="14">
        <v>679</v>
      </c>
      <c r="Z182" s="14">
        <v>707</v>
      </c>
      <c r="AA182" s="14">
        <v>633</v>
      </c>
      <c r="AB182" s="14">
        <v>705</v>
      </c>
      <c r="AC182" s="14">
        <v>653</v>
      </c>
      <c r="AD182" s="14">
        <v>503</v>
      </c>
      <c r="AE182" s="14">
        <v>202</v>
      </c>
      <c r="AF182" s="17"/>
      <c r="AG182" s="17">
        <f t="shared" si="88"/>
        <v>34.354838709677423</v>
      </c>
      <c r="AH182" s="123" t="s">
        <v>105</v>
      </c>
      <c r="AI182" s="124" t="s">
        <v>106</v>
      </c>
      <c r="AJ182" s="124" t="s">
        <v>106</v>
      </c>
      <c r="AK182" s="125">
        <f t="shared" ref="AK182:AK188" si="107">(AM182/31)*26</f>
        <v>178.64516129032259</v>
      </c>
      <c r="AL182" s="124" t="s">
        <v>106</v>
      </c>
      <c r="AM182" s="14">
        <v>213</v>
      </c>
      <c r="AN182" s="14">
        <v>132</v>
      </c>
      <c r="AO182" s="14">
        <v>178</v>
      </c>
      <c r="AP182" s="14">
        <v>134</v>
      </c>
      <c r="AQ182" s="14">
        <v>85</v>
      </c>
      <c r="AR182" s="14">
        <v>64</v>
      </c>
      <c r="AS182" s="14">
        <v>55</v>
      </c>
      <c r="AT182" s="14">
        <v>38</v>
      </c>
      <c r="AU182" s="14">
        <v>63</v>
      </c>
      <c r="AV182" s="14">
        <v>29</v>
      </c>
      <c r="AW182" s="14">
        <v>31</v>
      </c>
      <c r="AX182" s="14">
        <v>37</v>
      </c>
      <c r="AY182" s="14">
        <v>26</v>
      </c>
      <c r="AZ182" s="14">
        <v>25</v>
      </c>
      <c r="BA182" s="14">
        <v>38</v>
      </c>
      <c r="BB182" s="14">
        <v>30</v>
      </c>
      <c r="BC182" s="14">
        <v>41</v>
      </c>
      <c r="BD182" s="14">
        <v>34</v>
      </c>
      <c r="BE182" s="14">
        <v>32</v>
      </c>
      <c r="BF182" s="14">
        <v>31</v>
      </c>
      <c r="BG182" s="14">
        <v>40</v>
      </c>
      <c r="BH182" s="14">
        <v>31</v>
      </c>
      <c r="BI182" s="14">
        <v>19</v>
      </c>
      <c r="BJ182" s="14">
        <v>26</v>
      </c>
      <c r="BK182" s="14">
        <v>15</v>
      </c>
      <c r="BL182" s="14"/>
      <c r="BM182" s="14"/>
      <c r="BN182" s="14"/>
      <c r="BO182" s="14"/>
      <c r="BP182" s="14"/>
      <c r="BQ182" s="14"/>
      <c r="BR182" s="14"/>
    </row>
    <row r="183" spans="1:70" s="19" customFormat="1" x14ac:dyDescent="0.25">
      <c r="A183" s="126" t="s">
        <v>107</v>
      </c>
      <c r="B183" s="14">
        <v>353</v>
      </c>
      <c r="C183" s="14">
        <v>248</v>
      </c>
      <c r="D183" s="14">
        <v>326</v>
      </c>
      <c r="E183" s="14">
        <v>382</v>
      </c>
      <c r="F183" s="14">
        <v>285</v>
      </c>
      <c r="G183" s="14">
        <v>322</v>
      </c>
      <c r="H183" s="121" t="s">
        <v>108</v>
      </c>
      <c r="I183" s="14">
        <v>285</v>
      </c>
      <c r="J183" s="14">
        <v>265</v>
      </c>
      <c r="K183" s="14">
        <v>322</v>
      </c>
      <c r="L183" s="14">
        <v>364</v>
      </c>
      <c r="M183" s="14">
        <v>548</v>
      </c>
      <c r="N183" s="14">
        <v>495</v>
      </c>
      <c r="O183" s="121" t="s">
        <v>108</v>
      </c>
      <c r="P183" s="14">
        <v>608</v>
      </c>
      <c r="Q183" s="14">
        <v>650</v>
      </c>
      <c r="R183" s="14">
        <v>763</v>
      </c>
      <c r="S183" s="14">
        <v>817</v>
      </c>
      <c r="T183" s="14">
        <v>935</v>
      </c>
      <c r="U183" s="127">
        <v>937</v>
      </c>
      <c r="V183" s="14">
        <v>784</v>
      </c>
      <c r="W183" s="14">
        <v>718</v>
      </c>
      <c r="X183" s="14">
        <v>682</v>
      </c>
      <c r="Y183" s="14">
        <v>670</v>
      </c>
      <c r="Z183" s="14">
        <v>612</v>
      </c>
      <c r="AA183" s="14">
        <v>676</v>
      </c>
      <c r="AB183" s="14">
        <v>643</v>
      </c>
      <c r="AC183" s="14">
        <v>596</v>
      </c>
      <c r="AD183" s="14">
        <v>717</v>
      </c>
      <c r="AE183" s="14">
        <v>831</v>
      </c>
      <c r="AF183" s="17"/>
      <c r="AG183" s="17">
        <f t="shared" si="88"/>
        <v>120</v>
      </c>
      <c r="AH183" s="128" t="s">
        <v>107</v>
      </c>
      <c r="AI183" s="129" t="s">
        <v>108</v>
      </c>
      <c r="AJ183" s="129" t="s">
        <v>108</v>
      </c>
      <c r="AK183" s="125">
        <f t="shared" si="107"/>
        <v>624</v>
      </c>
      <c r="AL183" s="129" t="s">
        <v>108</v>
      </c>
      <c r="AM183" s="14">
        <v>744</v>
      </c>
      <c r="AN183" s="14">
        <v>658</v>
      </c>
      <c r="AO183" s="14">
        <v>2273</v>
      </c>
      <c r="AP183" s="14">
        <v>2111</v>
      </c>
      <c r="AQ183" s="14">
        <v>625</v>
      </c>
      <c r="AR183" s="14">
        <v>604</v>
      </c>
      <c r="AS183" s="14">
        <v>559</v>
      </c>
      <c r="AT183" s="14">
        <v>606</v>
      </c>
      <c r="AU183" s="14">
        <v>772</v>
      </c>
      <c r="AV183" s="14">
        <v>720</v>
      </c>
      <c r="AW183" s="14">
        <v>757</v>
      </c>
      <c r="AX183" s="14">
        <v>648</v>
      </c>
      <c r="AY183" s="14">
        <v>728</v>
      </c>
      <c r="AZ183" s="14">
        <v>728</v>
      </c>
      <c r="BA183" s="14">
        <v>668</v>
      </c>
      <c r="BB183" s="14">
        <v>673</v>
      </c>
      <c r="BC183" s="14">
        <v>627</v>
      </c>
      <c r="BD183" s="14">
        <v>678</v>
      </c>
      <c r="BE183" s="14">
        <v>728</v>
      </c>
      <c r="BF183" s="14">
        <v>698</v>
      </c>
      <c r="BG183" s="14">
        <v>627</v>
      </c>
      <c r="BH183" s="14">
        <v>665</v>
      </c>
      <c r="BI183" s="14">
        <v>761</v>
      </c>
      <c r="BJ183" s="14">
        <v>783</v>
      </c>
      <c r="BK183" s="14">
        <v>759</v>
      </c>
      <c r="BL183" s="14"/>
      <c r="BM183" s="14"/>
      <c r="BN183" s="14"/>
      <c r="BO183" s="14"/>
      <c r="BP183" s="14"/>
      <c r="BQ183" s="14"/>
      <c r="BR183" s="14"/>
    </row>
    <row r="184" spans="1:70" s="19" customFormat="1" x14ac:dyDescent="0.25">
      <c r="A184" s="126" t="s">
        <v>109</v>
      </c>
      <c r="B184" s="14">
        <v>2033</v>
      </c>
      <c r="C184" s="14">
        <v>1396</v>
      </c>
      <c r="D184" s="14">
        <v>1735</v>
      </c>
      <c r="E184" s="14">
        <v>1769</v>
      </c>
      <c r="F184" s="14">
        <v>1908</v>
      </c>
      <c r="G184" s="14">
        <v>1878</v>
      </c>
      <c r="H184" s="121" t="s">
        <v>110</v>
      </c>
      <c r="I184" s="14">
        <v>1646</v>
      </c>
      <c r="J184" s="14">
        <v>1975</v>
      </c>
      <c r="K184" s="14">
        <v>1756</v>
      </c>
      <c r="L184" s="14">
        <v>1954</v>
      </c>
      <c r="M184" s="14">
        <v>1911</v>
      </c>
      <c r="N184" s="14">
        <v>2098</v>
      </c>
      <c r="O184" s="121" t="s">
        <v>110</v>
      </c>
      <c r="P184" s="14">
        <v>2095</v>
      </c>
      <c r="Q184" s="14">
        <v>2025</v>
      </c>
      <c r="R184" s="14">
        <v>2568</v>
      </c>
      <c r="S184" s="14">
        <v>2670</v>
      </c>
      <c r="T184" s="14">
        <v>2759</v>
      </c>
      <c r="U184" s="130">
        <v>2629</v>
      </c>
      <c r="V184" s="14">
        <v>2780</v>
      </c>
      <c r="W184" s="14">
        <v>2573</v>
      </c>
      <c r="X184" s="14">
        <v>2525</v>
      </c>
      <c r="Y184" s="14">
        <v>2329</v>
      </c>
      <c r="Z184" s="14">
        <v>2307</v>
      </c>
      <c r="AA184" s="14">
        <v>2260</v>
      </c>
      <c r="AB184" s="14">
        <v>2335</v>
      </c>
      <c r="AC184" s="14">
        <v>2540</v>
      </c>
      <c r="AD184" s="14">
        <v>3123</v>
      </c>
      <c r="AE184" s="14">
        <v>3246</v>
      </c>
      <c r="AF184" s="17"/>
      <c r="AG184" s="17">
        <f t="shared" si="88"/>
        <v>425.32258064516128</v>
      </c>
      <c r="AH184" s="128" t="s">
        <v>109</v>
      </c>
      <c r="AI184" s="129" t="s">
        <v>111</v>
      </c>
      <c r="AJ184" s="129" t="s">
        <v>111</v>
      </c>
      <c r="AK184" s="125">
        <f t="shared" si="107"/>
        <v>2211.6774193548385</v>
      </c>
      <c r="AL184" s="129" t="s">
        <v>111</v>
      </c>
      <c r="AM184" s="14">
        <v>2637</v>
      </c>
      <c r="AN184" s="14">
        <v>2159</v>
      </c>
      <c r="AO184" s="14">
        <v>532</v>
      </c>
      <c r="AP184" s="14">
        <v>566</v>
      </c>
      <c r="AQ184" s="14">
        <v>2352</v>
      </c>
      <c r="AR184" s="14">
        <v>2460</v>
      </c>
      <c r="AS184" s="14">
        <v>2333</v>
      </c>
      <c r="AT184" s="14">
        <v>2380</v>
      </c>
      <c r="AU184" s="14">
        <v>2756</v>
      </c>
      <c r="AV184" s="14">
        <v>2517</v>
      </c>
      <c r="AW184" s="14">
        <v>2569</v>
      </c>
      <c r="AX184" s="14">
        <v>2614</v>
      </c>
      <c r="AY184" s="14">
        <v>2717</v>
      </c>
      <c r="AZ184" s="14">
        <v>2495</v>
      </c>
      <c r="BA184" s="14">
        <v>2431</v>
      </c>
      <c r="BB184" s="14">
        <v>2505</v>
      </c>
      <c r="BC184" s="14">
        <v>2436</v>
      </c>
      <c r="BD184" s="14">
        <v>2329</v>
      </c>
      <c r="BE184" s="14">
        <v>2264</v>
      </c>
      <c r="BF184" s="14">
        <v>2270</v>
      </c>
      <c r="BG184" s="14">
        <v>2246</v>
      </c>
      <c r="BH184" s="14">
        <v>2308</v>
      </c>
      <c r="BI184" s="14">
        <v>2552</v>
      </c>
      <c r="BJ184" s="14">
        <v>2487</v>
      </c>
      <c r="BK184" s="14">
        <v>2488</v>
      </c>
      <c r="BL184" s="14"/>
      <c r="BM184" s="14"/>
      <c r="BN184" s="14"/>
      <c r="BO184" s="14"/>
      <c r="BP184" s="14"/>
      <c r="BQ184" s="14"/>
      <c r="BR184" s="14"/>
    </row>
    <row r="185" spans="1:70" s="19" customFormat="1" x14ac:dyDescent="0.25">
      <c r="A185" s="126" t="s">
        <v>112</v>
      </c>
      <c r="B185" s="14">
        <v>3657</v>
      </c>
      <c r="C185" s="14">
        <v>2909</v>
      </c>
      <c r="D185" s="14">
        <v>3263</v>
      </c>
      <c r="E185" s="14">
        <v>3080</v>
      </c>
      <c r="F185" s="14">
        <v>3459</v>
      </c>
      <c r="G185" s="14">
        <v>3789</v>
      </c>
      <c r="H185" s="121" t="s">
        <v>113</v>
      </c>
      <c r="I185" s="14">
        <v>3058</v>
      </c>
      <c r="J185" s="14">
        <v>3723</v>
      </c>
      <c r="K185" s="14">
        <v>3952</v>
      </c>
      <c r="L185" s="14">
        <v>3931</v>
      </c>
      <c r="M185" s="14">
        <v>3732</v>
      </c>
      <c r="N185" s="14">
        <v>4063</v>
      </c>
      <c r="O185" s="121" t="s">
        <v>113</v>
      </c>
      <c r="P185" s="14">
        <v>3735</v>
      </c>
      <c r="Q185" s="14">
        <v>3490</v>
      </c>
      <c r="R185" s="14">
        <v>4006</v>
      </c>
      <c r="S185" s="14">
        <v>3762</v>
      </c>
      <c r="T185" s="14">
        <v>3869</v>
      </c>
      <c r="U185" s="14">
        <v>2994</v>
      </c>
      <c r="V185" s="14">
        <v>2648</v>
      </c>
      <c r="W185" s="14">
        <v>3130</v>
      </c>
      <c r="X185" s="14">
        <v>3003</v>
      </c>
      <c r="Y185" s="14">
        <v>3337</v>
      </c>
      <c r="Z185" s="14">
        <v>3441</v>
      </c>
      <c r="AA185" s="14">
        <v>3337</v>
      </c>
      <c r="AB185" s="14">
        <v>3869</v>
      </c>
      <c r="AC185" s="14">
        <v>4448</v>
      </c>
      <c r="AD185" s="14">
        <v>4617</v>
      </c>
      <c r="AE185" s="14">
        <v>4706</v>
      </c>
      <c r="AF185" s="17"/>
      <c r="AG185" s="17">
        <f t="shared" si="88"/>
        <v>714.67741935483878</v>
      </c>
      <c r="AH185" s="128" t="s">
        <v>112</v>
      </c>
      <c r="AI185" s="129" t="s">
        <v>113</v>
      </c>
      <c r="AJ185" s="129" t="s">
        <v>113</v>
      </c>
      <c r="AK185" s="125">
        <f t="shared" si="107"/>
        <v>3716.3225806451615</v>
      </c>
      <c r="AL185" s="129" t="s">
        <v>113</v>
      </c>
      <c r="AM185" s="14">
        <v>4431</v>
      </c>
      <c r="AN185" s="14">
        <v>3700</v>
      </c>
      <c r="AO185" s="14">
        <v>3244</v>
      </c>
      <c r="AP185" s="14">
        <v>3564</v>
      </c>
      <c r="AQ185" s="14">
        <v>3361</v>
      </c>
      <c r="AR185" s="14">
        <v>3485</v>
      </c>
      <c r="AS185" s="14">
        <v>3623</v>
      </c>
      <c r="AT185" s="14">
        <v>4065</v>
      </c>
      <c r="AU185" s="14">
        <v>3759</v>
      </c>
      <c r="AV185" s="14">
        <v>3562</v>
      </c>
      <c r="AW185" s="14">
        <v>3505</v>
      </c>
      <c r="AX185" s="14">
        <v>3769</v>
      </c>
      <c r="AY185" s="14">
        <v>4253</v>
      </c>
      <c r="AZ185" s="14">
        <v>3593</v>
      </c>
      <c r="BA185" s="14">
        <v>3502</v>
      </c>
      <c r="BB185" s="14">
        <v>3754</v>
      </c>
      <c r="BC185" s="14">
        <v>4185</v>
      </c>
      <c r="BD185" s="14">
        <v>4207</v>
      </c>
      <c r="BE185" s="14">
        <v>3551</v>
      </c>
      <c r="BF185" s="14">
        <v>3802</v>
      </c>
      <c r="BG185" s="14">
        <v>4071</v>
      </c>
      <c r="BH185" s="14">
        <v>3111</v>
      </c>
      <c r="BI185" s="14">
        <v>3694</v>
      </c>
      <c r="BJ185" s="14">
        <v>3732</v>
      </c>
      <c r="BK185" s="14">
        <v>3809</v>
      </c>
      <c r="BL185" s="14"/>
      <c r="BM185" s="14"/>
      <c r="BN185" s="14"/>
      <c r="BO185" s="14"/>
      <c r="BP185" s="14"/>
      <c r="BQ185" s="14"/>
      <c r="BR185" s="14"/>
    </row>
    <row r="186" spans="1:70" s="19" customFormat="1" x14ac:dyDescent="0.25">
      <c r="A186" s="126" t="s">
        <v>114</v>
      </c>
      <c r="B186" s="14">
        <v>2890</v>
      </c>
      <c r="C186" s="14">
        <v>1570</v>
      </c>
      <c r="D186" s="14">
        <v>1097</v>
      </c>
      <c r="E186" s="14">
        <v>569</v>
      </c>
      <c r="F186" s="14">
        <v>529</v>
      </c>
      <c r="G186" s="14">
        <v>753</v>
      </c>
      <c r="H186" s="121" t="s">
        <v>115</v>
      </c>
      <c r="I186" s="14">
        <v>602</v>
      </c>
      <c r="J186" s="14">
        <v>155</v>
      </c>
      <c r="K186" s="14">
        <v>222</v>
      </c>
      <c r="L186" s="14">
        <v>261</v>
      </c>
      <c r="M186" s="14">
        <v>217</v>
      </c>
      <c r="N186" s="14">
        <v>136</v>
      </c>
      <c r="O186" s="121" t="s">
        <v>115</v>
      </c>
      <c r="P186" s="14">
        <v>269</v>
      </c>
      <c r="Q186" s="14">
        <v>120</v>
      </c>
      <c r="R186" s="14">
        <v>114</v>
      </c>
      <c r="S186" s="14">
        <v>362</v>
      </c>
      <c r="T186" s="14">
        <v>63</v>
      </c>
      <c r="U186" s="14">
        <v>70</v>
      </c>
      <c r="V186" s="14">
        <v>97</v>
      </c>
      <c r="W186" s="14">
        <v>74</v>
      </c>
      <c r="X186" s="14">
        <v>79</v>
      </c>
      <c r="Y186" s="14">
        <v>70</v>
      </c>
      <c r="Z186" s="14">
        <v>64</v>
      </c>
      <c r="AA186" s="14">
        <v>83</v>
      </c>
      <c r="AB186" s="14">
        <v>191</v>
      </c>
      <c r="AC186" s="14">
        <v>156</v>
      </c>
      <c r="AD186" s="14">
        <v>147</v>
      </c>
      <c r="AE186" s="14">
        <v>51</v>
      </c>
      <c r="AF186" s="17"/>
      <c r="AG186" s="17">
        <f t="shared" si="88"/>
        <v>18.548387096774192</v>
      </c>
      <c r="AH186" s="128" t="s">
        <v>114</v>
      </c>
      <c r="AI186" s="129" t="s">
        <v>115</v>
      </c>
      <c r="AJ186" s="129" t="s">
        <v>115</v>
      </c>
      <c r="AK186" s="125">
        <f t="shared" si="107"/>
        <v>96.451612903225808</v>
      </c>
      <c r="AL186" s="129" t="s">
        <v>115</v>
      </c>
      <c r="AM186" s="14">
        <v>115</v>
      </c>
      <c r="AN186" s="14">
        <v>90</v>
      </c>
      <c r="AO186" s="14">
        <v>114</v>
      </c>
      <c r="AP186" s="14">
        <v>135</v>
      </c>
      <c r="AQ186" s="14">
        <v>131</v>
      </c>
      <c r="AR186" s="14">
        <v>149</v>
      </c>
      <c r="AS186" s="14">
        <v>205</v>
      </c>
      <c r="AT186" s="14">
        <v>201</v>
      </c>
      <c r="AU186" s="14">
        <v>165</v>
      </c>
      <c r="AV186" s="14">
        <v>77</v>
      </c>
      <c r="AW186" s="14">
        <v>73</v>
      </c>
      <c r="AX186" s="14">
        <v>101</v>
      </c>
      <c r="AY186" s="14">
        <v>297</v>
      </c>
      <c r="AZ186" s="14">
        <v>241</v>
      </c>
      <c r="BA186" s="14">
        <v>121</v>
      </c>
      <c r="BB186" s="14">
        <v>136</v>
      </c>
      <c r="BC186" s="14">
        <v>233</v>
      </c>
      <c r="BD186" s="14">
        <v>222</v>
      </c>
      <c r="BE186" s="14">
        <v>227</v>
      </c>
      <c r="BF186" s="14">
        <v>315</v>
      </c>
      <c r="BG186" s="14">
        <v>249</v>
      </c>
      <c r="BH186" s="14">
        <v>173</v>
      </c>
      <c r="BI186" s="14">
        <v>147</v>
      </c>
      <c r="BJ186" s="14">
        <v>73</v>
      </c>
      <c r="BK186" s="14">
        <v>71</v>
      </c>
      <c r="BL186" s="14"/>
      <c r="BM186" s="14"/>
      <c r="BN186" s="14"/>
      <c r="BO186" s="14"/>
      <c r="BP186" s="14"/>
      <c r="BQ186" s="14"/>
      <c r="BR186" s="14"/>
    </row>
    <row r="187" spans="1:70" s="19" customFormat="1" x14ac:dyDescent="0.25">
      <c r="A187" s="126" t="s">
        <v>116</v>
      </c>
      <c r="B187" s="14">
        <v>0</v>
      </c>
      <c r="C187" s="14">
        <v>0</v>
      </c>
      <c r="D187" s="14">
        <v>4</v>
      </c>
      <c r="E187" s="14">
        <v>0</v>
      </c>
      <c r="F187" s="14">
        <v>0</v>
      </c>
      <c r="G187" s="14">
        <v>0</v>
      </c>
      <c r="H187" s="131" t="s">
        <v>117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32" t="s">
        <v>117</v>
      </c>
      <c r="P187" s="14">
        <v>0</v>
      </c>
      <c r="Q187" s="14">
        <v>0</v>
      </c>
      <c r="R187" s="14">
        <v>0</v>
      </c>
      <c r="S187" s="14">
        <v>0</v>
      </c>
      <c r="T187" s="14">
        <v>133</v>
      </c>
      <c r="U187" s="14">
        <v>264</v>
      </c>
      <c r="V187" s="14">
        <v>408</v>
      </c>
      <c r="W187" s="14">
        <v>176</v>
      </c>
      <c r="X187" s="14">
        <v>245</v>
      </c>
      <c r="Y187" s="14">
        <v>253</v>
      </c>
      <c r="Z187" s="14">
        <v>354</v>
      </c>
      <c r="AA187" s="14">
        <v>355</v>
      </c>
      <c r="AB187" s="14">
        <v>330</v>
      </c>
      <c r="AC187" s="14">
        <v>282</v>
      </c>
      <c r="AD187" s="14">
        <v>226</v>
      </c>
      <c r="AE187" s="14">
        <v>163</v>
      </c>
      <c r="AF187" s="17"/>
      <c r="AG187" s="17">
        <f t="shared" si="88"/>
        <v>35.161290322580648</v>
      </c>
      <c r="AH187" s="128" t="s">
        <v>116</v>
      </c>
      <c r="AI187" s="133" t="s">
        <v>117</v>
      </c>
      <c r="AJ187" s="133" t="s">
        <v>117</v>
      </c>
      <c r="AK187" s="125">
        <f t="shared" si="107"/>
        <v>182.83870967741936</v>
      </c>
      <c r="AL187" s="133" t="s">
        <v>117</v>
      </c>
      <c r="AM187" s="14">
        <v>218</v>
      </c>
      <c r="AN187" s="14">
        <v>254</v>
      </c>
      <c r="AO187" s="14">
        <v>447</v>
      </c>
      <c r="AP187" s="14">
        <v>560</v>
      </c>
      <c r="AQ187" s="14">
        <v>411</v>
      </c>
      <c r="AR187" s="14">
        <v>467</v>
      </c>
      <c r="AS187" s="14">
        <v>436</v>
      </c>
      <c r="AT187" s="14">
        <v>548</v>
      </c>
      <c r="AU187" s="14">
        <v>648</v>
      </c>
      <c r="AV187" s="14">
        <v>794</v>
      </c>
      <c r="AW187" s="14">
        <v>732</v>
      </c>
      <c r="AX187" s="14">
        <v>716</v>
      </c>
      <c r="AY187" s="14">
        <v>784</v>
      </c>
      <c r="AZ187" s="14">
        <v>959</v>
      </c>
      <c r="BA187" s="14">
        <v>849</v>
      </c>
      <c r="BB187" s="14">
        <v>978</v>
      </c>
      <c r="BC187" s="14">
        <v>876</v>
      </c>
      <c r="BD187" s="14">
        <v>298</v>
      </c>
      <c r="BE187" s="14">
        <v>172</v>
      </c>
      <c r="BF187" s="14">
        <v>156</v>
      </c>
      <c r="BG187" s="14">
        <v>94</v>
      </c>
      <c r="BH187" s="14">
        <v>181</v>
      </c>
      <c r="BI187" s="14">
        <v>171</v>
      </c>
      <c r="BJ187" s="14">
        <v>195</v>
      </c>
      <c r="BK187" s="14">
        <v>149</v>
      </c>
      <c r="BL187" s="14"/>
      <c r="BM187" s="14"/>
      <c r="BN187" s="14"/>
      <c r="BO187" s="14"/>
      <c r="BP187" s="14"/>
      <c r="BQ187" s="14"/>
      <c r="BR187" s="14"/>
    </row>
    <row r="188" spans="1:70" s="19" customFormat="1" x14ac:dyDescent="0.25">
      <c r="A188" s="134" t="s">
        <v>23</v>
      </c>
      <c r="B188" s="85">
        <f t="shared" ref="B188:N188" si="108">SUM(B182:B187)</f>
        <v>8972</v>
      </c>
      <c r="C188" s="85">
        <f t="shared" si="108"/>
        <v>6166</v>
      </c>
      <c r="D188" s="85">
        <f t="shared" si="108"/>
        <v>6456</v>
      </c>
      <c r="E188" s="85">
        <f t="shared" si="108"/>
        <v>5824</v>
      </c>
      <c r="F188" s="85">
        <f t="shared" si="108"/>
        <v>6261</v>
      </c>
      <c r="G188" s="85">
        <f t="shared" si="108"/>
        <v>6910</v>
      </c>
      <c r="H188" s="135"/>
      <c r="I188" s="21">
        <f t="shared" si="108"/>
        <v>5745</v>
      </c>
      <c r="J188" s="21">
        <f t="shared" si="108"/>
        <v>6335</v>
      </c>
      <c r="K188" s="21">
        <f t="shared" si="108"/>
        <v>6450</v>
      </c>
      <c r="L188" s="21">
        <f t="shared" si="108"/>
        <v>6803</v>
      </c>
      <c r="M188" s="21">
        <f t="shared" si="108"/>
        <v>6616</v>
      </c>
      <c r="N188" s="21">
        <f t="shared" si="108"/>
        <v>7281</v>
      </c>
      <c r="O188" s="135"/>
      <c r="P188" s="23">
        <f t="shared" ref="P188:BR188" si="109">SUM(P182:P187)</f>
        <v>7077</v>
      </c>
      <c r="Q188" s="21">
        <f t="shared" si="109"/>
        <v>6745</v>
      </c>
      <c r="R188" s="21">
        <f t="shared" si="109"/>
        <v>8038</v>
      </c>
      <c r="S188" s="21">
        <f t="shared" si="109"/>
        <v>8116</v>
      </c>
      <c r="T188" s="21">
        <f t="shared" si="109"/>
        <v>8476</v>
      </c>
      <c r="U188" s="21">
        <f t="shared" si="109"/>
        <v>7405</v>
      </c>
      <c r="V188" s="21">
        <f t="shared" si="109"/>
        <v>7212</v>
      </c>
      <c r="W188" s="21">
        <f t="shared" si="109"/>
        <v>7369</v>
      </c>
      <c r="X188" s="21">
        <f>SUM(X182:X187)</f>
        <v>7255</v>
      </c>
      <c r="Y188" s="21">
        <f t="shared" si="109"/>
        <v>7338</v>
      </c>
      <c r="Z188" s="21">
        <f t="shared" si="109"/>
        <v>7485</v>
      </c>
      <c r="AA188" s="21">
        <f t="shared" si="109"/>
        <v>7344</v>
      </c>
      <c r="AB188" s="21">
        <f t="shared" si="109"/>
        <v>8073</v>
      </c>
      <c r="AC188" s="21">
        <f t="shared" si="109"/>
        <v>8675</v>
      </c>
      <c r="AD188" s="21">
        <f t="shared" si="109"/>
        <v>9333</v>
      </c>
      <c r="AE188" s="21">
        <f t="shared" si="109"/>
        <v>9199</v>
      </c>
      <c r="AF188" s="24"/>
      <c r="AG188" s="24">
        <f t="shared" si="88"/>
        <v>1348.0645161290322</v>
      </c>
      <c r="AH188" s="134" t="s">
        <v>23</v>
      </c>
      <c r="AI188" s="136"/>
      <c r="AJ188" s="136"/>
      <c r="AK188" s="21">
        <f t="shared" si="107"/>
        <v>7009.9354838709678</v>
      </c>
      <c r="AL188" s="136"/>
      <c r="AM188" s="21">
        <f t="shared" si="109"/>
        <v>8358</v>
      </c>
      <c r="AN188" s="21">
        <f t="shared" si="109"/>
        <v>6993</v>
      </c>
      <c r="AO188" s="21">
        <f t="shared" si="109"/>
        <v>6788</v>
      </c>
      <c r="AP188" s="21">
        <f t="shared" si="109"/>
        <v>7070</v>
      </c>
      <c r="AQ188" s="21">
        <f t="shared" si="109"/>
        <v>6965</v>
      </c>
      <c r="AR188" s="21">
        <f t="shared" si="109"/>
        <v>7229</v>
      </c>
      <c r="AS188" s="21">
        <f t="shared" si="109"/>
        <v>7211</v>
      </c>
      <c r="AT188" s="21">
        <f t="shared" si="109"/>
        <v>7838</v>
      </c>
      <c r="AU188" s="21">
        <f t="shared" si="109"/>
        <v>8163</v>
      </c>
      <c r="AV188" s="21">
        <f t="shared" si="109"/>
        <v>7699</v>
      </c>
      <c r="AW188" s="21">
        <f t="shared" si="109"/>
        <v>7667</v>
      </c>
      <c r="AX188" s="21">
        <f t="shared" si="109"/>
        <v>7885</v>
      </c>
      <c r="AY188" s="21">
        <f t="shared" si="109"/>
        <v>8805</v>
      </c>
      <c r="AZ188" s="21">
        <f t="shared" si="109"/>
        <v>8041</v>
      </c>
      <c r="BA188" s="21">
        <f t="shared" si="109"/>
        <v>7609</v>
      </c>
      <c r="BB188" s="21">
        <f t="shared" si="109"/>
        <v>8076</v>
      </c>
      <c r="BC188" s="21">
        <f t="shared" si="109"/>
        <v>8398</v>
      </c>
      <c r="BD188" s="21">
        <f t="shared" si="109"/>
        <v>7768</v>
      </c>
      <c r="BE188" s="21">
        <f t="shared" si="109"/>
        <v>6974</v>
      </c>
      <c r="BF188" s="21">
        <f t="shared" si="109"/>
        <v>7272</v>
      </c>
      <c r="BG188" s="21">
        <f t="shared" si="109"/>
        <v>7327</v>
      </c>
      <c r="BH188" s="21">
        <f t="shared" si="109"/>
        <v>6469</v>
      </c>
      <c r="BI188" s="21">
        <f t="shared" si="109"/>
        <v>7344</v>
      </c>
      <c r="BJ188" s="21">
        <f t="shared" si="109"/>
        <v>7296</v>
      </c>
      <c r="BK188" s="21">
        <f t="shared" si="109"/>
        <v>7291</v>
      </c>
      <c r="BL188" s="21">
        <f t="shared" si="109"/>
        <v>0</v>
      </c>
      <c r="BM188" s="21">
        <f t="shared" si="109"/>
        <v>0</v>
      </c>
      <c r="BN188" s="21">
        <f t="shared" si="109"/>
        <v>0</v>
      </c>
      <c r="BO188" s="21">
        <f t="shared" si="109"/>
        <v>0</v>
      </c>
      <c r="BP188" s="21">
        <f t="shared" si="109"/>
        <v>0</v>
      </c>
      <c r="BQ188" s="21">
        <f t="shared" si="109"/>
        <v>0</v>
      </c>
      <c r="BR188" s="21">
        <f t="shared" si="109"/>
        <v>0</v>
      </c>
    </row>
    <row r="189" spans="1:70" x14ac:dyDescent="0.25">
      <c r="A189" s="137"/>
      <c r="B189" s="138"/>
      <c r="C189" s="138"/>
      <c r="D189" s="138"/>
      <c r="E189" s="138"/>
      <c r="F189" s="138"/>
      <c r="G189" s="138"/>
      <c r="H189" s="27"/>
      <c r="I189" s="27"/>
      <c r="J189" s="27"/>
      <c r="K189" s="27"/>
      <c r="L189" s="27"/>
      <c r="M189" s="27"/>
      <c r="N189" s="27"/>
      <c r="O189" s="28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>
        <f t="shared" si="88"/>
        <v>0</v>
      </c>
      <c r="AH189" s="137"/>
      <c r="AI189" s="139"/>
      <c r="AJ189" s="139"/>
      <c r="AK189" s="139"/>
      <c r="AL189" s="139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</row>
    <row r="190" spans="1:70" ht="25.5" x14ac:dyDescent="0.25">
      <c r="A190" s="7" t="s">
        <v>118</v>
      </c>
      <c r="B190" s="8">
        <v>44562</v>
      </c>
      <c r="C190" s="8" t="e" vm="1">
        <f>_xll.FIMMÊS(B190,0)+1</f>
        <v>#VALUE!</v>
      </c>
      <c r="D190" s="8" t="e" vm="1">
        <f>_xll.FIMMÊS(C190,0)+1</f>
        <v>#VALUE!</v>
      </c>
      <c r="E190" s="8" t="e" vm="1">
        <f>_xll.FIMMÊS(D190,0)+1</f>
        <v>#VALUE!</v>
      </c>
      <c r="F190" s="8" t="e" vm="1">
        <f>_xll.FIMMÊS(E190,0)+1</f>
        <v>#VALUE!</v>
      </c>
      <c r="G190" s="8" t="e" vm="1">
        <f>_xll.FIMMÊS(F190,0)+1</f>
        <v>#VALUE!</v>
      </c>
      <c r="H190" s="140"/>
      <c r="I190" s="8" t="e" vm="1">
        <f>_xll.FIMMÊS(G190,0)+1</f>
        <v>#VALUE!</v>
      </c>
      <c r="J190" s="8" t="e" vm="1">
        <f>_xll.FIMMÊS(I190,0)+1</f>
        <v>#VALUE!</v>
      </c>
      <c r="K190" s="8" t="e" vm="1">
        <f>_xll.FIMMÊS(J190,0)+1</f>
        <v>#VALUE!</v>
      </c>
      <c r="L190" s="8" t="e" vm="1">
        <f>_xll.FIMMÊS(K190,0)+1</f>
        <v>#VALUE!</v>
      </c>
      <c r="M190" s="8" t="e" vm="1">
        <f>_xll.FIMMÊS(L190,0)+1</f>
        <v>#VALUE!</v>
      </c>
      <c r="N190" s="8" t="e" vm="1">
        <f>_xll.FIMMÊS(M190,0)+1</f>
        <v>#VALUE!</v>
      </c>
      <c r="O190" s="140"/>
      <c r="P190" s="10" t="e" vm="2">
        <f t="shared" ref="P190:AE190" si="110">P10</f>
        <v>#VALUE!</v>
      </c>
      <c r="Q190" s="8" t="e" vm="2">
        <f t="shared" si="110"/>
        <v>#VALUE!</v>
      </c>
      <c r="R190" s="8" t="e" vm="2">
        <f t="shared" si="110"/>
        <v>#VALUE!</v>
      </c>
      <c r="S190" s="8" t="e" vm="2">
        <f t="shared" si="110"/>
        <v>#VALUE!</v>
      </c>
      <c r="T190" s="8" t="e" vm="2">
        <f t="shared" si="110"/>
        <v>#VALUE!</v>
      </c>
      <c r="U190" s="8" t="e" vm="2">
        <f t="shared" si="110"/>
        <v>#VALUE!</v>
      </c>
      <c r="V190" s="8" t="e" vm="2">
        <f t="shared" si="110"/>
        <v>#VALUE!</v>
      </c>
      <c r="W190" s="8" t="e" vm="2">
        <f t="shared" si="110"/>
        <v>#VALUE!</v>
      </c>
      <c r="X190" s="8" t="e" vm="2">
        <f t="shared" si="110"/>
        <v>#VALUE!</v>
      </c>
      <c r="Y190" s="8" t="e" vm="2">
        <f t="shared" si="110"/>
        <v>#VALUE!</v>
      </c>
      <c r="Z190" s="8" t="e" vm="2">
        <f t="shared" si="110"/>
        <v>#VALUE!</v>
      </c>
      <c r="AA190" s="8" t="e" vm="2">
        <f t="shared" si="110"/>
        <v>#VALUE!</v>
      </c>
      <c r="AB190" s="8" t="e" vm="2">
        <f t="shared" si="110"/>
        <v>#VALUE!</v>
      </c>
      <c r="AC190" s="8" t="e" vm="2">
        <f t="shared" si="110"/>
        <v>#VALUE!</v>
      </c>
      <c r="AD190" s="8" t="e" vm="2">
        <f t="shared" si="110"/>
        <v>#VALUE!</v>
      </c>
      <c r="AE190" s="8" t="e" vm="2">
        <f t="shared" si="110"/>
        <v>#VALUE!</v>
      </c>
      <c r="AF190" s="11"/>
      <c r="AG190" s="11" t="e" vm="2">
        <f t="shared" si="88"/>
        <v>#VALUE!</v>
      </c>
      <c r="AH190" s="7" t="s">
        <v>119</v>
      </c>
      <c r="AI190" s="54"/>
      <c r="AJ190" s="9"/>
      <c r="AK190" s="101" t="str">
        <f>AK$20</f>
        <v>06 a 31 - Mai - 24</v>
      </c>
      <c r="AL190" s="9"/>
      <c r="AM190" s="8" t="e" vm="2">
        <f t="shared" ref="AM190:BR190" si="111">AM$20</f>
        <v>#VALUE!</v>
      </c>
      <c r="AN190" s="8" t="e" vm="2">
        <f t="shared" si="111"/>
        <v>#VALUE!</v>
      </c>
      <c r="AO190" s="8" t="e" vm="2">
        <f t="shared" si="111"/>
        <v>#VALUE!</v>
      </c>
      <c r="AP190" s="8" t="e" vm="2">
        <f t="shared" si="111"/>
        <v>#VALUE!</v>
      </c>
      <c r="AQ190" s="8" t="e" vm="2">
        <f t="shared" si="111"/>
        <v>#VALUE!</v>
      </c>
      <c r="AR190" s="8" t="e" vm="2">
        <f t="shared" si="111"/>
        <v>#VALUE!</v>
      </c>
      <c r="AS190" s="8" t="e" vm="2">
        <f t="shared" si="111"/>
        <v>#VALUE!</v>
      </c>
      <c r="AT190" s="8" t="e" vm="2">
        <f t="shared" si="111"/>
        <v>#VALUE!</v>
      </c>
      <c r="AU190" s="8" t="e" vm="2">
        <f t="shared" si="111"/>
        <v>#VALUE!</v>
      </c>
      <c r="AV190" s="8" t="e" vm="2">
        <f t="shared" si="111"/>
        <v>#VALUE!</v>
      </c>
      <c r="AW190" s="8" t="e" vm="2">
        <f t="shared" si="111"/>
        <v>#VALUE!</v>
      </c>
      <c r="AX190" s="8" t="e" vm="2">
        <f t="shared" si="111"/>
        <v>#VALUE!</v>
      </c>
      <c r="AY190" s="8" t="e" vm="2">
        <f t="shared" si="111"/>
        <v>#VALUE!</v>
      </c>
      <c r="AZ190" s="8" t="e" vm="2">
        <f t="shared" si="111"/>
        <v>#VALUE!</v>
      </c>
      <c r="BA190" s="8" t="e" vm="2">
        <f t="shared" si="111"/>
        <v>#VALUE!</v>
      </c>
      <c r="BB190" s="8" t="e" vm="2">
        <f t="shared" si="111"/>
        <v>#VALUE!</v>
      </c>
      <c r="BC190" s="8" t="e" vm="2">
        <f t="shared" si="111"/>
        <v>#VALUE!</v>
      </c>
      <c r="BD190" s="8" t="e" vm="2">
        <f t="shared" si="111"/>
        <v>#VALUE!</v>
      </c>
      <c r="BE190" s="8" t="e" vm="2">
        <f t="shared" si="111"/>
        <v>#VALUE!</v>
      </c>
      <c r="BF190" s="8" t="e" vm="2">
        <f t="shared" si="111"/>
        <v>#VALUE!</v>
      </c>
      <c r="BG190" s="8" t="e" vm="2">
        <f t="shared" si="111"/>
        <v>#VALUE!</v>
      </c>
      <c r="BH190" s="8" t="e" vm="2">
        <f t="shared" si="111"/>
        <v>#VALUE!</v>
      </c>
      <c r="BI190" s="8" t="e" vm="2">
        <f t="shared" si="111"/>
        <v>#VALUE!</v>
      </c>
      <c r="BJ190" s="8" t="e" vm="2">
        <f t="shared" si="111"/>
        <v>#VALUE!</v>
      </c>
      <c r="BK190" s="8" t="e" vm="2">
        <f t="shared" si="111"/>
        <v>#VALUE!</v>
      </c>
      <c r="BL190" s="8" t="e" vm="2">
        <f t="shared" si="111"/>
        <v>#VALUE!</v>
      </c>
      <c r="BM190" s="8" t="e" vm="2">
        <f t="shared" si="111"/>
        <v>#VALUE!</v>
      </c>
      <c r="BN190" s="8" t="e" vm="2">
        <f t="shared" si="111"/>
        <v>#VALUE!</v>
      </c>
      <c r="BO190" s="8" t="e" vm="2">
        <f t="shared" si="111"/>
        <v>#VALUE!</v>
      </c>
      <c r="BP190" s="8" t="e" vm="2">
        <f t="shared" si="111"/>
        <v>#VALUE!</v>
      </c>
      <c r="BQ190" s="8" t="e" vm="2">
        <f t="shared" si="111"/>
        <v>#VALUE!</v>
      </c>
      <c r="BR190" s="8" t="e" vm="2">
        <f t="shared" si="111"/>
        <v>#VALUE!</v>
      </c>
    </row>
    <row r="191" spans="1:70" s="19" customFormat="1" x14ac:dyDescent="0.25">
      <c r="A191" s="13" t="s">
        <v>120</v>
      </c>
      <c r="B191" s="14">
        <v>19</v>
      </c>
      <c r="C191" s="14">
        <v>24</v>
      </c>
      <c r="D191" s="14">
        <v>18</v>
      </c>
      <c r="E191" s="14">
        <v>21</v>
      </c>
      <c r="F191" s="14">
        <v>19</v>
      </c>
      <c r="G191" s="14">
        <v>13</v>
      </c>
      <c r="H191" s="15"/>
      <c r="I191" s="14">
        <v>29</v>
      </c>
      <c r="J191" s="14">
        <v>19</v>
      </c>
      <c r="K191" s="14">
        <v>21</v>
      </c>
      <c r="L191" s="14">
        <v>20</v>
      </c>
      <c r="M191" s="14">
        <v>27</v>
      </c>
      <c r="N191" s="14">
        <v>22</v>
      </c>
      <c r="O191" s="15"/>
      <c r="P191" s="16">
        <v>28</v>
      </c>
      <c r="Q191" s="14">
        <v>17</v>
      </c>
      <c r="R191" s="14">
        <v>17</v>
      </c>
      <c r="S191" s="14">
        <v>30</v>
      </c>
      <c r="T191" s="14">
        <v>26</v>
      </c>
      <c r="U191" s="14">
        <v>21</v>
      </c>
      <c r="V191" s="14">
        <v>26</v>
      </c>
      <c r="W191" s="14">
        <v>19</v>
      </c>
      <c r="X191" s="14">
        <v>29</v>
      </c>
      <c r="Y191" s="14">
        <v>26</v>
      </c>
      <c r="Z191" s="14">
        <v>16</v>
      </c>
      <c r="AA191" s="14">
        <v>24</v>
      </c>
      <c r="AB191" s="14">
        <v>18</v>
      </c>
      <c r="AC191" s="14">
        <v>14</v>
      </c>
      <c r="AD191" s="14">
        <v>25</v>
      </c>
      <c r="AE191" s="14">
        <v>24</v>
      </c>
      <c r="AF191" s="17"/>
      <c r="AG191" s="17">
        <f t="shared" si="88"/>
        <v>2.903225806451613</v>
      </c>
      <c r="AH191" s="13" t="s">
        <v>120</v>
      </c>
      <c r="AI191" s="92"/>
      <c r="AJ191" s="99"/>
      <c r="AK191" s="92">
        <f>(AM191/31)*26</f>
        <v>15.096774193548388</v>
      </c>
      <c r="AL191" s="99"/>
      <c r="AM191" s="14">
        <v>18</v>
      </c>
      <c r="AN191" s="14">
        <v>21</v>
      </c>
      <c r="AO191" s="14">
        <v>20</v>
      </c>
      <c r="AP191" s="14">
        <v>24</v>
      </c>
      <c r="AQ191" s="14">
        <v>17</v>
      </c>
      <c r="AR191" s="14">
        <v>19</v>
      </c>
      <c r="AS191" s="14">
        <v>14</v>
      </c>
      <c r="AT191" s="14">
        <v>16</v>
      </c>
      <c r="AU191" s="14">
        <v>22</v>
      </c>
      <c r="AV191" s="14">
        <v>10</v>
      </c>
      <c r="AW191" s="14">
        <v>20</v>
      </c>
      <c r="AX191" s="14">
        <v>12</v>
      </c>
      <c r="AY191" s="14">
        <v>18</v>
      </c>
      <c r="AZ191" s="14">
        <v>17</v>
      </c>
      <c r="BA191" s="14">
        <v>30</v>
      </c>
      <c r="BB191" s="14">
        <v>13</v>
      </c>
      <c r="BC191" s="14">
        <v>22</v>
      </c>
      <c r="BD191" s="14">
        <v>17</v>
      </c>
      <c r="BE191" s="14">
        <v>12</v>
      </c>
      <c r="BF191" s="14">
        <v>10</v>
      </c>
      <c r="BG191" s="14">
        <v>9</v>
      </c>
      <c r="BH191" s="274">
        <v>15</v>
      </c>
      <c r="BI191" s="275"/>
      <c r="BJ191" s="14">
        <v>16</v>
      </c>
      <c r="BK191" s="14">
        <v>12</v>
      </c>
      <c r="BL191" s="14"/>
      <c r="BM191" s="14"/>
      <c r="BN191" s="14"/>
      <c r="BO191" s="14"/>
      <c r="BP191" s="14"/>
      <c r="BQ191" s="14"/>
      <c r="BR191" s="14"/>
    </row>
    <row r="192" spans="1:70" s="19" customFormat="1" x14ac:dyDescent="0.25">
      <c r="A192" s="13"/>
      <c r="B192" s="14"/>
      <c r="C192" s="14"/>
      <c r="D192" s="14"/>
      <c r="E192" s="14"/>
      <c r="F192" s="14"/>
      <c r="G192" s="14"/>
      <c r="H192" s="15"/>
      <c r="I192" s="14"/>
      <c r="J192" s="14"/>
      <c r="K192" s="14"/>
      <c r="L192" s="14"/>
      <c r="M192" s="14"/>
      <c r="N192" s="14"/>
      <c r="O192" s="15"/>
      <c r="P192" s="16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7"/>
      <c r="AG192" s="17">
        <f t="shared" si="88"/>
        <v>0</v>
      </c>
      <c r="AH192" s="13" t="s">
        <v>121</v>
      </c>
      <c r="AI192" s="92"/>
      <c r="AJ192" s="99"/>
      <c r="AK192" s="92">
        <f>(AM192/31)*26</f>
        <v>0</v>
      </c>
      <c r="AL192" s="99"/>
      <c r="AM192" s="14"/>
      <c r="AN192" s="14"/>
      <c r="AO192" s="14"/>
      <c r="AP192" s="14"/>
      <c r="AQ192" s="14">
        <v>1</v>
      </c>
      <c r="AR192" s="14">
        <v>3</v>
      </c>
      <c r="AS192" s="14">
        <v>1</v>
      </c>
      <c r="AT192" s="14">
        <v>3</v>
      </c>
      <c r="AU192" s="14">
        <v>2</v>
      </c>
      <c r="AV192" s="14">
        <v>0</v>
      </c>
      <c r="AW192" s="14">
        <v>2</v>
      </c>
      <c r="AX192" s="14">
        <v>1</v>
      </c>
      <c r="AY192" s="14">
        <v>0</v>
      </c>
      <c r="AZ192" s="14">
        <v>3</v>
      </c>
      <c r="BA192" s="14">
        <v>0</v>
      </c>
      <c r="BB192" s="14">
        <v>1</v>
      </c>
      <c r="BC192" s="14">
        <v>0</v>
      </c>
      <c r="BD192" s="14">
        <v>3</v>
      </c>
      <c r="BE192" s="14">
        <v>2</v>
      </c>
      <c r="BF192" s="14">
        <v>0</v>
      </c>
      <c r="BG192" s="17">
        <v>1</v>
      </c>
      <c r="BH192" s="269">
        <v>2</v>
      </c>
      <c r="BI192" s="269"/>
      <c r="BJ192" s="16">
        <v>2</v>
      </c>
      <c r="BK192" s="14">
        <v>23</v>
      </c>
      <c r="BL192" s="14"/>
      <c r="BM192" s="14"/>
      <c r="BN192" s="14"/>
      <c r="BO192" s="14"/>
      <c r="BP192" s="14"/>
      <c r="BQ192" s="14"/>
      <c r="BR192" s="14"/>
    </row>
    <row r="193" spans="1:70" s="19" customFormat="1" x14ac:dyDescent="0.25">
      <c r="A193" s="13" t="s">
        <v>122</v>
      </c>
      <c r="B193" s="14">
        <v>3</v>
      </c>
      <c r="C193" s="14">
        <v>3</v>
      </c>
      <c r="D193" s="14">
        <v>6</v>
      </c>
      <c r="E193" s="14">
        <v>12</v>
      </c>
      <c r="F193" s="14">
        <v>11</v>
      </c>
      <c r="G193" s="14">
        <v>10</v>
      </c>
      <c r="H193" s="15"/>
      <c r="I193" s="14">
        <v>8</v>
      </c>
      <c r="J193" s="14">
        <v>12</v>
      </c>
      <c r="K193" s="14">
        <v>7</v>
      </c>
      <c r="L193" s="14">
        <v>12</v>
      </c>
      <c r="M193" s="14">
        <v>10</v>
      </c>
      <c r="N193" s="14">
        <v>15</v>
      </c>
      <c r="O193" s="15"/>
      <c r="P193" s="16">
        <v>9</v>
      </c>
      <c r="Q193" s="14">
        <v>15</v>
      </c>
      <c r="R193" s="14">
        <v>16</v>
      </c>
      <c r="S193" s="14">
        <v>12</v>
      </c>
      <c r="T193" s="14">
        <v>13</v>
      </c>
      <c r="U193" s="14">
        <v>9</v>
      </c>
      <c r="V193" s="14">
        <v>5</v>
      </c>
      <c r="W193" s="14">
        <v>6</v>
      </c>
      <c r="X193" s="14">
        <v>13</v>
      </c>
      <c r="Y193" s="14">
        <v>4</v>
      </c>
      <c r="Z193" s="14">
        <v>14</v>
      </c>
      <c r="AA193" s="14">
        <v>15</v>
      </c>
      <c r="AB193" s="14">
        <v>7</v>
      </c>
      <c r="AC193" s="14">
        <v>4</v>
      </c>
      <c r="AD193" s="14">
        <v>5</v>
      </c>
      <c r="AE193" s="14">
        <v>2</v>
      </c>
      <c r="AF193" s="17"/>
      <c r="AG193" s="17">
        <f t="shared" si="88"/>
        <v>1.4516129032258065</v>
      </c>
      <c r="AH193" s="13" t="s">
        <v>122</v>
      </c>
      <c r="AI193" s="92"/>
      <c r="AJ193" s="99"/>
      <c r="AK193" s="92">
        <f>(AM193/31)*26</f>
        <v>7.5483870967741939</v>
      </c>
      <c r="AL193" s="99"/>
      <c r="AM193" s="14">
        <v>9</v>
      </c>
      <c r="AN193" s="14">
        <v>4</v>
      </c>
      <c r="AO193" s="14">
        <v>2</v>
      </c>
      <c r="AP193" s="14">
        <v>7</v>
      </c>
      <c r="AQ193" s="14">
        <v>6</v>
      </c>
      <c r="AR193" s="14">
        <v>11</v>
      </c>
      <c r="AS193" s="14">
        <v>13</v>
      </c>
      <c r="AT193" s="14">
        <v>9</v>
      </c>
      <c r="AU193" s="14">
        <v>6</v>
      </c>
      <c r="AV193" s="14">
        <v>2</v>
      </c>
      <c r="AW193" s="14">
        <v>3</v>
      </c>
      <c r="AX193" s="14">
        <v>3</v>
      </c>
      <c r="AY193" s="14">
        <v>4</v>
      </c>
      <c r="AZ193" s="14">
        <v>6</v>
      </c>
      <c r="BA193" s="14">
        <v>3</v>
      </c>
      <c r="BB193" s="14">
        <v>6</v>
      </c>
      <c r="BC193" s="14">
        <v>5</v>
      </c>
      <c r="BD193" s="14">
        <v>5</v>
      </c>
      <c r="BE193" s="14">
        <v>10</v>
      </c>
      <c r="BF193" s="14">
        <v>8</v>
      </c>
      <c r="BG193" s="14">
        <v>3</v>
      </c>
      <c r="BH193" s="270">
        <v>10</v>
      </c>
      <c r="BI193" s="271"/>
      <c r="BJ193" s="14">
        <v>10</v>
      </c>
      <c r="BK193" s="14">
        <v>7</v>
      </c>
      <c r="BL193" s="14"/>
      <c r="BM193" s="14"/>
      <c r="BN193" s="14"/>
      <c r="BO193" s="14"/>
      <c r="BP193" s="14"/>
      <c r="BQ193" s="14"/>
      <c r="BR193" s="14"/>
    </row>
    <row r="194" spans="1:70" s="19" customFormat="1" x14ac:dyDescent="0.25">
      <c r="A194" s="13" t="s">
        <v>123</v>
      </c>
      <c r="B194" s="14">
        <v>8</v>
      </c>
      <c r="C194" s="14">
        <v>13</v>
      </c>
      <c r="D194" s="14">
        <v>16</v>
      </c>
      <c r="E194" s="14">
        <v>25</v>
      </c>
      <c r="F194" s="14">
        <v>18</v>
      </c>
      <c r="G194" s="14">
        <v>81</v>
      </c>
      <c r="H194" s="15"/>
      <c r="I194" s="14">
        <v>60</v>
      </c>
      <c r="J194" s="14">
        <v>66</v>
      </c>
      <c r="K194" s="14">
        <v>60</v>
      </c>
      <c r="L194" s="14">
        <v>41</v>
      </c>
      <c r="M194" s="14">
        <v>39</v>
      </c>
      <c r="N194" s="14">
        <v>49</v>
      </c>
      <c r="O194" s="15"/>
      <c r="P194" s="16">
        <v>63</v>
      </c>
      <c r="Q194" s="14">
        <v>49</v>
      </c>
      <c r="R194" s="14">
        <v>49</v>
      </c>
      <c r="S194" s="14">
        <v>46</v>
      </c>
      <c r="T194" s="14">
        <v>55</v>
      </c>
      <c r="U194" s="14">
        <v>53</v>
      </c>
      <c r="V194" s="14">
        <v>51</v>
      </c>
      <c r="W194" s="14">
        <v>39</v>
      </c>
      <c r="X194" s="14">
        <v>48</v>
      </c>
      <c r="Y194" s="14">
        <v>32</v>
      </c>
      <c r="Z194" s="14">
        <v>55</v>
      </c>
      <c r="AA194" s="14">
        <v>34</v>
      </c>
      <c r="AB194" s="14">
        <v>36</v>
      </c>
      <c r="AC194" s="14">
        <v>31</v>
      </c>
      <c r="AD194" s="14">
        <v>37</v>
      </c>
      <c r="AE194" s="14">
        <v>28</v>
      </c>
      <c r="AF194" s="17"/>
      <c r="AG194" s="17">
        <f t="shared" si="88"/>
        <v>4.193548387096774</v>
      </c>
      <c r="AH194" s="13" t="s">
        <v>123</v>
      </c>
      <c r="AI194" s="92"/>
      <c r="AJ194" s="99"/>
      <c r="AK194" s="92">
        <f>(AM194/31)*26</f>
        <v>21.806451612903228</v>
      </c>
      <c r="AL194" s="99"/>
      <c r="AM194" s="14">
        <v>26</v>
      </c>
      <c r="AN194" s="14">
        <v>26</v>
      </c>
      <c r="AO194" s="14">
        <v>27</v>
      </c>
      <c r="AP194" s="14">
        <v>24</v>
      </c>
      <c r="AQ194" s="14">
        <v>20</v>
      </c>
      <c r="AR194" s="14">
        <v>42</v>
      </c>
      <c r="AS194" s="14">
        <v>38</v>
      </c>
      <c r="AT194" s="14">
        <v>30</v>
      </c>
      <c r="AU194" s="14">
        <v>42</v>
      </c>
      <c r="AV194" s="14">
        <v>39</v>
      </c>
      <c r="AW194" s="14">
        <v>38</v>
      </c>
      <c r="AX194" s="14">
        <v>57</v>
      </c>
      <c r="AY194" s="14">
        <v>39</v>
      </c>
      <c r="AZ194" s="14">
        <v>37</v>
      </c>
      <c r="BA194" s="14">
        <v>45</v>
      </c>
      <c r="BB194" s="14">
        <v>37</v>
      </c>
      <c r="BC194" s="14">
        <v>36</v>
      </c>
      <c r="BD194" s="14">
        <v>51</v>
      </c>
      <c r="BE194" s="14">
        <v>55</v>
      </c>
      <c r="BF194" s="14">
        <v>45</v>
      </c>
      <c r="BG194" s="14">
        <v>40</v>
      </c>
      <c r="BH194" s="272">
        <v>27</v>
      </c>
      <c r="BI194" s="273"/>
      <c r="BJ194" s="14">
        <v>34</v>
      </c>
      <c r="BK194" s="14">
        <v>44</v>
      </c>
      <c r="BL194" s="14"/>
      <c r="BM194" s="14"/>
      <c r="BN194" s="14"/>
      <c r="BO194" s="14"/>
      <c r="BP194" s="14"/>
      <c r="BQ194" s="14"/>
      <c r="BR194" s="14"/>
    </row>
    <row r="195" spans="1:70" s="19" customFormat="1" x14ac:dyDescent="0.25">
      <c r="A195" s="20" t="s">
        <v>9</v>
      </c>
      <c r="B195" s="21">
        <f t="shared" ref="B195:N195" si="112">SUM(B191:B194)</f>
        <v>30</v>
      </c>
      <c r="C195" s="21">
        <f t="shared" si="112"/>
        <v>40</v>
      </c>
      <c r="D195" s="21">
        <f t="shared" si="112"/>
        <v>40</v>
      </c>
      <c r="E195" s="21">
        <f t="shared" si="112"/>
        <v>58</v>
      </c>
      <c r="F195" s="21">
        <f t="shared" si="112"/>
        <v>48</v>
      </c>
      <c r="G195" s="21">
        <f t="shared" si="112"/>
        <v>104</v>
      </c>
      <c r="H195" s="23"/>
      <c r="I195" s="21">
        <f t="shared" si="112"/>
        <v>97</v>
      </c>
      <c r="J195" s="21">
        <f t="shared" si="112"/>
        <v>97</v>
      </c>
      <c r="K195" s="21">
        <f t="shared" si="112"/>
        <v>88</v>
      </c>
      <c r="L195" s="21">
        <f t="shared" si="112"/>
        <v>73</v>
      </c>
      <c r="M195" s="21">
        <f t="shared" si="112"/>
        <v>76</v>
      </c>
      <c r="N195" s="21">
        <f t="shared" si="112"/>
        <v>86</v>
      </c>
      <c r="O195" s="23"/>
      <c r="P195" s="23">
        <f t="shared" ref="P195:BR195" si="113">SUM(P191:P194)</f>
        <v>100</v>
      </c>
      <c r="Q195" s="21">
        <f t="shared" si="113"/>
        <v>81</v>
      </c>
      <c r="R195" s="21">
        <f t="shared" si="113"/>
        <v>82</v>
      </c>
      <c r="S195" s="21">
        <f t="shared" si="113"/>
        <v>88</v>
      </c>
      <c r="T195" s="21">
        <f t="shared" si="113"/>
        <v>94</v>
      </c>
      <c r="U195" s="21">
        <f t="shared" si="113"/>
        <v>83</v>
      </c>
      <c r="V195" s="21">
        <f t="shared" si="113"/>
        <v>82</v>
      </c>
      <c r="W195" s="21">
        <f t="shared" si="113"/>
        <v>64</v>
      </c>
      <c r="X195" s="21">
        <f>SUM(X191:X194)</f>
        <v>90</v>
      </c>
      <c r="Y195" s="21">
        <f t="shared" si="113"/>
        <v>62</v>
      </c>
      <c r="Z195" s="21">
        <f t="shared" si="113"/>
        <v>85</v>
      </c>
      <c r="AA195" s="21">
        <f t="shared" si="113"/>
        <v>73</v>
      </c>
      <c r="AB195" s="21">
        <f t="shared" si="113"/>
        <v>61</v>
      </c>
      <c r="AC195" s="21">
        <f t="shared" si="113"/>
        <v>49</v>
      </c>
      <c r="AD195" s="21">
        <f t="shared" si="113"/>
        <v>67</v>
      </c>
      <c r="AE195" s="21">
        <f t="shared" si="113"/>
        <v>54</v>
      </c>
      <c r="AF195" s="24"/>
      <c r="AG195" s="24">
        <f t="shared" si="88"/>
        <v>8.5483870967741939</v>
      </c>
      <c r="AH195" s="20" t="s">
        <v>9</v>
      </c>
      <c r="AI195" s="142"/>
      <c r="AJ195" s="100"/>
      <c r="AK195" s="24">
        <f>(AM195/31)*26</f>
        <v>44.451612903225808</v>
      </c>
      <c r="AL195" s="100"/>
      <c r="AM195" s="21">
        <f t="shared" si="113"/>
        <v>53</v>
      </c>
      <c r="AN195" s="21">
        <f t="shared" si="113"/>
        <v>51</v>
      </c>
      <c r="AO195" s="21">
        <f t="shared" si="113"/>
        <v>49</v>
      </c>
      <c r="AP195" s="21">
        <f t="shared" si="113"/>
        <v>55</v>
      </c>
      <c r="AQ195" s="21">
        <f t="shared" si="113"/>
        <v>44</v>
      </c>
      <c r="AR195" s="21">
        <f t="shared" si="113"/>
        <v>75</v>
      </c>
      <c r="AS195" s="21">
        <f t="shared" si="113"/>
        <v>66</v>
      </c>
      <c r="AT195" s="21">
        <f t="shared" si="113"/>
        <v>58</v>
      </c>
      <c r="AU195" s="21">
        <f t="shared" si="113"/>
        <v>72</v>
      </c>
      <c r="AV195" s="21">
        <f t="shared" si="113"/>
        <v>51</v>
      </c>
      <c r="AW195" s="21">
        <f t="shared" si="113"/>
        <v>63</v>
      </c>
      <c r="AX195" s="21">
        <f t="shared" si="113"/>
        <v>73</v>
      </c>
      <c r="AY195" s="21">
        <f t="shared" si="113"/>
        <v>61</v>
      </c>
      <c r="AZ195" s="21">
        <f t="shared" si="113"/>
        <v>63</v>
      </c>
      <c r="BA195" s="21">
        <f t="shared" si="113"/>
        <v>78</v>
      </c>
      <c r="BB195" s="21">
        <f t="shared" si="113"/>
        <v>57</v>
      </c>
      <c r="BC195" s="21">
        <f t="shared" si="113"/>
        <v>63</v>
      </c>
      <c r="BD195" s="21">
        <f t="shared" si="113"/>
        <v>76</v>
      </c>
      <c r="BE195" s="21">
        <f t="shared" si="113"/>
        <v>79</v>
      </c>
      <c r="BF195" s="21">
        <f t="shared" si="113"/>
        <v>63</v>
      </c>
      <c r="BG195" s="21">
        <f t="shared" si="113"/>
        <v>53</v>
      </c>
      <c r="BH195" s="21">
        <f t="shared" si="113"/>
        <v>54</v>
      </c>
      <c r="BI195" s="21">
        <v>54</v>
      </c>
      <c r="BJ195" s="21">
        <f t="shared" si="113"/>
        <v>62</v>
      </c>
      <c r="BK195" s="21">
        <f t="shared" si="113"/>
        <v>86</v>
      </c>
      <c r="BL195" s="21">
        <f t="shared" si="113"/>
        <v>0</v>
      </c>
      <c r="BM195" s="21">
        <f t="shared" si="113"/>
        <v>0</v>
      </c>
      <c r="BN195" s="21">
        <f t="shared" si="113"/>
        <v>0</v>
      </c>
      <c r="BO195" s="21">
        <f t="shared" si="113"/>
        <v>0</v>
      </c>
      <c r="BP195" s="21">
        <f t="shared" si="113"/>
        <v>0</v>
      </c>
      <c r="BQ195" s="21">
        <f t="shared" si="113"/>
        <v>0</v>
      </c>
      <c r="BR195" s="21">
        <f t="shared" si="113"/>
        <v>0</v>
      </c>
    </row>
    <row r="196" spans="1:70" x14ac:dyDescent="0.25">
      <c r="A196" s="143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143"/>
      <c r="AI196" s="3"/>
      <c r="AJ196" s="3"/>
      <c r="AK196" s="3"/>
      <c r="AL196" s="3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</row>
    <row r="197" spans="1:70" x14ac:dyDescent="0.25">
      <c r="A197" s="143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143"/>
      <c r="AI197" s="3"/>
      <c r="AJ197" s="3"/>
      <c r="AK197" s="3"/>
      <c r="AL197" s="3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</row>
    <row r="198" spans="1:70" x14ac:dyDescent="0.25">
      <c r="A198" s="143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143"/>
      <c r="AI198" s="3"/>
      <c r="AJ198" s="3"/>
      <c r="AK198" s="3"/>
      <c r="AL198" s="3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</row>
    <row r="199" spans="1:70" x14ac:dyDescent="0.25">
      <c r="A199" s="143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143"/>
      <c r="AI199" s="3"/>
      <c r="AJ199" s="3"/>
      <c r="AK199" s="3"/>
      <c r="AL199" s="3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</row>
    <row r="200" spans="1:70" x14ac:dyDescent="0.25">
      <c r="A200" s="143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143"/>
      <c r="AI200" s="3"/>
      <c r="AJ200" s="3"/>
      <c r="AK200" s="3"/>
      <c r="AL200" s="3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</row>
    <row r="201" spans="1:70" x14ac:dyDescent="0.25">
      <c r="A201" s="143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143"/>
      <c r="AI201" s="3"/>
      <c r="AJ201" s="3"/>
      <c r="AK201" s="3"/>
      <c r="AL201" s="3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</row>
    <row r="202" spans="1:70" x14ac:dyDescent="0.25">
      <c r="A202" s="143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143"/>
      <c r="AI202" s="3"/>
      <c r="AJ202" s="3"/>
      <c r="AK202" s="3"/>
      <c r="AL202" s="3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</row>
    <row r="203" spans="1:70" x14ac:dyDescent="0.25">
      <c r="A203" s="14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143"/>
      <c r="AI203" s="3"/>
      <c r="AJ203" s="3"/>
      <c r="AK203" s="3"/>
      <c r="AL203" s="3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</row>
    <row r="204" spans="1:70" x14ac:dyDescent="0.25">
      <c r="A204" s="143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143"/>
      <c r="AI204" s="3"/>
      <c r="AJ204" s="3"/>
      <c r="AK204" s="3"/>
      <c r="AL204" s="3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</row>
    <row r="205" spans="1:70" x14ac:dyDescent="0.25">
      <c r="A205" s="143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143"/>
      <c r="AI205" s="3"/>
      <c r="AJ205" s="3"/>
      <c r="AK205" s="3"/>
      <c r="AL205" s="3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</row>
    <row r="206" spans="1:70" x14ac:dyDescent="0.25">
      <c r="A206" s="143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143"/>
      <c r="AI206" s="3"/>
      <c r="AJ206" s="3"/>
      <c r="AK206" s="3"/>
      <c r="AL206" s="3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</row>
    <row r="207" spans="1:70" x14ac:dyDescent="0.25">
      <c r="A207" s="143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143"/>
      <c r="AI207" s="3"/>
      <c r="AJ207" s="3"/>
      <c r="AK207" s="3"/>
      <c r="AL207" s="3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</row>
    <row r="208" spans="1:70" x14ac:dyDescent="0.25">
      <c r="A208" s="143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143"/>
      <c r="AI208" s="3"/>
      <c r="AJ208" s="3"/>
      <c r="AK208" s="3"/>
      <c r="AL208" s="3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</row>
    <row r="209" spans="1:70" x14ac:dyDescent="0.25">
      <c r="A209" s="143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143"/>
      <c r="AI209" s="3"/>
      <c r="AJ209" s="3"/>
      <c r="AK209" s="3"/>
      <c r="AL209" s="3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</row>
    <row r="210" spans="1:70" x14ac:dyDescent="0.25">
      <c r="A210" s="143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143"/>
      <c r="AI210" s="3"/>
      <c r="AJ210" s="3"/>
      <c r="AK210" s="3"/>
      <c r="AL210" s="3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</row>
    <row r="211" spans="1:70" x14ac:dyDescent="0.25">
      <c r="A211" s="143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143"/>
      <c r="AI211" s="3"/>
      <c r="AJ211" s="3"/>
      <c r="AK211" s="3"/>
      <c r="AL211" s="3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</row>
    <row r="212" spans="1:70" x14ac:dyDescent="0.25">
      <c r="A212" s="143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143"/>
      <c r="AI212" s="3"/>
      <c r="AJ212" s="3"/>
      <c r="AK212" s="3"/>
      <c r="AL212" s="3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</row>
    <row r="213" spans="1:70" x14ac:dyDescent="0.25">
      <c r="A213" s="143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143"/>
      <c r="AI213" s="3"/>
      <c r="AJ213" s="3"/>
      <c r="AK213" s="3"/>
      <c r="AL213" s="3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</row>
    <row r="214" spans="1:70" x14ac:dyDescent="0.25">
      <c r="A214" s="143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143"/>
      <c r="AI214" s="3"/>
      <c r="AJ214" s="3"/>
      <c r="AK214" s="3"/>
      <c r="AL214" s="3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</row>
    <row r="215" spans="1:70" x14ac:dyDescent="0.25">
      <c r="A215" s="143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143"/>
      <c r="AI215" s="3"/>
      <c r="AJ215" s="3"/>
      <c r="AK215" s="3"/>
      <c r="AL215" s="3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</row>
    <row r="216" spans="1:70" x14ac:dyDescent="0.25">
      <c r="A216" s="143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143"/>
      <c r="AI216" s="3"/>
      <c r="AJ216" s="3"/>
      <c r="AK216" s="3"/>
      <c r="AL216" s="3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</row>
    <row r="217" spans="1:70" x14ac:dyDescent="0.25">
      <c r="A217" s="143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143"/>
      <c r="AI217" s="3"/>
      <c r="AJ217" s="3"/>
      <c r="AK217" s="3"/>
      <c r="AL217" s="3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</row>
    <row r="218" spans="1:70" x14ac:dyDescent="0.25">
      <c r="A218" s="143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143"/>
      <c r="AI218" s="3"/>
      <c r="AJ218" s="3"/>
      <c r="AK218" s="3"/>
      <c r="AL218" s="3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</row>
    <row r="219" spans="1:70" x14ac:dyDescent="0.25">
      <c r="A219" s="143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143"/>
      <c r="AI219" s="3"/>
      <c r="AJ219" s="3"/>
      <c r="AK219" s="3"/>
      <c r="AL219" s="3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</row>
    <row r="220" spans="1:70" x14ac:dyDescent="0.25">
      <c r="A220" s="143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143"/>
      <c r="AI220" s="3"/>
      <c r="AJ220" s="3"/>
      <c r="AK220" s="3"/>
      <c r="AL220" s="3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</row>
    <row r="221" spans="1:70" x14ac:dyDescent="0.25">
      <c r="A221" s="143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143"/>
      <c r="AI221" s="3"/>
      <c r="AJ221" s="3"/>
      <c r="AK221" s="3"/>
      <c r="AL221" s="3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</row>
    <row r="222" spans="1:70" x14ac:dyDescent="0.25">
      <c r="A222" s="143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143"/>
      <c r="AI222" s="3"/>
      <c r="AJ222" s="3"/>
      <c r="AK222" s="3"/>
      <c r="AL222" s="3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</row>
    <row r="223" spans="1:70" x14ac:dyDescent="0.25">
      <c r="A223" s="143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143"/>
      <c r="AI223" s="3"/>
      <c r="AJ223" s="3"/>
      <c r="AK223" s="3"/>
      <c r="AL223" s="3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</row>
    <row r="224" spans="1:70" x14ac:dyDescent="0.25">
      <c r="A224" s="143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143"/>
      <c r="AI224" s="3"/>
      <c r="AJ224" s="3"/>
      <c r="AK224" s="3"/>
      <c r="AL224" s="3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</row>
    <row r="225" spans="1:70" x14ac:dyDescent="0.25">
      <c r="A225" s="143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143"/>
      <c r="AI225" s="3"/>
      <c r="AJ225" s="3"/>
      <c r="AK225" s="3"/>
      <c r="AL225" s="3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</row>
    <row r="226" spans="1:70" x14ac:dyDescent="0.25">
      <c r="A226" s="143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143"/>
      <c r="AI226" s="3"/>
      <c r="AJ226" s="3"/>
      <c r="AK226" s="3"/>
      <c r="AL226" s="3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</row>
    <row r="227" spans="1:70" x14ac:dyDescent="0.25">
      <c r="A227" s="14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143"/>
      <c r="AI227" s="3"/>
      <c r="AJ227" s="3"/>
      <c r="AK227" s="3"/>
      <c r="AL227" s="3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</row>
    <row r="228" spans="1:70" x14ac:dyDescent="0.25">
      <c r="A228" s="143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143"/>
      <c r="AI228" s="3"/>
      <c r="AJ228" s="3"/>
      <c r="AK228" s="3"/>
      <c r="AL228" s="3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</row>
    <row r="229" spans="1:70" x14ac:dyDescent="0.25">
      <c r="A229" s="143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143"/>
      <c r="AI229" s="3"/>
      <c r="AJ229" s="3"/>
      <c r="AK229" s="3"/>
      <c r="AL229" s="3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</row>
    <row r="230" spans="1:70" x14ac:dyDescent="0.25">
      <c r="A230" s="143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143"/>
      <c r="AI230" s="3"/>
      <c r="AJ230" s="3"/>
      <c r="AK230" s="3"/>
      <c r="AL230" s="3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</row>
    <row r="231" spans="1:70" x14ac:dyDescent="0.25">
      <c r="A231" s="143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143"/>
      <c r="AI231" s="3"/>
      <c r="AJ231" s="3"/>
      <c r="AK231" s="3"/>
      <c r="AL231" s="3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</row>
    <row r="232" spans="1:70" x14ac:dyDescent="0.25">
      <c r="A232" s="143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143"/>
      <c r="AI232" s="3"/>
      <c r="AJ232" s="3"/>
      <c r="AK232" s="3"/>
      <c r="AL232" s="3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</row>
    <row r="233" spans="1:70" x14ac:dyDescent="0.25">
      <c r="A233" s="143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143"/>
      <c r="AI233" s="3"/>
      <c r="AJ233" s="3"/>
      <c r="AK233" s="3"/>
      <c r="AL233" s="3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</row>
    <row r="234" spans="1:70" x14ac:dyDescent="0.25">
      <c r="A234" s="143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143"/>
      <c r="AI234" s="3"/>
      <c r="AJ234" s="3"/>
      <c r="AK234" s="3"/>
      <c r="AL234" s="3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</row>
    <row r="235" spans="1:70" x14ac:dyDescent="0.25">
      <c r="A235" s="143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143"/>
      <c r="AI235" s="3"/>
      <c r="AJ235" s="3"/>
      <c r="AK235" s="3"/>
      <c r="AL235" s="3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</row>
    <row r="236" spans="1:70" x14ac:dyDescent="0.25">
      <c r="A236" s="14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143"/>
      <c r="AI236" s="3"/>
      <c r="AJ236" s="3"/>
      <c r="AK236" s="3"/>
      <c r="AL236" s="3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</row>
    <row r="237" spans="1:70" x14ac:dyDescent="0.25">
      <c r="A237" s="143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143"/>
      <c r="AI237" s="3"/>
      <c r="AJ237" s="3"/>
      <c r="AK237" s="3"/>
      <c r="AL237" s="3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</row>
    <row r="238" spans="1:70" x14ac:dyDescent="0.25">
      <c r="A238" s="143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143"/>
      <c r="AI238" s="3"/>
      <c r="AJ238" s="3"/>
      <c r="AK238" s="3"/>
      <c r="AL238" s="3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</row>
    <row r="239" spans="1:70" x14ac:dyDescent="0.25">
      <c r="A239" s="143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143"/>
      <c r="AI239" s="3"/>
      <c r="AJ239" s="3"/>
      <c r="AK239" s="3"/>
      <c r="AL239" s="3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</row>
    <row r="240" spans="1:70" x14ac:dyDescent="0.25">
      <c r="A240" s="143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143"/>
      <c r="AI240" s="3"/>
      <c r="AJ240" s="3"/>
      <c r="AK240" s="3"/>
      <c r="AL240" s="3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</row>
    <row r="241" spans="1:70" x14ac:dyDescent="0.25">
      <c r="A241" s="143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143"/>
      <c r="AI241" s="3"/>
      <c r="AJ241" s="3"/>
      <c r="AK241" s="3"/>
      <c r="AL241" s="3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</row>
    <row r="242" spans="1:70" x14ac:dyDescent="0.25">
      <c r="A242" s="143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143"/>
      <c r="AI242" s="3"/>
      <c r="AJ242" s="3"/>
      <c r="AK242" s="3"/>
      <c r="AL242" s="3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</row>
    <row r="243" spans="1:70" x14ac:dyDescent="0.25">
      <c r="A243" s="14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143"/>
      <c r="AI243" s="3"/>
      <c r="AJ243" s="3"/>
      <c r="AK243" s="3"/>
      <c r="AL243" s="3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</row>
    <row r="244" spans="1:70" x14ac:dyDescent="0.25">
      <c r="A244" s="143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143"/>
      <c r="AI244" s="3"/>
      <c r="AJ244" s="3"/>
      <c r="AK244" s="3"/>
      <c r="AL244" s="3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</row>
    <row r="245" spans="1:70" x14ac:dyDescent="0.25">
      <c r="A245" s="143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143"/>
      <c r="AI245" s="3"/>
      <c r="AJ245" s="3"/>
      <c r="AK245" s="3"/>
      <c r="AL245" s="3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</row>
    <row r="246" spans="1:70" x14ac:dyDescent="0.25">
      <c r="A246" s="143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143"/>
      <c r="AI246" s="3"/>
      <c r="AJ246" s="3"/>
      <c r="AK246" s="3"/>
      <c r="AL246" s="3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</row>
    <row r="247" spans="1:70" x14ac:dyDescent="0.25">
      <c r="A247" s="143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143"/>
      <c r="AI247" s="3"/>
      <c r="AJ247" s="3"/>
      <c r="AK247" s="3"/>
      <c r="AL247" s="3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</row>
    <row r="248" spans="1:70" x14ac:dyDescent="0.25">
      <c r="A248" s="143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143"/>
      <c r="AI248" s="3"/>
      <c r="AJ248" s="3"/>
      <c r="AK248" s="3"/>
      <c r="AL248" s="3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</row>
    <row r="249" spans="1:70" x14ac:dyDescent="0.25">
      <c r="A249" s="143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143"/>
      <c r="AI249" s="3"/>
      <c r="AJ249" s="3"/>
      <c r="AK249" s="3"/>
      <c r="AL249" s="3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</row>
    <row r="250" spans="1:70" x14ac:dyDescent="0.25">
      <c r="A250" s="143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143"/>
      <c r="AI250" s="3"/>
      <c r="AJ250" s="3"/>
      <c r="AK250" s="3"/>
      <c r="AL250" s="3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</row>
    <row r="251" spans="1:70" x14ac:dyDescent="0.25">
      <c r="A251" s="143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143"/>
      <c r="AI251" s="3"/>
      <c r="AJ251" s="3"/>
      <c r="AK251" s="3"/>
      <c r="AL251" s="3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</row>
    <row r="252" spans="1:70" x14ac:dyDescent="0.25">
      <c r="A252" s="14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143"/>
      <c r="AI252" s="3"/>
      <c r="AJ252" s="3"/>
      <c r="AK252" s="3"/>
      <c r="AL252" s="3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</row>
    <row r="253" spans="1:70" x14ac:dyDescent="0.25">
      <c r="A253" s="14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143"/>
      <c r="AI253" s="3"/>
      <c r="AJ253" s="3"/>
      <c r="AK253" s="3"/>
      <c r="AL253" s="3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</row>
    <row r="254" spans="1:70" x14ac:dyDescent="0.25">
      <c r="A254" s="14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143"/>
      <c r="AI254" s="3"/>
      <c r="AJ254" s="3"/>
      <c r="AK254" s="3"/>
      <c r="AL254" s="3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</row>
    <row r="255" spans="1:70" x14ac:dyDescent="0.25">
      <c r="A255" s="14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143"/>
      <c r="AI255" s="3"/>
      <c r="AJ255" s="3"/>
      <c r="AK255" s="3"/>
      <c r="AL255" s="3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</row>
    <row r="256" spans="1:70" x14ac:dyDescent="0.25">
      <c r="A256" s="14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143"/>
      <c r="AI256" s="3"/>
      <c r="AJ256" s="3"/>
      <c r="AK256" s="3"/>
      <c r="AL256" s="3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</row>
    <row r="257" spans="1:70" x14ac:dyDescent="0.25">
      <c r="A257" s="14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143"/>
      <c r="AI257" s="3"/>
      <c r="AJ257" s="3"/>
      <c r="AK257" s="3"/>
      <c r="AL257" s="3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</row>
    <row r="258" spans="1:70" x14ac:dyDescent="0.25">
      <c r="A258" s="143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143"/>
      <c r="AI258" s="3"/>
      <c r="AJ258" s="3"/>
      <c r="AK258" s="3"/>
      <c r="AL258" s="3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</row>
    <row r="259" spans="1:70" x14ac:dyDescent="0.25">
      <c r="A259" s="143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143"/>
      <c r="AI259" s="3"/>
      <c r="AJ259" s="3"/>
      <c r="AK259" s="3"/>
      <c r="AL259" s="3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</row>
    <row r="260" spans="1:70" x14ac:dyDescent="0.25">
      <c r="A260" s="143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143"/>
      <c r="AI260" s="3"/>
      <c r="AJ260" s="3"/>
      <c r="AK260" s="3"/>
      <c r="AL260" s="3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</row>
    <row r="261" spans="1:70" x14ac:dyDescent="0.25">
      <c r="A261" s="143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143"/>
      <c r="AI261" s="3"/>
      <c r="AJ261" s="3"/>
      <c r="AK261" s="3"/>
      <c r="AL261" s="3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</row>
    <row r="262" spans="1:70" x14ac:dyDescent="0.25">
      <c r="A262" s="143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143"/>
      <c r="AI262" s="3"/>
      <c r="AJ262" s="3"/>
      <c r="AK262" s="3"/>
      <c r="AL262" s="3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</row>
    <row r="263" spans="1:70" x14ac:dyDescent="0.25">
      <c r="A263" s="143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143"/>
      <c r="AI263" s="3"/>
      <c r="AJ263" s="3"/>
      <c r="AK263" s="3"/>
      <c r="AL263" s="3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</row>
    <row r="264" spans="1:70" x14ac:dyDescent="0.25">
      <c r="A264" s="143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143"/>
      <c r="AI264" s="3"/>
      <c r="AJ264" s="3"/>
      <c r="AK264" s="3"/>
      <c r="AL264" s="3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</row>
    <row r="265" spans="1:70" x14ac:dyDescent="0.25">
      <c r="A265" s="143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143"/>
      <c r="AI265" s="3"/>
      <c r="AJ265" s="3"/>
      <c r="AK265" s="3"/>
      <c r="AL265" s="3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</row>
    <row r="266" spans="1:70" x14ac:dyDescent="0.25">
      <c r="A266" s="143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143"/>
      <c r="AI266" s="3"/>
      <c r="AJ266" s="3"/>
      <c r="AK266" s="3"/>
      <c r="AL266" s="3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</row>
    <row r="267" spans="1:70" x14ac:dyDescent="0.25">
      <c r="A267" s="143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143"/>
      <c r="AI267" s="3"/>
      <c r="AJ267" s="3"/>
      <c r="AK267" s="3"/>
      <c r="AL267" s="3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</row>
    <row r="268" spans="1:70" x14ac:dyDescent="0.25">
      <c r="A268" s="143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143"/>
      <c r="AI268" s="3"/>
      <c r="AJ268" s="3"/>
      <c r="AK268" s="3"/>
      <c r="AL268" s="3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</row>
    <row r="269" spans="1:70" x14ac:dyDescent="0.25">
      <c r="A269" s="14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143"/>
      <c r="AI269" s="3"/>
      <c r="AJ269" s="3"/>
      <c r="AK269" s="3"/>
      <c r="AL269" s="3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</row>
    <row r="270" spans="1:70" x14ac:dyDescent="0.25">
      <c r="A270" s="143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143"/>
      <c r="AI270" s="3"/>
      <c r="AJ270" s="3"/>
      <c r="AK270" s="3"/>
      <c r="AL270" s="3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</row>
    <row r="271" spans="1:70" x14ac:dyDescent="0.25">
      <c r="A271" s="143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143"/>
      <c r="AI271" s="3"/>
      <c r="AJ271" s="3"/>
      <c r="AK271" s="3"/>
      <c r="AL271" s="3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</row>
    <row r="272" spans="1:70" x14ac:dyDescent="0.25">
      <c r="A272" s="143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143"/>
      <c r="AI272" s="3"/>
      <c r="AJ272" s="3"/>
      <c r="AK272" s="3"/>
      <c r="AL272" s="3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</row>
    <row r="273" spans="1:70" x14ac:dyDescent="0.25">
      <c r="A273" s="143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143"/>
      <c r="AI273" s="3"/>
      <c r="AJ273" s="3"/>
      <c r="AK273" s="3"/>
      <c r="AL273" s="3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</row>
    <row r="274" spans="1:70" x14ac:dyDescent="0.25">
      <c r="A274" s="143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143"/>
      <c r="AI274" s="3"/>
      <c r="AJ274" s="3"/>
      <c r="AK274" s="3"/>
      <c r="AL274" s="3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</row>
    <row r="275" spans="1:70" x14ac:dyDescent="0.25">
      <c r="A275" s="143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143"/>
      <c r="AI275" s="3"/>
      <c r="AJ275" s="3"/>
      <c r="AK275" s="3"/>
      <c r="AL275" s="3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</row>
    <row r="276" spans="1:70" x14ac:dyDescent="0.25">
      <c r="A276" s="143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143"/>
      <c r="AI276" s="3"/>
      <c r="AJ276" s="3"/>
      <c r="AK276" s="3"/>
      <c r="AL276" s="3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</row>
    <row r="277" spans="1:70" x14ac:dyDescent="0.25">
      <c r="A277" s="143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143"/>
      <c r="AI277" s="3"/>
      <c r="AJ277" s="3"/>
      <c r="AK277" s="3"/>
      <c r="AL277" s="3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</row>
    <row r="278" spans="1:70" x14ac:dyDescent="0.25">
      <c r="A278" s="143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143"/>
      <c r="AI278" s="3"/>
      <c r="AJ278" s="3"/>
      <c r="AK278" s="3"/>
      <c r="AL278" s="3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</row>
    <row r="279" spans="1:70" x14ac:dyDescent="0.25">
      <c r="A279" s="143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143"/>
      <c r="AI279" s="3"/>
      <c r="AJ279" s="3"/>
      <c r="AK279" s="3"/>
      <c r="AL279" s="3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</row>
    <row r="280" spans="1:70" x14ac:dyDescent="0.25">
      <c r="A280" s="143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143"/>
      <c r="AI280" s="3"/>
      <c r="AJ280" s="3"/>
      <c r="AK280" s="3"/>
      <c r="AL280" s="3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</row>
    <row r="281" spans="1:70" x14ac:dyDescent="0.25">
      <c r="A281" s="14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143"/>
      <c r="AI281" s="3"/>
      <c r="AJ281" s="3"/>
      <c r="AK281" s="3"/>
      <c r="AL281" s="3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</row>
    <row r="282" spans="1:70" x14ac:dyDescent="0.25">
      <c r="A282" s="143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143"/>
      <c r="AI282" s="3"/>
      <c r="AJ282" s="3"/>
      <c r="AK282" s="3"/>
      <c r="AL282" s="3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</row>
    <row r="283" spans="1:70" x14ac:dyDescent="0.25">
      <c r="A283" s="143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143"/>
      <c r="AI283" s="3"/>
      <c r="AJ283" s="3"/>
      <c r="AK283" s="3"/>
      <c r="AL283" s="3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</row>
    <row r="284" spans="1:70" x14ac:dyDescent="0.25">
      <c r="A284" s="143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143"/>
      <c r="AI284" s="3"/>
      <c r="AJ284" s="3"/>
      <c r="AK284" s="3"/>
      <c r="AL284" s="3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</row>
    <row r="285" spans="1:70" x14ac:dyDescent="0.25">
      <c r="A285" s="143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143"/>
      <c r="AI285" s="3"/>
      <c r="AJ285" s="3"/>
      <c r="AK285" s="3"/>
      <c r="AL285" s="3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</row>
    <row r="286" spans="1:70" x14ac:dyDescent="0.25">
      <c r="A286" s="143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143"/>
      <c r="AI286" s="3"/>
      <c r="AJ286" s="3"/>
      <c r="AK286" s="3"/>
      <c r="AL286" s="3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</row>
    <row r="287" spans="1:70" x14ac:dyDescent="0.25">
      <c r="A287" s="143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143"/>
      <c r="AI287" s="3"/>
      <c r="AJ287" s="3"/>
      <c r="AK287" s="3"/>
      <c r="AL287" s="3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</row>
    <row r="288" spans="1:70" x14ac:dyDescent="0.25">
      <c r="A288" s="143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143"/>
      <c r="AI288" s="3"/>
      <c r="AJ288" s="3"/>
      <c r="AK288" s="3"/>
      <c r="AL288" s="3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</row>
    <row r="289" spans="1:70" x14ac:dyDescent="0.25">
      <c r="A289" s="143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143"/>
      <c r="AI289" s="3"/>
      <c r="AJ289" s="3"/>
      <c r="AK289" s="3"/>
      <c r="AL289" s="3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</row>
    <row r="290" spans="1:70" x14ac:dyDescent="0.25">
      <c r="A290" s="143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143"/>
      <c r="AI290" s="3"/>
      <c r="AJ290" s="3"/>
      <c r="AK290" s="3"/>
      <c r="AL290" s="3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</row>
    <row r="291" spans="1:70" x14ac:dyDescent="0.25">
      <c r="A291" s="143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143"/>
      <c r="AI291" s="3"/>
      <c r="AJ291" s="3"/>
      <c r="AK291" s="3"/>
      <c r="AL291" s="3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</row>
    <row r="292" spans="1:70" x14ac:dyDescent="0.25">
      <c r="A292" s="143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143"/>
      <c r="AI292" s="3"/>
      <c r="AJ292" s="3"/>
      <c r="AK292" s="3"/>
      <c r="AL292" s="3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</row>
    <row r="293" spans="1:70" x14ac:dyDescent="0.25">
      <c r="A293" s="143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143"/>
      <c r="AI293" s="3"/>
      <c r="AJ293" s="3"/>
      <c r="AK293" s="3"/>
      <c r="AL293" s="3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</row>
    <row r="294" spans="1:70" x14ac:dyDescent="0.25">
      <c r="A294" s="143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143"/>
      <c r="AI294" s="3"/>
      <c r="AJ294" s="3"/>
      <c r="AK294" s="3"/>
      <c r="AL294" s="3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</row>
    <row r="295" spans="1:70" x14ac:dyDescent="0.25">
      <c r="A295" s="143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143"/>
      <c r="AI295" s="3"/>
      <c r="AJ295" s="3"/>
      <c r="AK295" s="3"/>
      <c r="AL295" s="3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</row>
    <row r="296" spans="1:70" x14ac:dyDescent="0.25">
      <c r="A296" s="143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143"/>
      <c r="AI296" s="3"/>
      <c r="AJ296" s="3"/>
      <c r="AK296" s="3"/>
      <c r="AL296" s="3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</row>
    <row r="297" spans="1:70" x14ac:dyDescent="0.25">
      <c r="A297" s="143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143"/>
      <c r="AI297" s="3"/>
      <c r="AJ297" s="3"/>
      <c r="AK297" s="3"/>
      <c r="AL297" s="3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</row>
    <row r="298" spans="1:70" x14ac:dyDescent="0.25">
      <c r="A298" s="143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143"/>
      <c r="AI298" s="3"/>
      <c r="AJ298" s="3"/>
      <c r="AK298" s="3"/>
      <c r="AL298" s="3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</row>
    <row r="299" spans="1:70" x14ac:dyDescent="0.25">
      <c r="A299" s="143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143"/>
      <c r="AI299" s="3"/>
      <c r="AJ299" s="3"/>
      <c r="AK299" s="3"/>
      <c r="AL299" s="3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</row>
    <row r="300" spans="1:70" x14ac:dyDescent="0.25">
      <c r="A300" s="143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143"/>
      <c r="AI300" s="3"/>
      <c r="AJ300" s="3"/>
      <c r="AK300" s="3"/>
      <c r="AL300" s="3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</row>
    <row r="301" spans="1:70" x14ac:dyDescent="0.25">
      <c r="A301" s="143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143"/>
      <c r="AI301" s="3"/>
      <c r="AJ301" s="3"/>
      <c r="AK301" s="3"/>
      <c r="AL301" s="3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</row>
    <row r="302" spans="1:70" x14ac:dyDescent="0.25">
      <c r="A302" s="143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143"/>
      <c r="AI302" s="3"/>
      <c r="AJ302" s="3"/>
      <c r="AK302" s="3"/>
      <c r="AL302" s="3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</row>
    <row r="303" spans="1:70" x14ac:dyDescent="0.25">
      <c r="A303" s="143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143"/>
      <c r="AI303" s="3"/>
      <c r="AJ303" s="3"/>
      <c r="AK303" s="3"/>
      <c r="AL303" s="3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</row>
    <row r="304" spans="1:70" x14ac:dyDescent="0.25">
      <c r="A304" s="143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143"/>
      <c r="AI304" s="3"/>
      <c r="AJ304" s="3"/>
      <c r="AK304" s="3"/>
      <c r="AL304" s="3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</row>
    <row r="305" spans="1:70" x14ac:dyDescent="0.25">
      <c r="A305" s="143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143"/>
      <c r="AI305" s="3"/>
      <c r="AJ305" s="3"/>
      <c r="AK305" s="3"/>
      <c r="AL305" s="3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</row>
    <row r="306" spans="1:70" x14ac:dyDescent="0.25">
      <c r="A306" s="143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143"/>
      <c r="AI306" s="3"/>
      <c r="AJ306" s="3"/>
      <c r="AK306" s="3"/>
      <c r="AL306" s="3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</row>
    <row r="307" spans="1:70" x14ac:dyDescent="0.25">
      <c r="A307" s="143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143"/>
      <c r="AI307" s="3"/>
      <c r="AJ307" s="3"/>
      <c r="AK307" s="3"/>
      <c r="AL307" s="3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</row>
    <row r="308" spans="1:70" x14ac:dyDescent="0.25">
      <c r="A308" s="143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143"/>
      <c r="AI308" s="3"/>
      <c r="AJ308" s="3"/>
      <c r="AK308" s="3"/>
      <c r="AL308" s="3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</row>
    <row r="309" spans="1:70" x14ac:dyDescent="0.25">
      <c r="A309" s="143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143"/>
      <c r="AI309" s="3"/>
      <c r="AJ309" s="3"/>
      <c r="AK309" s="3"/>
      <c r="AL309" s="3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</row>
    <row r="310" spans="1:70" x14ac:dyDescent="0.25">
      <c r="A310" s="143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143"/>
      <c r="AI310" s="3"/>
      <c r="AJ310" s="3"/>
      <c r="AK310" s="3"/>
      <c r="AL310" s="3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</row>
    <row r="311" spans="1:70" x14ac:dyDescent="0.25">
      <c r="A311" s="143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143"/>
      <c r="AI311" s="3"/>
      <c r="AJ311" s="3"/>
      <c r="AK311" s="3"/>
      <c r="AL311" s="3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</row>
    <row r="312" spans="1:70" x14ac:dyDescent="0.25">
      <c r="A312" s="143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143"/>
      <c r="AI312" s="3"/>
      <c r="AJ312" s="3"/>
      <c r="AK312" s="3"/>
      <c r="AL312" s="3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</row>
    <row r="313" spans="1:70" x14ac:dyDescent="0.25">
      <c r="A313" s="143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143"/>
      <c r="AI313" s="3"/>
      <c r="AJ313" s="3"/>
      <c r="AK313" s="3"/>
      <c r="AL313" s="3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</row>
    <row r="314" spans="1:70" x14ac:dyDescent="0.25">
      <c r="A314" s="143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143"/>
      <c r="AI314" s="3"/>
      <c r="AJ314" s="3"/>
      <c r="AK314" s="3"/>
      <c r="AL314" s="3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</row>
    <row r="315" spans="1:70" x14ac:dyDescent="0.25">
      <c r="A315" s="143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143"/>
      <c r="AI315" s="3"/>
      <c r="AJ315" s="3"/>
      <c r="AK315" s="3"/>
      <c r="AL315" s="3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</row>
    <row r="316" spans="1:70" x14ac:dyDescent="0.25">
      <c r="A316" s="143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143"/>
      <c r="AI316" s="3"/>
      <c r="AJ316" s="3"/>
      <c r="AK316" s="3"/>
      <c r="AL316" s="3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</row>
    <row r="317" spans="1:70" x14ac:dyDescent="0.25">
      <c r="A317" s="143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143"/>
      <c r="AI317" s="3"/>
      <c r="AJ317" s="3"/>
      <c r="AK317" s="3"/>
      <c r="AL317" s="3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</row>
    <row r="318" spans="1:70" x14ac:dyDescent="0.25">
      <c r="A318" s="143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143"/>
      <c r="AI318" s="3"/>
      <c r="AJ318" s="3"/>
      <c r="AK318" s="3"/>
      <c r="AL318" s="3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</row>
    <row r="319" spans="1:70" x14ac:dyDescent="0.25">
      <c r="A319" s="143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143"/>
      <c r="AI319" s="3"/>
      <c r="AJ319" s="3"/>
      <c r="AK319" s="3"/>
      <c r="AL319" s="3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</row>
    <row r="320" spans="1:70" x14ac:dyDescent="0.25">
      <c r="A320" s="143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143"/>
      <c r="AI320" s="3"/>
      <c r="AJ320" s="3"/>
      <c r="AK320" s="3"/>
      <c r="AL320" s="3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</row>
    <row r="321" spans="1:70" x14ac:dyDescent="0.25">
      <c r="A321" s="143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143"/>
      <c r="AI321" s="3"/>
      <c r="AJ321" s="3"/>
      <c r="AK321" s="3"/>
      <c r="AL321" s="3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</row>
    <row r="322" spans="1:70" x14ac:dyDescent="0.25">
      <c r="A322" s="14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143"/>
      <c r="AI322" s="3"/>
      <c r="AJ322" s="3"/>
      <c r="AK322" s="3"/>
      <c r="AL322" s="3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</row>
    <row r="323" spans="1:70" x14ac:dyDescent="0.25">
      <c r="A323" s="143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143"/>
      <c r="AI323" s="3"/>
      <c r="AJ323" s="3"/>
      <c r="AK323" s="3"/>
      <c r="AL323" s="3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</row>
    <row r="324" spans="1:70" x14ac:dyDescent="0.25">
      <c r="A324" s="143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143"/>
      <c r="AI324" s="3"/>
      <c r="AJ324" s="3"/>
      <c r="AK324" s="3"/>
      <c r="AL324" s="3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</row>
    <row r="325" spans="1:70" x14ac:dyDescent="0.25">
      <c r="A325" s="143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143"/>
      <c r="AI325" s="3"/>
      <c r="AJ325" s="3"/>
      <c r="AK325" s="3"/>
      <c r="AL325" s="3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</row>
    <row r="326" spans="1:70" x14ac:dyDescent="0.25">
      <c r="A326" s="143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143"/>
      <c r="AI326" s="3"/>
      <c r="AJ326" s="3"/>
      <c r="AK326" s="3"/>
      <c r="AL326" s="3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</row>
    <row r="327" spans="1:70" x14ac:dyDescent="0.25">
      <c r="A327" s="143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143"/>
      <c r="AI327" s="3"/>
      <c r="AJ327" s="3"/>
      <c r="AK327" s="3"/>
      <c r="AL327" s="3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</row>
    <row r="328" spans="1:70" x14ac:dyDescent="0.25">
      <c r="A328" s="143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143"/>
      <c r="AI328" s="3"/>
      <c r="AJ328" s="3"/>
      <c r="AK328" s="3"/>
      <c r="AL328" s="3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</row>
    <row r="329" spans="1:70" x14ac:dyDescent="0.25">
      <c r="A329" s="143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143"/>
      <c r="AI329" s="3"/>
      <c r="AJ329" s="3"/>
      <c r="AK329" s="3"/>
      <c r="AL329" s="3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</row>
    <row r="330" spans="1:70" x14ac:dyDescent="0.25">
      <c r="A330" s="143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143"/>
      <c r="AI330" s="3"/>
      <c r="AJ330" s="3"/>
      <c r="AK330" s="3"/>
      <c r="AL330" s="3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</row>
    <row r="331" spans="1:70" x14ac:dyDescent="0.25">
      <c r="A331" s="143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143"/>
      <c r="AI331" s="3"/>
      <c r="AJ331" s="3"/>
      <c r="AK331" s="3"/>
      <c r="AL331" s="3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</row>
    <row r="332" spans="1:70" x14ac:dyDescent="0.25">
      <c r="A332" s="143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143"/>
      <c r="AI332" s="3"/>
      <c r="AJ332" s="3"/>
      <c r="AK332" s="3"/>
      <c r="AL332" s="3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</row>
    <row r="333" spans="1:70" x14ac:dyDescent="0.25">
      <c r="A333" s="143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143"/>
      <c r="AI333" s="3"/>
      <c r="AJ333" s="3"/>
      <c r="AK333" s="3"/>
      <c r="AL333" s="3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</row>
    <row r="334" spans="1:70" x14ac:dyDescent="0.25">
      <c r="A334" s="143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143"/>
      <c r="AI334" s="3"/>
      <c r="AJ334" s="3"/>
      <c r="AK334" s="3"/>
      <c r="AL334" s="3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</row>
    <row r="335" spans="1:70" x14ac:dyDescent="0.25">
      <c r="A335" s="143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143"/>
      <c r="AI335" s="3"/>
      <c r="AJ335" s="3"/>
      <c r="AK335" s="3"/>
      <c r="AL335" s="3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</row>
    <row r="336" spans="1:70" x14ac:dyDescent="0.25">
      <c r="A336" s="143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143"/>
      <c r="AI336" s="3"/>
      <c r="AJ336" s="3"/>
      <c r="AK336" s="3"/>
      <c r="AL336" s="3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</row>
    <row r="337" spans="1:70" x14ac:dyDescent="0.25">
      <c r="A337" s="143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143"/>
      <c r="AI337" s="3"/>
      <c r="AJ337" s="3"/>
      <c r="AK337" s="3"/>
      <c r="AL337" s="3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</row>
    <row r="338" spans="1:70" x14ac:dyDescent="0.25">
      <c r="A338" s="143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143"/>
      <c r="AI338" s="3"/>
      <c r="AJ338" s="3"/>
      <c r="AK338" s="3"/>
      <c r="AL338" s="3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</row>
    <row r="339" spans="1:70" x14ac:dyDescent="0.25">
      <c r="A339" s="143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143"/>
      <c r="AI339" s="3"/>
      <c r="AJ339" s="3"/>
      <c r="AK339" s="3"/>
      <c r="AL339" s="3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</row>
    <row r="340" spans="1:70" x14ac:dyDescent="0.25">
      <c r="A340" s="143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143"/>
      <c r="AI340" s="3"/>
      <c r="AJ340" s="3"/>
      <c r="AK340" s="3"/>
      <c r="AL340" s="3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</row>
    <row r="341" spans="1:70" x14ac:dyDescent="0.25">
      <c r="A341" s="143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143"/>
      <c r="AI341" s="3"/>
      <c r="AJ341" s="3"/>
      <c r="AK341" s="3"/>
      <c r="AL341" s="3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</row>
    <row r="342" spans="1:70" x14ac:dyDescent="0.25">
      <c r="A342" s="143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143"/>
      <c r="AI342" s="3"/>
      <c r="AJ342" s="3"/>
      <c r="AK342" s="3"/>
      <c r="AL342" s="3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</row>
    <row r="343" spans="1:70" x14ac:dyDescent="0.25">
      <c r="A343" s="143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143"/>
      <c r="AI343" s="3"/>
      <c r="AJ343" s="3"/>
      <c r="AK343" s="3"/>
      <c r="AL343" s="3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</row>
    <row r="344" spans="1:70" x14ac:dyDescent="0.25">
      <c r="A344" s="143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143"/>
      <c r="AI344" s="3"/>
      <c r="AJ344" s="3"/>
      <c r="AK344" s="3"/>
      <c r="AL344" s="3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</row>
    <row r="345" spans="1:70" x14ac:dyDescent="0.25">
      <c r="A345" s="143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143"/>
      <c r="AI345" s="3"/>
      <c r="AJ345" s="3"/>
      <c r="AK345" s="3"/>
      <c r="AL345" s="3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</row>
    <row r="346" spans="1:70" x14ac:dyDescent="0.25">
      <c r="A346" s="143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143"/>
      <c r="AI346" s="3"/>
      <c r="AJ346" s="3"/>
      <c r="AK346" s="3"/>
      <c r="AL346" s="3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</row>
    <row r="347" spans="1:70" x14ac:dyDescent="0.25">
      <c r="A347" s="143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143"/>
      <c r="AI347" s="3"/>
      <c r="AJ347" s="3"/>
      <c r="AK347" s="3"/>
      <c r="AL347" s="3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</row>
    <row r="348" spans="1:70" x14ac:dyDescent="0.25">
      <c r="A348" s="143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143"/>
      <c r="AI348" s="3"/>
      <c r="AJ348" s="3"/>
      <c r="AK348" s="3"/>
      <c r="AL348" s="3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</row>
    <row r="349" spans="1:70" x14ac:dyDescent="0.25">
      <c r="A349" s="143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143"/>
      <c r="AI349" s="3"/>
      <c r="AJ349" s="3"/>
      <c r="AK349" s="3"/>
      <c r="AL349" s="3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</row>
    <row r="350" spans="1:70" x14ac:dyDescent="0.25">
      <c r="A350" s="143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143"/>
      <c r="AI350" s="3"/>
      <c r="AJ350" s="3"/>
      <c r="AK350" s="3"/>
      <c r="AL350" s="3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</row>
    <row r="351" spans="1:70" x14ac:dyDescent="0.25">
      <c r="A351" s="143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143"/>
      <c r="AI351" s="3"/>
      <c r="AJ351" s="3"/>
      <c r="AK351" s="3"/>
      <c r="AL351" s="3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</row>
    <row r="352" spans="1:70" x14ac:dyDescent="0.25">
      <c r="A352" s="143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143"/>
      <c r="AI352" s="3"/>
      <c r="AJ352" s="3"/>
      <c r="AK352" s="3"/>
      <c r="AL352" s="3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</row>
    <row r="353" spans="1:70" x14ac:dyDescent="0.25">
      <c r="A353" s="143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143"/>
      <c r="AI353" s="3"/>
      <c r="AJ353" s="3"/>
      <c r="AK353" s="3"/>
      <c r="AL353" s="3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</row>
    <row r="354" spans="1:70" x14ac:dyDescent="0.25">
      <c r="A354" s="143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143"/>
      <c r="AI354" s="3"/>
      <c r="AJ354" s="3"/>
      <c r="AK354" s="3"/>
      <c r="AL354" s="3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</row>
    <row r="355" spans="1:70" x14ac:dyDescent="0.25">
      <c r="A355" s="143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143"/>
      <c r="AI355" s="3"/>
      <c r="AJ355" s="3"/>
      <c r="AK355" s="3"/>
      <c r="AL355" s="3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</row>
    <row r="356" spans="1:70" x14ac:dyDescent="0.25">
      <c r="A356" s="143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143"/>
      <c r="AI356" s="3"/>
      <c r="AJ356" s="3"/>
      <c r="AK356" s="3"/>
      <c r="AL356" s="3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</row>
    <row r="357" spans="1:70" x14ac:dyDescent="0.25">
      <c r="A357" s="143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143"/>
      <c r="AI357" s="3"/>
      <c r="AJ357" s="3"/>
      <c r="AK357" s="3"/>
      <c r="AL357" s="3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</row>
    <row r="358" spans="1:70" x14ac:dyDescent="0.25">
      <c r="A358" s="143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143"/>
      <c r="AI358" s="3"/>
      <c r="AJ358" s="3"/>
      <c r="AK358" s="3"/>
      <c r="AL358" s="3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</row>
    <row r="359" spans="1:70" x14ac:dyDescent="0.25">
      <c r="A359" s="143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143"/>
      <c r="AI359" s="3"/>
      <c r="AJ359" s="3"/>
      <c r="AK359" s="3"/>
      <c r="AL359" s="3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</row>
    <row r="360" spans="1:70" x14ac:dyDescent="0.25">
      <c r="A360" s="143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143"/>
      <c r="AI360" s="3"/>
      <c r="AJ360" s="3"/>
      <c r="AK360" s="3"/>
      <c r="AL360" s="3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</row>
    <row r="361" spans="1:70" x14ac:dyDescent="0.25">
      <c r="A361" s="143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143"/>
      <c r="AI361" s="3"/>
      <c r="AJ361" s="3"/>
      <c r="AK361" s="3"/>
      <c r="AL361" s="3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</row>
    <row r="362" spans="1:70" x14ac:dyDescent="0.25">
      <c r="A362" s="143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143"/>
      <c r="AI362" s="3"/>
      <c r="AJ362" s="3"/>
      <c r="AK362" s="3"/>
      <c r="AL362" s="3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</row>
    <row r="363" spans="1:70" x14ac:dyDescent="0.25">
      <c r="A363" s="143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143"/>
      <c r="AI363" s="3"/>
      <c r="AJ363" s="3"/>
      <c r="AK363" s="3"/>
      <c r="AL363" s="3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</row>
    <row r="364" spans="1:70" x14ac:dyDescent="0.25">
      <c r="A364" s="143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143"/>
      <c r="AI364" s="3"/>
      <c r="AJ364" s="3"/>
      <c r="AK364" s="3"/>
      <c r="AL364" s="3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</row>
    <row r="365" spans="1:70" x14ac:dyDescent="0.25">
      <c r="A365" s="14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143"/>
      <c r="AI365" s="3"/>
      <c r="AJ365" s="3"/>
      <c r="AK365" s="3"/>
      <c r="AL365" s="3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</row>
    <row r="366" spans="1:70" x14ac:dyDescent="0.25">
      <c r="A366" s="143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143"/>
      <c r="AI366" s="3"/>
      <c r="AJ366" s="3"/>
      <c r="AK366" s="3"/>
      <c r="AL366" s="3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</row>
    <row r="367" spans="1:70" x14ac:dyDescent="0.25">
      <c r="A367" s="143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143"/>
      <c r="AI367" s="3"/>
      <c r="AJ367" s="3"/>
      <c r="AK367" s="3"/>
      <c r="AL367" s="3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</row>
    <row r="368" spans="1:70" x14ac:dyDescent="0.25">
      <c r="A368" s="143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143"/>
      <c r="AI368" s="3"/>
      <c r="AJ368" s="3"/>
      <c r="AK368" s="3"/>
      <c r="AL368" s="3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</row>
    <row r="369" spans="1:70" x14ac:dyDescent="0.25">
      <c r="A369" s="14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143"/>
      <c r="AI369" s="3"/>
      <c r="AJ369" s="3"/>
      <c r="AK369" s="3"/>
      <c r="AL369" s="3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</row>
    <row r="370" spans="1:70" x14ac:dyDescent="0.25">
      <c r="A370" s="143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143"/>
      <c r="AI370" s="3"/>
      <c r="AJ370" s="3"/>
      <c r="AK370" s="3"/>
      <c r="AL370" s="3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</row>
    <row r="371" spans="1:70" x14ac:dyDescent="0.25">
      <c r="A371" s="143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143"/>
      <c r="AI371" s="3"/>
      <c r="AJ371" s="3"/>
      <c r="AK371" s="3"/>
      <c r="AL371" s="3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</row>
    <row r="372" spans="1:70" x14ac:dyDescent="0.25">
      <c r="A372" s="143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143"/>
      <c r="AI372" s="3"/>
      <c r="AJ372" s="3"/>
      <c r="AK372" s="3"/>
      <c r="AL372" s="3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</row>
    <row r="373" spans="1:70" x14ac:dyDescent="0.25">
      <c r="A373" s="143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143"/>
      <c r="AI373" s="3"/>
      <c r="AJ373" s="3"/>
      <c r="AK373" s="3"/>
      <c r="AL373" s="3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</row>
    <row r="374" spans="1:70" x14ac:dyDescent="0.25">
      <c r="A374" s="143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143"/>
      <c r="AI374" s="3"/>
      <c r="AJ374" s="3"/>
      <c r="AK374" s="3"/>
      <c r="AL374" s="3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</row>
    <row r="375" spans="1:70" x14ac:dyDescent="0.25">
      <c r="A375" s="143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143"/>
      <c r="AI375" s="3"/>
      <c r="AJ375" s="3"/>
      <c r="AK375" s="3"/>
      <c r="AL375" s="3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</row>
    <row r="376" spans="1:70" x14ac:dyDescent="0.25">
      <c r="A376" s="143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143"/>
      <c r="AI376" s="3"/>
      <c r="AJ376" s="3"/>
      <c r="AK376" s="3"/>
      <c r="AL376" s="3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</row>
    <row r="377" spans="1:70" x14ac:dyDescent="0.25">
      <c r="A377" s="143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143"/>
      <c r="AI377" s="3"/>
      <c r="AJ377" s="3"/>
      <c r="AK377" s="3"/>
      <c r="AL377" s="3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</row>
    <row r="378" spans="1:70" x14ac:dyDescent="0.25">
      <c r="A378" s="143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143"/>
      <c r="AI378" s="3"/>
      <c r="AJ378" s="3"/>
      <c r="AK378" s="3"/>
      <c r="AL378" s="3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</row>
    <row r="379" spans="1:70" x14ac:dyDescent="0.25">
      <c r="A379" s="143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143"/>
      <c r="AI379" s="3"/>
      <c r="AJ379" s="3"/>
      <c r="AK379" s="3"/>
      <c r="AL379" s="3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</row>
    <row r="380" spans="1:70" x14ac:dyDescent="0.25">
      <c r="A380" s="143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143"/>
      <c r="AI380" s="3"/>
      <c r="AJ380" s="3"/>
      <c r="AK380" s="3"/>
      <c r="AL380" s="3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</row>
    <row r="381" spans="1:70" x14ac:dyDescent="0.25">
      <c r="A381" s="143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143"/>
      <c r="AI381" s="3"/>
      <c r="AJ381" s="3"/>
      <c r="AK381" s="3"/>
      <c r="AL381" s="3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</row>
    <row r="382" spans="1:70" x14ac:dyDescent="0.25">
      <c r="A382" s="143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143"/>
      <c r="AI382" s="3"/>
      <c r="AJ382" s="3"/>
      <c r="AK382" s="3"/>
      <c r="AL382" s="3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</row>
    <row r="383" spans="1:70" x14ac:dyDescent="0.25">
      <c r="A383" s="14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143"/>
      <c r="AI383" s="3"/>
      <c r="AJ383" s="3"/>
      <c r="AK383" s="3"/>
      <c r="AL383" s="3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</row>
    <row r="384" spans="1:70" x14ac:dyDescent="0.25">
      <c r="A384" s="143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143"/>
      <c r="AI384" s="3"/>
      <c r="AJ384" s="3"/>
      <c r="AK384" s="3"/>
      <c r="AL384" s="3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</row>
    <row r="385" spans="1:70" x14ac:dyDescent="0.25">
      <c r="A385" s="14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143"/>
      <c r="AI385" s="3"/>
      <c r="AJ385" s="3"/>
      <c r="AK385" s="3"/>
      <c r="AL385" s="3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</row>
    <row r="386" spans="1:70" x14ac:dyDescent="0.25">
      <c r="A386" s="143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143"/>
      <c r="AI386" s="3"/>
      <c r="AJ386" s="3"/>
      <c r="AK386" s="3"/>
      <c r="AL386" s="3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</row>
    <row r="387" spans="1:70" x14ac:dyDescent="0.25">
      <c r="A387" s="14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143"/>
      <c r="AI387" s="3"/>
      <c r="AJ387" s="3"/>
      <c r="AK387" s="3"/>
      <c r="AL387" s="3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</row>
    <row r="388" spans="1:70" x14ac:dyDescent="0.25">
      <c r="A388" s="14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143"/>
      <c r="AI388" s="3"/>
      <c r="AJ388" s="3"/>
      <c r="AK388" s="3"/>
      <c r="AL388" s="3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</row>
    <row r="389" spans="1:70" x14ac:dyDescent="0.25">
      <c r="A389" s="143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143"/>
      <c r="AI389" s="3"/>
      <c r="AJ389" s="3"/>
      <c r="AK389" s="3"/>
      <c r="AL389" s="3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</row>
    <row r="390" spans="1:70" x14ac:dyDescent="0.25">
      <c r="A390" s="143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143"/>
      <c r="AI390" s="3"/>
      <c r="AJ390" s="3"/>
      <c r="AK390" s="3"/>
      <c r="AL390" s="3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</row>
    <row r="391" spans="1:70" x14ac:dyDescent="0.25">
      <c r="A391" s="143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143"/>
      <c r="AI391" s="3"/>
      <c r="AJ391" s="3"/>
      <c r="AK391" s="3"/>
      <c r="AL391" s="3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</row>
    <row r="392" spans="1:70" x14ac:dyDescent="0.25">
      <c r="A392" s="143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143"/>
      <c r="AI392" s="3"/>
      <c r="AJ392" s="3"/>
      <c r="AK392" s="3"/>
      <c r="AL392" s="3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</row>
    <row r="393" spans="1:70" x14ac:dyDescent="0.25">
      <c r="A393" s="143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143"/>
      <c r="AI393" s="3"/>
      <c r="AJ393" s="3"/>
      <c r="AK393" s="3"/>
      <c r="AL393" s="3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</row>
    <row r="394" spans="1:70" x14ac:dyDescent="0.25">
      <c r="A394" s="143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143"/>
      <c r="AI394" s="3"/>
      <c r="AJ394" s="3"/>
      <c r="AK394" s="3"/>
      <c r="AL394" s="3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</row>
    <row r="395" spans="1:70" x14ac:dyDescent="0.25">
      <c r="A395" s="143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143"/>
      <c r="AI395" s="3"/>
      <c r="AJ395" s="3"/>
      <c r="AK395" s="3"/>
      <c r="AL395" s="3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</row>
    <row r="396" spans="1:70" x14ac:dyDescent="0.25">
      <c r="A396" s="143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143"/>
      <c r="AI396" s="3"/>
      <c r="AJ396" s="3"/>
      <c r="AK396" s="3"/>
      <c r="AL396" s="3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</row>
    <row r="397" spans="1:70" x14ac:dyDescent="0.25">
      <c r="A397" s="143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143"/>
      <c r="AI397" s="3"/>
      <c r="AJ397" s="3"/>
      <c r="AK397" s="3"/>
      <c r="AL397" s="3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</row>
    <row r="398" spans="1:70" x14ac:dyDescent="0.25">
      <c r="A398" s="143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143"/>
      <c r="AI398" s="3"/>
      <c r="AJ398" s="3"/>
      <c r="AK398" s="3"/>
      <c r="AL398" s="3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</row>
    <row r="399" spans="1:70" x14ac:dyDescent="0.25">
      <c r="A399" s="143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143"/>
      <c r="AI399" s="3"/>
      <c r="AJ399" s="3"/>
      <c r="AK399" s="3"/>
      <c r="AL399" s="3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</row>
    <row r="400" spans="1:70" x14ac:dyDescent="0.25">
      <c r="A400" s="143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143"/>
      <c r="AI400" s="3"/>
      <c r="AJ400" s="3"/>
      <c r="AK400" s="3"/>
      <c r="AL400" s="3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</row>
    <row r="401" spans="1:70" x14ac:dyDescent="0.25">
      <c r="A401" s="143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143"/>
      <c r="AI401" s="3"/>
      <c r="AJ401" s="3"/>
      <c r="AK401" s="3"/>
      <c r="AL401" s="3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</row>
    <row r="402" spans="1:70" x14ac:dyDescent="0.25">
      <c r="A402" s="143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143"/>
      <c r="AI402" s="3"/>
      <c r="AJ402" s="3"/>
      <c r="AK402" s="3"/>
      <c r="AL402" s="3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</row>
    <row r="403" spans="1:70" x14ac:dyDescent="0.25">
      <c r="A403" s="143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143"/>
      <c r="AI403" s="3"/>
      <c r="AJ403" s="3"/>
      <c r="AK403" s="3"/>
      <c r="AL403" s="3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</row>
    <row r="404" spans="1:70" x14ac:dyDescent="0.25">
      <c r="A404" s="143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143"/>
      <c r="AI404" s="3"/>
      <c r="AJ404" s="3"/>
      <c r="AK404" s="3"/>
      <c r="AL404" s="3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</row>
    <row r="405" spans="1:70" x14ac:dyDescent="0.25">
      <c r="A405" s="143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143"/>
      <c r="AI405" s="3"/>
      <c r="AJ405" s="3"/>
      <c r="AK405" s="3"/>
      <c r="AL405" s="3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</row>
    <row r="406" spans="1:70" x14ac:dyDescent="0.25">
      <c r="A406" s="143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143"/>
      <c r="AI406" s="3"/>
      <c r="AJ406" s="3"/>
      <c r="AK406" s="3"/>
      <c r="AL406" s="3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</row>
    <row r="407" spans="1:70" x14ac:dyDescent="0.25">
      <c r="A407" s="143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143"/>
      <c r="AI407" s="3"/>
      <c r="AJ407" s="3"/>
      <c r="AK407" s="3"/>
      <c r="AL407" s="3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</row>
    <row r="408" spans="1:70" x14ac:dyDescent="0.25">
      <c r="A408" s="143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143"/>
      <c r="AI408" s="3"/>
      <c r="AJ408" s="3"/>
      <c r="AK408" s="3"/>
      <c r="AL408" s="3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</row>
    <row r="409" spans="1:70" x14ac:dyDescent="0.25">
      <c r="A409" s="14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143"/>
      <c r="AI409" s="3"/>
      <c r="AJ409" s="3"/>
      <c r="AK409" s="3"/>
      <c r="AL409" s="3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</row>
    <row r="410" spans="1:70" x14ac:dyDescent="0.25">
      <c r="A410" s="143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143"/>
      <c r="AI410" s="3"/>
      <c r="AJ410" s="3"/>
      <c r="AK410" s="3"/>
      <c r="AL410" s="3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</row>
    <row r="411" spans="1:70" x14ac:dyDescent="0.25">
      <c r="A411" s="143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143"/>
      <c r="AI411" s="3"/>
      <c r="AJ411" s="3"/>
      <c r="AK411" s="3"/>
      <c r="AL411" s="3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</row>
    <row r="412" spans="1:70" x14ac:dyDescent="0.25">
      <c r="A412" s="143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143"/>
      <c r="AI412" s="3"/>
      <c r="AJ412" s="3"/>
      <c r="AK412" s="3"/>
      <c r="AL412" s="3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</row>
    <row r="413" spans="1:70" x14ac:dyDescent="0.25">
      <c r="A413" s="143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143"/>
      <c r="AI413" s="3"/>
      <c r="AJ413" s="3"/>
      <c r="AK413" s="3"/>
      <c r="AL413" s="3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</row>
    <row r="414" spans="1:70" x14ac:dyDescent="0.25">
      <c r="A414" s="143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143"/>
      <c r="AI414" s="3"/>
      <c r="AJ414" s="3"/>
      <c r="AK414" s="3"/>
      <c r="AL414" s="3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</row>
    <row r="415" spans="1:70" x14ac:dyDescent="0.25">
      <c r="A415" s="143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143"/>
      <c r="AI415" s="3"/>
      <c r="AJ415" s="3"/>
      <c r="AK415" s="3"/>
      <c r="AL415" s="3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</row>
    <row r="416" spans="1:70" x14ac:dyDescent="0.25">
      <c r="A416" s="143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143"/>
      <c r="AI416" s="3"/>
      <c r="AJ416" s="3"/>
      <c r="AK416" s="3"/>
      <c r="AL416" s="3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</row>
    <row r="417" spans="1:70" x14ac:dyDescent="0.25">
      <c r="A417" s="14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143"/>
      <c r="AI417" s="3"/>
      <c r="AJ417" s="3"/>
      <c r="AK417" s="3"/>
      <c r="AL417" s="3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</row>
    <row r="418" spans="1:70" x14ac:dyDescent="0.25">
      <c r="A418" s="143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143"/>
      <c r="AI418" s="3"/>
      <c r="AJ418" s="3"/>
      <c r="AK418" s="3"/>
      <c r="AL418" s="3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</row>
    <row r="419" spans="1:70" x14ac:dyDescent="0.25">
      <c r="A419" s="143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143"/>
      <c r="AI419" s="3"/>
      <c r="AJ419" s="3"/>
      <c r="AK419" s="3"/>
      <c r="AL419" s="3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</row>
    <row r="420" spans="1:70" x14ac:dyDescent="0.25">
      <c r="A420" s="143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143"/>
      <c r="AI420" s="3"/>
      <c r="AJ420" s="3"/>
      <c r="AK420" s="3"/>
      <c r="AL420" s="3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</row>
    <row r="421" spans="1:70" x14ac:dyDescent="0.25">
      <c r="A421" s="143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143"/>
      <c r="AI421" s="3"/>
      <c r="AJ421" s="3"/>
      <c r="AK421" s="3"/>
      <c r="AL421" s="3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</row>
    <row r="422" spans="1:70" x14ac:dyDescent="0.25">
      <c r="A422" s="143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143"/>
      <c r="AI422" s="3"/>
      <c r="AJ422" s="3"/>
      <c r="AK422" s="3"/>
      <c r="AL422" s="3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</row>
    <row r="423" spans="1:70" x14ac:dyDescent="0.25">
      <c r="A423" s="143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143"/>
      <c r="AI423" s="3"/>
      <c r="AJ423" s="3"/>
      <c r="AK423" s="3"/>
      <c r="AL423" s="3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</row>
    <row r="424" spans="1:70" x14ac:dyDescent="0.25">
      <c r="A424" s="143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143"/>
      <c r="AI424" s="3"/>
      <c r="AJ424" s="3"/>
      <c r="AK424" s="3"/>
      <c r="AL424" s="3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</row>
    <row r="425" spans="1:70" x14ac:dyDescent="0.25">
      <c r="A425" s="143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143"/>
      <c r="AI425" s="3"/>
      <c r="AJ425" s="3"/>
      <c r="AK425" s="3"/>
      <c r="AL425" s="3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</row>
    <row r="426" spans="1:70" x14ac:dyDescent="0.25">
      <c r="A426" s="143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143"/>
      <c r="AI426" s="3"/>
      <c r="AJ426" s="3"/>
      <c r="AK426" s="3"/>
      <c r="AL426" s="3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</row>
    <row r="427" spans="1:70" x14ac:dyDescent="0.25">
      <c r="A427" s="143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143"/>
      <c r="AI427" s="3"/>
      <c r="AJ427" s="3"/>
      <c r="AK427" s="3"/>
      <c r="AL427" s="3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</row>
    <row r="428" spans="1:70" x14ac:dyDescent="0.25">
      <c r="A428" s="143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143"/>
      <c r="AI428" s="3"/>
      <c r="AJ428" s="3"/>
      <c r="AK428" s="3"/>
      <c r="AL428" s="3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</row>
    <row r="429" spans="1:70" x14ac:dyDescent="0.25">
      <c r="A429" s="143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143"/>
      <c r="AI429" s="3"/>
      <c r="AJ429" s="3"/>
      <c r="AK429" s="3"/>
      <c r="AL429" s="3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</row>
    <row r="430" spans="1:70" x14ac:dyDescent="0.25">
      <c r="A430" s="143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143"/>
      <c r="AI430" s="3"/>
      <c r="AJ430" s="3"/>
      <c r="AK430" s="3"/>
      <c r="AL430" s="3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</row>
    <row r="431" spans="1:70" x14ac:dyDescent="0.25">
      <c r="A431" s="143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143"/>
      <c r="AI431" s="3"/>
      <c r="AJ431" s="3"/>
      <c r="AK431" s="3"/>
      <c r="AL431" s="3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</row>
    <row r="432" spans="1:70" x14ac:dyDescent="0.25">
      <c r="A432" s="143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143"/>
      <c r="AI432" s="3"/>
      <c r="AJ432" s="3"/>
      <c r="AK432" s="3"/>
      <c r="AL432" s="3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</row>
    <row r="433" spans="1:70" x14ac:dyDescent="0.25">
      <c r="A433" s="14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143"/>
      <c r="AI433" s="3"/>
      <c r="AJ433" s="3"/>
      <c r="AK433" s="3"/>
      <c r="AL433" s="3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</row>
    <row r="434" spans="1:70" x14ac:dyDescent="0.25">
      <c r="A434" s="143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143"/>
      <c r="AI434" s="3"/>
      <c r="AJ434" s="3"/>
      <c r="AK434" s="3"/>
      <c r="AL434" s="3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</row>
    <row r="435" spans="1:70" x14ac:dyDescent="0.25">
      <c r="A435" s="143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143"/>
      <c r="AI435" s="3"/>
      <c r="AJ435" s="3"/>
      <c r="AK435" s="3"/>
      <c r="AL435" s="3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</row>
    <row r="436" spans="1:70" x14ac:dyDescent="0.25">
      <c r="A436" s="143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143"/>
      <c r="AI436" s="3"/>
      <c r="AJ436" s="3"/>
      <c r="AK436" s="3"/>
      <c r="AL436" s="3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</row>
    <row r="437" spans="1:70" x14ac:dyDescent="0.25">
      <c r="A437" s="143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143"/>
      <c r="AI437" s="3"/>
      <c r="AJ437" s="3"/>
      <c r="AK437" s="3"/>
      <c r="AL437" s="3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</row>
    <row r="438" spans="1:70" x14ac:dyDescent="0.25">
      <c r="A438" s="143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143"/>
      <c r="AI438" s="3"/>
      <c r="AJ438" s="3"/>
      <c r="AK438" s="3"/>
      <c r="AL438" s="3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</row>
    <row r="439" spans="1:70" x14ac:dyDescent="0.25">
      <c r="A439" s="143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143"/>
      <c r="AI439" s="3"/>
      <c r="AJ439" s="3"/>
      <c r="AK439" s="3"/>
      <c r="AL439" s="3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</row>
    <row r="440" spans="1:70" x14ac:dyDescent="0.25">
      <c r="A440" s="143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143"/>
      <c r="AI440" s="3"/>
      <c r="AJ440" s="3"/>
      <c r="AK440" s="3"/>
      <c r="AL440" s="3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</row>
    <row r="441" spans="1:70" x14ac:dyDescent="0.25">
      <c r="A441" s="143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143"/>
      <c r="AI441" s="3"/>
      <c r="AJ441" s="3"/>
      <c r="AK441" s="3"/>
      <c r="AL441" s="3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</row>
    <row r="442" spans="1:70" x14ac:dyDescent="0.25">
      <c r="A442" s="143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143"/>
      <c r="AI442" s="3"/>
      <c r="AJ442" s="3"/>
      <c r="AK442" s="3"/>
      <c r="AL442" s="3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</row>
    <row r="443" spans="1:70" x14ac:dyDescent="0.25">
      <c r="A443" s="143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143"/>
      <c r="AI443" s="3"/>
      <c r="AJ443" s="3"/>
      <c r="AK443" s="3"/>
      <c r="AL443" s="3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</row>
    <row r="444" spans="1:70" x14ac:dyDescent="0.25">
      <c r="A444" s="143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143"/>
      <c r="AI444" s="3"/>
      <c r="AJ444" s="3"/>
      <c r="AK444" s="3"/>
      <c r="AL444" s="3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</row>
    <row r="445" spans="1:70" x14ac:dyDescent="0.25">
      <c r="A445" s="143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143"/>
      <c r="AI445" s="3"/>
      <c r="AJ445" s="3"/>
      <c r="AK445" s="3"/>
      <c r="AL445" s="3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</row>
    <row r="446" spans="1:70" x14ac:dyDescent="0.25">
      <c r="A446" s="143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143"/>
      <c r="AI446" s="3"/>
      <c r="AJ446" s="3"/>
      <c r="AK446" s="3"/>
      <c r="AL446" s="3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</row>
    <row r="447" spans="1:70" x14ac:dyDescent="0.25">
      <c r="A447" s="143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143"/>
      <c r="AI447" s="3"/>
      <c r="AJ447" s="3"/>
      <c r="AK447" s="3"/>
      <c r="AL447" s="3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</row>
    <row r="448" spans="1:70" x14ac:dyDescent="0.25">
      <c r="A448" s="143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143"/>
      <c r="AI448" s="3"/>
      <c r="AJ448" s="3"/>
      <c r="AK448" s="3"/>
      <c r="AL448" s="3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</row>
    <row r="449" spans="1:70" x14ac:dyDescent="0.25">
      <c r="A449" s="143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143"/>
      <c r="AI449" s="3"/>
      <c r="AJ449" s="3"/>
      <c r="AK449" s="3"/>
      <c r="AL449" s="3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</row>
    <row r="450" spans="1:70" x14ac:dyDescent="0.25">
      <c r="A450" s="143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143"/>
      <c r="AI450" s="3"/>
      <c r="AJ450" s="3"/>
      <c r="AK450" s="3"/>
      <c r="AL450" s="3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</row>
    <row r="451" spans="1:70" x14ac:dyDescent="0.25">
      <c r="A451" s="143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143"/>
      <c r="AI451" s="3"/>
      <c r="AJ451" s="3"/>
      <c r="AK451" s="3"/>
      <c r="AL451" s="3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</row>
    <row r="452" spans="1:70" x14ac:dyDescent="0.25">
      <c r="A452" s="143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143"/>
      <c r="AI452" s="3"/>
      <c r="AJ452" s="3"/>
      <c r="AK452" s="3"/>
      <c r="AL452" s="3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</row>
    <row r="453" spans="1:70" x14ac:dyDescent="0.25">
      <c r="A453" s="143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143"/>
      <c r="AI453" s="3"/>
      <c r="AJ453" s="3"/>
      <c r="AK453" s="3"/>
      <c r="AL453" s="3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</row>
    <row r="454" spans="1:70" x14ac:dyDescent="0.25">
      <c r="A454" s="143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143"/>
      <c r="AI454" s="3"/>
      <c r="AJ454" s="3"/>
      <c r="AK454" s="3"/>
      <c r="AL454" s="3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</row>
    <row r="455" spans="1:70" x14ac:dyDescent="0.25">
      <c r="A455" s="143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143"/>
      <c r="AI455" s="3"/>
      <c r="AJ455" s="3"/>
      <c r="AK455" s="3"/>
      <c r="AL455" s="3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</row>
    <row r="456" spans="1:70" x14ac:dyDescent="0.25">
      <c r="A456" s="143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143"/>
      <c r="AI456" s="3"/>
      <c r="AJ456" s="3"/>
      <c r="AK456" s="3"/>
      <c r="AL456" s="3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</row>
    <row r="457" spans="1:70" x14ac:dyDescent="0.25">
      <c r="A457" s="143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143"/>
      <c r="AI457" s="3"/>
      <c r="AJ457" s="3"/>
      <c r="AK457" s="3"/>
      <c r="AL457" s="3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</row>
    <row r="458" spans="1:70" x14ac:dyDescent="0.25">
      <c r="A458" s="143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143"/>
      <c r="AI458" s="3"/>
      <c r="AJ458" s="3"/>
      <c r="AK458" s="3"/>
      <c r="AL458" s="3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</row>
    <row r="459" spans="1:70" x14ac:dyDescent="0.25">
      <c r="A459" s="143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143"/>
      <c r="AI459" s="3"/>
      <c r="AJ459" s="3"/>
      <c r="AK459" s="3"/>
      <c r="AL459" s="3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</row>
    <row r="460" spans="1:70" x14ac:dyDescent="0.25">
      <c r="A460" s="143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143"/>
      <c r="AI460" s="3"/>
      <c r="AJ460" s="3"/>
      <c r="AK460" s="3"/>
      <c r="AL460" s="3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</row>
    <row r="461" spans="1:70" x14ac:dyDescent="0.25">
      <c r="A461" s="143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143"/>
      <c r="AI461" s="3"/>
      <c r="AJ461" s="3"/>
      <c r="AK461" s="3"/>
      <c r="AL461" s="3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</row>
    <row r="462" spans="1:70" x14ac:dyDescent="0.25">
      <c r="A462" s="143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143"/>
      <c r="AI462" s="3"/>
      <c r="AJ462" s="3"/>
      <c r="AK462" s="3"/>
      <c r="AL462" s="3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</row>
    <row r="463" spans="1:70" x14ac:dyDescent="0.25">
      <c r="A463" s="143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143"/>
      <c r="AI463" s="3"/>
      <c r="AJ463" s="3"/>
      <c r="AK463" s="3"/>
      <c r="AL463" s="3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</row>
    <row r="464" spans="1:70" x14ac:dyDescent="0.25">
      <c r="A464" s="143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143"/>
      <c r="AI464" s="3"/>
      <c r="AJ464" s="3"/>
      <c r="AK464" s="3"/>
      <c r="AL464" s="3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</row>
    <row r="465" spans="1:70" x14ac:dyDescent="0.25">
      <c r="A465" s="143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143"/>
      <c r="AI465" s="3"/>
      <c r="AJ465" s="3"/>
      <c r="AK465" s="3"/>
      <c r="AL465" s="3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</row>
    <row r="466" spans="1:70" x14ac:dyDescent="0.25">
      <c r="A466" s="143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143"/>
      <c r="AI466" s="3"/>
      <c r="AJ466" s="3"/>
      <c r="AK466" s="3"/>
      <c r="AL466" s="3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</row>
    <row r="467" spans="1:70" x14ac:dyDescent="0.25">
      <c r="A467" s="143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143"/>
      <c r="AI467" s="3"/>
      <c r="AJ467" s="3"/>
      <c r="AK467" s="3"/>
      <c r="AL467" s="3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</row>
    <row r="468" spans="1:70" x14ac:dyDescent="0.25">
      <c r="A468" s="143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143"/>
      <c r="AI468" s="3"/>
      <c r="AJ468" s="3"/>
      <c r="AK468" s="3"/>
      <c r="AL468" s="3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</row>
    <row r="469" spans="1:70" x14ac:dyDescent="0.25">
      <c r="A469" s="143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143"/>
      <c r="AI469" s="3"/>
      <c r="AJ469" s="3"/>
      <c r="AK469" s="3"/>
      <c r="AL469" s="3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</row>
    <row r="470" spans="1:70" x14ac:dyDescent="0.25">
      <c r="A470" s="143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143"/>
      <c r="AI470" s="3"/>
      <c r="AJ470" s="3"/>
      <c r="AK470" s="3"/>
      <c r="AL470" s="3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</row>
    <row r="471" spans="1:70" x14ac:dyDescent="0.25">
      <c r="A471" s="143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143"/>
      <c r="AI471" s="3"/>
      <c r="AJ471" s="3"/>
      <c r="AK471" s="3"/>
      <c r="AL471" s="3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</row>
    <row r="472" spans="1:70" x14ac:dyDescent="0.25">
      <c r="A472" s="143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143"/>
      <c r="AI472" s="3"/>
      <c r="AJ472" s="3"/>
      <c r="AK472" s="3"/>
      <c r="AL472" s="3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</row>
    <row r="473" spans="1:70" x14ac:dyDescent="0.25">
      <c r="A473" s="143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143"/>
      <c r="AI473" s="3"/>
      <c r="AJ473" s="3"/>
      <c r="AK473" s="3"/>
      <c r="AL473" s="3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</row>
    <row r="474" spans="1:70" x14ac:dyDescent="0.25">
      <c r="A474" s="143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143"/>
      <c r="AI474" s="3"/>
      <c r="AJ474" s="3"/>
      <c r="AK474" s="3"/>
      <c r="AL474" s="3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</row>
    <row r="475" spans="1:70" x14ac:dyDescent="0.25">
      <c r="A475" s="143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143"/>
      <c r="AI475" s="3"/>
      <c r="AJ475" s="3"/>
      <c r="AK475" s="3"/>
      <c r="AL475" s="3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</row>
    <row r="476" spans="1:70" x14ac:dyDescent="0.25">
      <c r="A476" s="143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143"/>
      <c r="AI476" s="3"/>
      <c r="AJ476" s="3"/>
      <c r="AK476" s="3"/>
      <c r="AL476" s="3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</row>
    <row r="477" spans="1:70" x14ac:dyDescent="0.25">
      <c r="A477" s="143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143"/>
      <c r="AI477" s="3"/>
      <c r="AJ477" s="3"/>
      <c r="AK477" s="3"/>
      <c r="AL477" s="3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</row>
    <row r="478" spans="1:70" x14ac:dyDescent="0.25">
      <c r="A478" s="143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143"/>
      <c r="AI478" s="3"/>
      <c r="AJ478" s="3"/>
      <c r="AK478" s="3"/>
      <c r="AL478" s="3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</row>
    <row r="479" spans="1:70" x14ac:dyDescent="0.25">
      <c r="A479" s="143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143"/>
      <c r="AI479" s="3"/>
      <c r="AJ479" s="3"/>
      <c r="AK479" s="3"/>
      <c r="AL479" s="3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</row>
    <row r="480" spans="1:70" x14ac:dyDescent="0.25">
      <c r="A480" s="143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143"/>
      <c r="AI480" s="3"/>
      <c r="AJ480" s="3"/>
      <c r="AK480" s="3"/>
      <c r="AL480" s="3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</row>
    <row r="481" spans="1:70" x14ac:dyDescent="0.25">
      <c r="A481" s="143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143"/>
      <c r="AI481" s="3"/>
      <c r="AJ481" s="3"/>
      <c r="AK481" s="3"/>
      <c r="AL481" s="3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</row>
    <row r="482" spans="1:70" x14ac:dyDescent="0.25">
      <c r="A482" s="143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143"/>
      <c r="AI482" s="3"/>
      <c r="AJ482" s="3"/>
      <c r="AK482" s="3"/>
      <c r="AL482" s="3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</row>
    <row r="483" spans="1:70" x14ac:dyDescent="0.25">
      <c r="A483" s="143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143"/>
      <c r="AI483" s="3"/>
      <c r="AJ483" s="3"/>
      <c r="AK483" s="3"/>
      <c r="AL483" s="3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</row>
    <row r="484" spans="1:70" x14ac:dyDescent="0.25">
      <c r="A484" s="143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143"/>
      <c r="AI484" s="3"/>
      <c r="AJ484" s="3"/>
      <c r="AK484" s="3"/>
      <c r="AL484" s="3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</row>
    <row r="485" spans="1:70" x14ac:dyDescent="0.25">
      <c r="A485" s="143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143"/>
      <c r="AI485" s="3"/>
      <c r="AJ485" s="3"/>
      <c r="AK485" s="3"/>
      <c r="AL485" s="3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</row>
    <row r="486" spans="1:70" x14ac:dyDescent="0.25">
      <c r="A486" s="143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143"/>
      <c r="AI486" s="3"/>
      <c r="AJ486" s="3"/>
      <c r="AK486" s="3"/>
      <c r="AL486" s="3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</row>
    <row r="487" spans="1:70" x14ac:dyDescent="0.25">
      <c r="A487" s="143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143"/>
      <c r="AI487" s="3"/>
      <c r="AJ487" s="3"/>
      <c r="AK487" s="3"/>
      <c r="AL487" s="3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</row>
    <row r="488" spans="1:70" x14ac:dyDescent="0.25">
      <c r="A488" s="143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143"/>
      <c r="AI488" s="3"/>
      <c r="AJ488" s="3"/>
      <c r="AK488" s="3"/>
      <c r="AL488" s="3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</row>
    <row r="489" spans="1:70" x14ac:dyDescent="0.25">
      <c r="A489" s="143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143"/>
      <c r="AI489" s="3"/>
      <c r="AJ489" s="3"/>
      <c r="AK489" s="3"/>
      <c r="AL489" s="3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</row>
    <row r="490" spans="1:70" x14ac:dyDescent="0.25">
      <c r="A490" s="143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143"/>
      <c r="AI490" s="3"/>
      <c r="AJ490" s="3"/>
      <c r="AK490" s="3"/>
      <c r="AL490" s="3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</row>
    <row r="491" spans="1:70" x14ac:dyDescent="0.25">
      <c r="A491" s="143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143"/>
      <c r="AI491" s="3"/>
      <c r="AJ491" s="3"/>
      <c r="AK491" s="3"/>
      <c r="AL491" s="3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</row>
    <row r="492" spans="1:70" x14ac:dyDescent="0.25">
      <c r="A492" s="143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143"/>
      <c r="AI492" s="3"/>
      <c r="AJ492" s="3"/>
      <c r="AK492" s="3"/>
      <c r="AL492" s="3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</row>
    <row r="493" spans="1:70" x14ac:dyDescent="0.25">
      <c r="A493" s="143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143"/>
      <c r="AI493" s="3"/>
      <c r="AJ493" s="3"/>
      <c r="AK493" s="3"/>
      <c r="AL493" s="3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</row>
    <row r="494" spans="1:70" x14ac:dyDescent="0.25">
      <c r="A494" s="143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143"/>
      <c r="AI494" s="3"/>
      <c r="AJ494" s="3"/>
      <c r="AK494" s="3"/>
      <c r="AL494" s="3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</row>
    <row r="495" spans="1:70" x14ac:dyDescent="0.25">
      <c r="A495" s="143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143"/>
      <c r="AI495" s="3"/>
      <c r="AJ495" s="3"/>
      <c r="AK495" s="3"/>
      <c r="AL495" s="3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</row>
    <row r="496" spans="1:70" x14ac:dyDescent="0.25">
      <c r="A496" s="143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143"/>
      <c r="AI496" s="3"/>
      <c r="AJ496" s="3"/>
      <c r="AK496" s="3"/>
      <c r="AL496" s="3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</row>
    <row r="497" spans="1:70" x14ac:dyDescent="0.25">
      <c r="A497" s="143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143"/>
      <c r="AI497" s="3"/>
      <c r="AJ497" s="3"/>
      <c r="AK497" s="3"/>
      <c r="AL497" s="3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</row>
    <row r="498" spans="1:70" x14ac:dyDescent="0.25">
      <c r="A498" s="143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143"/>
      <c r="AI498" s="3"/>
      <c r="AJ498" s="3"/>
      <c r="AK498" s="3"/>
      <c r="AL498" s="3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</row>
    <row r="499" spans="1:70" x14ac:dyDescent="0.25">
      <c r="A499" s="143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143"/>
      <c r="AI499" s="3"/>
      <c r="AJ499" s="3"/>
      <c r="AK499" s="3"/>
      <c r="AL499" s="3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</row>
    <row r="500" spans="1:70" x14ac:dyDescent="0.25">
      <c r="A500" s="143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143"/>
      <c r="AI500" s="3"/>
      <c r="AJ500" s="3"/>
      <c r="AK500" s="3"/>
      <c r="AL500" s="3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</row>
    <row r="501" spans="1:70" x14ac:dyDescent="0.25">
      <c r="A501" s="143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143"/>
      <c r="AI501" s="3"/>
      <c r="AJ501" s="3"/>
      <c r="AK501" s="3"/>
      <c r="AL501" s="3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</row>
    <row r="502" spans="1:70" x14ac:dyDescent="0.25">
      <c r="A502" s="143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143"/>
      <c r="AI502" s="3"/>
      <c r="AJ502" s="3"/>
      <c r="AK502" s="3"/>
      <c r="AL502" s="3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</row>
    <row r="503" spans="1:70" x14ac:dyDescent="0.25">
      <c r="A503" s="143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143"/>
      <c r="AI503" s="3"/>
      <c r="AJ503" s="3"/>
      <c r="AK503" s="3"/>
      <c r="AL503" s="3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</row>
    <row r="504" spans="1:70" x14ac:dyDescent="0.25">
      <c r="A504" s="143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143"/>
      <c r="AI504" s="3"/>
      <c r="AJ504" s="3"/>
      <c r="AK504" s="3"/>
      <c r="AL504" s="3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</row>
    <row r="505" spans="1:70" x14ac:dyDescent="0.25">
      <c r="A505" s="143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143"/>
      <c r="AI505" s="3"/>
      <c r="AJ505" s="3"/>
      <c r="AK505" s="3"/>
      <c r="AL505" s="3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</row>
    <row r="506" spans="1:70" x14ac:dyDescent="0.25">
      <c r="A506" s="143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143"/>
      <c r="AI506" s="3"/>
      <c r="AJ506" s="3"/>
      <c r="AK506" s="3"/>
      <c r="AL506" s="3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</row>
    <row r="507" spans="1:70" x14ac:dyDescent="0.25">
      <c r="A507" s="143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143"/>
      <c r="AI507" s="3"/>
      <c r="AJ507" s="3"/>
      <c r="AK507" s="3"/>
      <c r="AL507" s="3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</row>
    <row r="508" spans="1:70" x14ac:dyDescent="0.25">
      <c r="A508" s="143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143"/>
      <c r="AI508" s="3"/>
      <c r="AJ508" s="3"/>
      <c r="AK508" s="3"/>
      <c r="AL508" s="3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</row>
    <row r="509" spans="1:70" x14ac:dyDescent="0.25">
      <c r="A509" s="143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143"/>
      <c r="AI509" s="3"/>
      <c r="AJ509" s="3"/>
      <c r="AK509" s="3"/>
      <c r="AL509" s="3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</row>
    <row r="510" spans="1:70" x14ac:dyDescent="0.25">
      <c r="A510" s="143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143"/>
      <c r="AI510" s="3"/>
      <c r="AJ510" s="3"/>
      <c r="AK510" s="3"/>
      <c r="AL510" s="3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</row>
    <row r="511" spans="1:70" x14ac:dyDescent="0.25">
      <c r="A511" s="143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143"/>
      <c r="AI511" s="3"/>
      <c r="AJ511" s="3"/>
      <c r="AK511" s="3"/>
      <c r="AL511" s="3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</row>
    <row r="512" spans="1:70" x14ac:dyDescent="0.25">
      <c r="A512" s="143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143"/>
      <c r="AI512" s="3"/>
      <c r="AJ512" s="3"/>
      <c r="AK512" s="3"/>
      <c r="AL512" s="3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</row>
    <row r="513" spans="1:70" x14ac:dyDescent="0.25">
      <c r="A513" s="143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143"/>
      <c r="AI513" s="3"/>
      <c r="AJ513" s="3"/>
      <c r="AK513" s="3"/>
      <c r="AL513" s="3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</row>
    <row r="514" spans="1:70" x14ac:dyDescent="0.25">
      <c r="A514" s="143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143"/>
      <c r="AI514" s="3"/>
      <c r="AJ514" s="3"/>
      <c r="AK514" s="3"/>
      <c r="AL514" s="3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</row>
    <row r="515" spans="1:70" x14ac:dyDescent="0.25">
      <c r="A515" s="143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143"/>
      <c r="AI515" s="3"/>
      <c r="AJ515" s="3"/>
      <c r="AK515" s="3"/>
      <c r="AL515" s="3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</row>
    <row r="516" spans="1:70" x14ac:dyDescent="0.25">
      <c r="A516" s="143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143"/>
      <c r="AI516" s="3"/>
      <c r="AJ516" s="3"/>
      <c r="AK516" s="3"/>
      <c r="AL516" s="3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</row>
    <row r="517" spans="1:70" x14ac:dyDescent="0.25">
      <c r="A517" s="143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143"/>
      <c r="AI517" s="3"/>
      <c r="AJ517" s="3"/>
      <c r="AK517" s="3"/>
      <c r="AL517" s="3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</row>
    <row r="518" spans="1:70" x14ac:dyDescent="0.25">
      <c r="A518" s="143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143"/>
      <c r="AI518" s="3"/>
      <c r="AJ518" s="3"/>
      <c r="AK518" s="3"/>
      <c r="AL518" s="3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</row>
    <row r="519" spans="1:70" x14ac:dyDescent="0.25">
      <c r="A519" s="143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143"/>
      <c r="AI519" s="3"/>
      <c r="AJ519" s="3"/>
      <c r="AK519" s="3"/>
      <c r="AL519" s="3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</row>
    <row r="520" spans="1:70" x14ac:dyDescent="0.25">
      <c r="A520" s="143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143"/>
      <c r="AI520" s="3"/>
      <c r="AJ520" s="3"/>
      <c r="AK520" s="3"/>
      <c r="AL520" s="3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</row>
    <row r="521" spans="1:70" x14ac:dyDescent="0.25">
      <c r="A521" s="143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143"/>
      <c r="AI521" s="3"/>
      <c r="AJ521" s="3"/>
      <c r="AK521" s="3"/>
      <c r="AL521" s="3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</row>
    <row r="522" spans="1:70" x14ac:dyDescent="0.25">
      <c r="A522" s="143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143"/>
      <c r="AI522" s="3"/>
      <c r="AJ522" s="3"/>
      <c r="AK522" s="3"/>
      <c r="AL522" s="3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</row>
    <row r="523" spans="1:70" x14ac:dyDescent="0.25">
      <c r="A523" s="143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143"/>
      <c r="AI523" s="3"/>
      <c r="AJ523" s="3"/>
      <c r="AK523" s="3"/>
      <c r="AL523" s="3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</row>
    <row r="524" spans="1:70" x14ac:dyDescent="0.25">
      <c r="A524" s="143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143"/>
      <c r="AI524" s="3"/>
      <c r="AJ524" s="3"/>
      <c r="AK524" s="3"/>
      <c r="AL524" s="3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</row>
    <row r="525" spans="1:70" x14ac:dyDescent="0.25">
      <c r="A525" s="143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143"/>
      <c r="AI525" s="3"/>
      <c r="AJ525" s="3"/>
      <c r="AK525" s="3"/>
      <c r="AL525" s="3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</row>
    <row r="526" spans="1:70" x14ac:dyDescent="0.25">
      <c r="A526" s="143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143"/>
      <c r="AI526" s="3"/>
      <c r="AJ526" s="3"/>
      <c r="AK526" s="3"/>
      <c r="AL526" s="3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</row>
    <row r="527" spans="1:70" x14ac:dyDescent="0.25">
      <c r="A527" s="143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143"/>
      <c r="AI527" s="3"/>
      <c r="AJ527" s="3"/>
      <c r="AK527" s="3"/>
      <c r="AL527" s="3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</row>
    <row r="528" spans="1:70" x14ac:dyDescent="0.25">
      <c r="A528" s="143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143"/>
      <c r="AI528" s="3"/>
      <c r="AJ528" s="3"/>
      <c r="AK528" s="3"/>
      <c r="AL528" s="3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</row>
    <row r="529" spans="1:70" x14ac:dyDescent="0.25">
      <c r="A529" s="143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143"/>
      <c r="AI529" s="3"/>
      <c r="AJ529" s="3"/>
      <c r="AK529" s="3"/>
      <c r="AL529" s="3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</row>
    <row r="530" spans="1:70" x14ac:dyDescent="0.25">
      <c r="A530" s="143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143"/>
      <c r="AI530" s="3"/>
      <c r="AJ530" s="3"/>
      <c r="AK530" s="3"/>
      <c r="AL530" s="3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</row>
    <row r="531" spans="1:70" x14ac:dyDescent="0.25">
      <c r="A531" s="143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143"/>
      <c r="AI531" s="3"/>
      <c r="AJ531" s="3"/>
      <c r="AK531" s="3"/>
      <c r="AL531" s="3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</row>
    <row r="532" spans="1:70" x14ac:dyDescent="0.25">
      <c r="A532" s="143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143"/>
      <c r="AI532" s="3"/>
      <c r="AJ532" s="3"/>
      <c r="AK532" s="3"/>
      <c r="AL532" s="3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</row>
    <row r="533" spans="1:70" x14ac:dyDescent="0.25">
      <c r="A533" s="143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143"/>
      <c r="AI533" s="3"/>
      <c r="AJ533" s="3"/>
      <c r="AK533" s="3"/>
      <c r="AL533" s="3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</row>
    <row r="534" spans="1:70" x14ac:dyDescent="0.25">
      <c r="A534" s="143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143"/>
      <c r="AI534" s="3"/>
      <c r="AJ534" s="3"/>
      <c r="AK534" s="3"/>
      <c r="AL534" s="3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</row>
    <row r="535" spans="1:70" x14ac:dyDescent="0.25">
      <c r="A535" s="143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143"/>
      <c r="AI535" s="3"/>
      <c r="AJ535" s="3"/>
      <c r="AK535" s="3"/>
      <c r="AL535" s="3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</row>
    <row r="536" spans="1:70" x14ac:dyDescent="0.25">
      <c r="A536" s="143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143"/>
      <c r="AI536" s="3"/>
      <c r="AJ536" s="3"/>
      <c r="AK536" s="3"/>
      <c r="AL536" s="3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</row>
    <row r="537" spans="1:70" x14ac:dyDescent="0.25">
      <c r="A537" s="143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143"/>
      <c r="AI537" s="3"/>
      <c r="AJ537" s="3"/>
      <c r="AK537" s="3"/>
      <c r="AL537" s="3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</row>
    <row r="538" spans="1:70" x14ac:dyDescent="0.25">
      <c r="A538" s="143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143"/>
      <c r="AI538" s="3"/>
      <c r="AJ538" s="3"/>
      <c r="AK538" s="3"/>
      <c r="AL538" s="3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</row>
    <row r="539" spans="1:70" x14ac:dyDescent="0.25">
      <c r="A539" s="143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143"/>
      <c r="AI539" s="3"/>
      <c r="AJ539" s="3"/>
      <c r="AK539" s="3"/>
      <c r="AL539" s="3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</row>
    <row r="540" spans="1:70" x14ac:dyDescent="0.25">
      <c r="A540" s="143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143"/>
      <c r="AI540" s="3"/>
      <c r="AJ540" s="3"/>
      <c r="AK540" s="3"/>
      <c r="AL540" s="3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</row>
    <row r="541" spans="1:70" x14ac:dyDescent="0.25">
      <c r="A541" s="143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143"/>
      <c r="AI541" s="3"/>
      <c r="AJ541" s="3"/>
      <c r="AK541" s="3"/>
      <c r="AL541" s="3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</row>
    <row r="542" spans="1:70" x14ac:dyDescent="0.25">
      <c r="A542" s="143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143"/>
      <c r="AI542" s="3"/>
      <c r="AJ542" s="3"/>
      <c r="AK542" s="3"/>
      <c r="AL542" s="3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</row>
    <row r="543" spans="1:70" x14ac:dyDescent="0.25">
      <c r="A543" s="143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143"/>
      <c r="AI543" s="3"/>
      <c r="AJ543" s="3"/>
      <c r="AK543" s="3"/>
      <c r="AL543" s="3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</row>
    <row r="544" spans="1:70" x14ac:dyDescent="0.25">
      <c r="A544" s="143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143"/>
      <c r="AI544" s="3"/>
      <c r="AJ544" s="3"/>
      <c r="AK544" s="3"/>
      <c r="AL544" s="3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</row>
    <row r="545" spans="1:70" x14ac:dyDescent="0.25">
      <c r="A545" s="143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143"/>
      <c r="AI545" s="3"/>
      <c r="AJ545" s="3"/>
      <c r="AK545" s="3"/>
      <c r="AL545" s="3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</row>
    <row r="546" spans="1:70" x14ac:dyDescent="0.25">
      <c r="A546" s="143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143"/>
      <c r="AI546" s="3"/>
      <c r="AJ546" s="3"/>
      <c r="AK546" s="3"/>
      <c r="AL546" s="3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</row>
    <row r="547" spans="1:70" x14ac:dyDescent="0.25">
      <c r="A547" s="143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143"/>
      <c r="AI547" s="3"/>
      <c r="AJ547" s="3"/>
      <c r="AK547" s="3"/>
      <c r="AL547" s="3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</row>
    <row r="548" spans="1:70" x14ac:dyDescent="0.25">
      <c r="A548" s="143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143"/>
      <c r="AI548" s="3"/>
      <c r="AJ548" s="3"/>
      <c r="AK548" s="3"/>
      <c r="AL548" s="3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</row>
    <row r="549" spans="1:70" x14ac:dyDescent="0.25">
      <c r="A549" s="143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143"/>
      <c r="AI549" s="3"/>
      <c r="AJ549" s="3"/>
      <c r="AK549" s="3"/>
      <c r="AL549" s="3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</row>
    <row r="550" spans="1:70" x14ac:dyDescent="0.25">
      <c r="A550" s="143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143"/>
      <c r="AI550" s="3"/>
      <c r="AJ550" s="3"/>
      <c r="AK550" s="3"/>
      <c r="AL550" s="3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</row>
    <row r="551" spans="1:70" x14ac:dyDescent="0.25">
      <c r="A551" s="143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143"/>
      <c r="AI551" s="3"/>
      <c r="AJ551" s="3"/>
      <c r="AK551" s="3"/>
      <c r="AL551" s="3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</row>
    <row r="552" spans="1:70" x14ac:dyDescent="0.25">
      <c r="A552" s="143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143"/>
      <c r="AI552" s="3"/>
      <c r="AJ552" s="3"/>
      <c r="AK552" s="3"/>
      <c r="AL552" s="3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</row>
    <row r="553" spans="1:70" x14ac:dyDescent="0.25">
      <c r="A553" s="143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143"/>
      <c r="AI553" s="3"/>
      <c r="AJ553" s="3"/>
      <c r="AK553" s="3"/>
      <c r="AL553" s="3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</row>
    <row r="554" spans="1:70" x14ac:dyDescent="0.25">
      <c r="A554" s="143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143"/>
      <c r="AI554" s="3"/>
      <c r="AJ554" s="3"/>
      <c r="AK554" s="3"/>
      <c r="AL554" s="3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</row>
    <row r="555" spans="1:70" x14ac:dyDescent="0.25">
      <c r="A555" s="143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143"/>
      <c r="AI555" s="3"/>
      <c r="AJ555" s="3"/>
      <c r="AK555" s="3"/>
      <c r="AL555" s="3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</row>
    <row r="556" spans="1:70" x14ac:dyDescent="0.25">
      <c r="A556" s="143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143"/>
      <c r="AI556" s="3"/>
      <c r="AJ556" s="3"/>
      <c r="AK556" s="3"/>
      <c r="AL556" s="3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</row>
    <row r="557" spans="1:70" x14ac:dyDescent="0.25">
      <c r="A557" s="143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143"/>
      <c r="AI557" s="3"/>
      <c r="AJ557" s="3"/>
      <c r="AK557" s="3"/>
      <c r="AL557" s="3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</row>
    <row r="558" spans="1:70" x14ac:dyDescent="0.25">
      <c r="A558" s="143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143"/>
      <c r="AI558" s="3"/>
      <c r="AJ558" s="3"/>
      <c r="AK558" s="3"/>
      <c r="AL558" s="3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</row>
    <row r="559" spans="1:70" x14ac:dyDescent="0.25">
      <c r="A559" s="143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143"/>
      <c r="AI559" s="3"/>
      <c r="AJ559" s="3"/>
      <c r="AK559" s="3"/>
      <c r="AL559" s="3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</row>
    <row r="560" spans="1:70" x14ac:dyDescent="0.25">
      <c r="A560" s="143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143"/>
      <c r="AI560" s="3"/>
      <c r="AJ560" s="3"/>
      <c r="AK560" s="3"/>
      <c r="AL560" s="3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</row>
    <row r="561" spans="1:70" x14ac:dyDescent="0.25">
      <c r="A561" s="143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143"/>
      <c r="AI561" s="3"/>
      <c r="AJ561" s="3"/>
      <c r="AK561" s="3"/>
      <c r="AL561" s="3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</row>
    <row r="562" spans="1:70" x14ac:dyDescent="0.25">
      <c r="A562" s="143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143"/>
      <c r="AI562" s="3"/>
      <c r="AJ562" s="3"/>
      <c r="AK562" s="3"/>
      <c r="AL562" s="3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</row>
    <row r="563" spans="1:70" x14ac:dyDescent="0.25">
      <c r="A563" s="143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143"/>
      <c r="AI563" s="3"/>
      <c r="AJ563" s="3"/>
      <c r="AK563" s="3"/>
      <c r="AL563" s="3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</row>
    <row r="564" spans="1:70" x14ac:dyDescent="0.25">
      <c r="A564" s="143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143"/>
      <c r="AI564" s="3"/>
      <c r="AJ564" s="3"/>
      <c r="AK564" s="3"/>
      <c r="AL564" s="3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</row>
    <row r="565" spans="1:70" x14ac:dyDescent="0.25">
      <c r="A565" s="143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143"/>
      <c r="AI565" s="3"/>
      <c r="AJ565" s="3"/>
      <c r="AK565" s="3"/>
      <c r="AL565" s="3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</row>
    <row r="566" spans="1:70" x14ac:dyDescent="0.25">
      <c r="A566" s="143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143"/>
      <c r="AI566" s="3"/>
      <c r="AJ566" s="3"/>
      <c r="AK566" s="3"/>
      <c r="AL566" s="3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</row>
    <row r="567" spans="1:70" x14ac:dyDescent="0.25">
      <c r="A567" s="143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143"/>
      <c r="AI567" s="3"/>
      <c r="AJ567" s="3"/>
      <c r="AK567" s="3"/>
      <c r="AL567" s="3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</row>
    <row r="568" spans="1:70" x14ac:dyDescent="0.25">
      <c r="A568" s="143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143"/>
      <c r="AI568" s="3"/>
      <c r="AJ568" s="3"/>
      <c r="AK568" s="3"/>
      <c r="AL568" s="3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</row>
    <row r="569" spans="1:70" x14ac:dyDescent="0.25">
      <c r="A569" s="143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143"/>
      <c r="AI569" s="3"/>
      <c r="AJ569" s="3"/>
      <c r="AK569" s="3"/>
      <c r="AL569" s="3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</row>
    <row r="570" spans="1:70" x14ac:dyDescent="0.25">
      <c r="A570" s="143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143"/>
      <c r="AI570" s="3"/>
      <c r="AJ570" s="3"/>
      <c r="AK570" s="3"/>
      <c r="AL570" s="3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</row>
    <row r="571" spans="1:70" x14ac:dyDescent="0.25">
      <c r="A571" s="143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143"/>
      <c r="AI571" s="3"/>
      <c r="AJ571" s="3"/>
      <c r="AK571" s="3"/>
      <c r="AL571" s="3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</row>
    <row r="572" spans="1:70" x14ac:dyDescent="0.25">
      <c r="A572" s="143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143"/>
      <c r="AI572" s="3"/>
      <c r="AJ572" s="3"/>
      <c r="AK572" s="3"/>
      <c r="AL572" s="3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</row>
    <row r="573" spans="1:70" x14ac:dyDescent="0.25">
      <c r="A573" s="143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143"/>
      <c r="AI573" s="3"/>
      <c r="AJ573" s="3"/>
      <c r="AK573" s="3"/>
      <c r="AL573" s="3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</row>
    <row r="574" spans="1:70" x14ac:dyDescent="0.25">
      <c r="A574" s="143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143"/>
      <c r="AI574" s="3"/>
      <c r="AJ574" s="3"/>
      <c r="AK574" s="3"/>
      <c r="AL574" s="3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</row>
    <row r="575" spans="1:70" x14ac:dyDescent="0.25">
      <c r="A575" s="143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143"/>
      <c r="AI575" s="3"/>
      <c r="AJ575" s="3"/>
      <c r="AK575" s="3"/>
      <c r="AL575" s="3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</row>
    <row r="576" spans="1:70" x14ac:dyDescent="0.25">
      <c r="A576" s="143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143"/>
      <c r="AI576" s="3"/>
      <c r="AJ576" s="3"/>
      <c r="AK576" s="3"/>
      <c r="AL576" s="3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</row>
    <row r="577" spans="1:70" x14ac:dyDescent="0.25">
      <c r="A577" s="143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143"/>
      <c r="AI577" s="3"/>
      <c r="AJ577" s="3"/>
      <c r="AK577" s="3"/>
      <c r="AL577" s="3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</row>
    <row r="578" spans="1:70" x14ac:dyDescent="0.25">
      <c r="A578" s="143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143"/>
      <c r="AI578" s="3"/>
      <c r="AJ578" s="3"/>
      <c r="AK578" s="3"/>
      <c r="AL578" s="3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</row>
    <row r="579" spans="1:70" x14ac:dyDescent="0.25">
      <c r="A579" s="143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143"/>
      <c r="AI579" s="3"/>
      <c r="AJ579" s="3"/>
      <c r="AK579" s="3"/>
      <c r="AL579" s="3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</row>
    <row r="580" spans="1:70" x14ac:dyDescent="0.25">
      <c r="A580" s="143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143"/>
      <c r="AI580" s="3"/>
      <c r="AJ580" s="3"/>
      <c r="AK580" s="3"/>
      <c r="AL580" s="3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</row>
    <row r="581" spans="1:70" x14ac:dyDescent="0.25">
      <c r="A581" s="143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143"/>
      <c r="AI581" s="3"/>
      <c r="AJ581" s="3"/>
      <c r="AK581" s="3"/>
      <c r="AL581" s="3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</row>
    <row r="582" spans="1:70" x14ac:dyDescent="0.25">
      <c r="A582" s="143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143"/>
      <c r="AI582" s="3"/>
      <c r="AJ582" s="3"/>
      <c r="AK582" s="3"/>
      <c r="AL582" s="3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</row>
    <row r="583" spans="1:70" x14ac:dyDescent="0.25">
      <c r="A583" s="143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143"/>
      <c r="AI583" s="3"/>
      <c r="AJ583" s="3"/>
      <c r="AK583" s="3"/>
      <c r="AL583" s="3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</row>
    <row r="584" spans="1:70" x14ac:dyDescent="0.25">
      <c r="A584" s="143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143"/>
      <c r="AI584" s="3"/>
      <c r="AJ584" s="3"/>
      <c r="AK584" s="3"/>
      <c r="AL584" s="3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</row>
    <row r="585" spans="1:70" x14ac:dyDescent="0.25">
      <c r="A585" s="143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143"/>
      <c r="AI585" s="3"/>
      <c r="AJ585" s="3"/>
      <c r="AK585" s="3"/>
      <c r="AL585" s="3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</row>
    <row r="586" spans="1:70" x14ac:dyDescent="0.25">
      <c r="A586" s="143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143"/>
      <c r="AI586" s="3"/>
      <c r="AJ586" s="3"/>
      <c r="AK586" s="3"/>
      <c r="AL586" s="3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</row>
    <row r="587" spans="1:70" x14ac:dyDescent="0.25">
      <c r="A587" s="143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143"/>
      <c r="AI587" s="3"/>
      <c r="AJ587" s="3"/>
      <c r="AK587" s="3"/>
      <c r="AL587" s="3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</row>
    <row r="588" spans="1:70" x14ac:dyDescent="0.25">
      <c r="A588" s="143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143"/>
      <c r="AI588" s="3"/>
      <c r="AJ588" s="3"/>
      <c r="AK588" s="3"/>
      <c r="AL588" s="3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</row>
    <row r="589" spans="1:70" x14ac:dyDescent="0.25">
      <c r="A589" s="143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143"/>
      <c r="AI589" s="3"/>
      <c r="AJ589" s="3"/>
      <c r="AK589" s="3"/>
      <c r="AL589" s="3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</row>
    <row r="590" spans="1:70" x14ac:dyDescent="0.25">
      <c r="A590" s="143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143"/>
      <c r="AI590" s="3"/>
      <c r="AJ590" s="3"/>
      <c r="AK590" s="3"/>
      <c r="AL590" s="3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</row>
    <row r="591" spans="1:70" x14ac:dyDescent="0.25">
      <c r="A591" s="143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143"/>
      <c r="AI591" s="3"/>
      <c r="AJ591" s="3"/>
      <c r="AK591" s="3"/>
      <c r="AL591" s="3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</row>
    <row r="592" spans="1:70" x14ac:dyDescent="0.25">
      <c r="A592" s="143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143"/>
      <c r="AI592" s="3"/>
      <c r="AJ592" s="3"/>
      <c r="AK592" s="3"/>
      <c r="AL592" s="3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</row>
    <row r="593" spans="1:70" x14ac:dyDescent="0.25">
      <c r="A593" s="143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143"/>
      <c r="AI593" s="3"/>
      <c r="AJ593" s="3"/>
      <c r="AK593" s="3"/>
      <c r="AL593" s="3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</row>
    <row r="594" spans="1:70" x14ac:dyDescent="0.25">
      <c r="A594" s="143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143"/>
      <c r="AI594" s="3"/>
      <c r="AJ594" s="3"/>
      <c r="AK594" s="3"/>
      <c r="AL594" s="3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</row>
    <row r="595" spans="1:70" x14ac:dyDescent="0.25">
      <c r="A595" s="143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143"/>
      <c r="AI595" s="3"/>
      <c r="AJ595" s="3"/>
      <c r="AK595" s="3"/>
      <c r="AL595" s="3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</row>
    <row r="596" spans="1:70" x14ac:dyDescent="0.25">
      <c r="A596" s="143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143"/>
      <c r="AI596" s="3"/>
      <c r="AJ596" s="3"/>
      <c r="AK596" s="3"/>
      <c r="AL596" s="3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</row>
    <row r="597" spans="1:70" x14ac:dyDescent="0.25">
      <c r="A597" s="143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143"/>
      <c r="AI597" s="3"/>
      <c r="AJ597" s="3"/>
      <c r="AK597" s="3"/>
      <c r="AL597" s="3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</row>
    <row r="598" spans="1:70" x14ac:dyDescent="0.25">
      <c r="A598" s="143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143"/>
      <c r="AI598" s="3"/>
      <c r="AJ598" s="3"/>
      <c r="AK598" s="3"/>
      <c r="AL598" s="3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</row>
    <row r="599" spans="1:70" x14ac:dyDescent="0.25">
      <c r="A599" s="143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143"/>
      <c r="AI599" s="3"/>
      <c r="AJ599" s="3"/>
      <c r="AK599" s="3"/>
      <c r="AL599" s="3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</row>
    <row r="600" spans="1:70" x14ac:dyDescent="0.25">
      <c r="A600" s="143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143"/>
      <c r="AI600" s="3"/>
      <c r="AJ600" s="3"/>
      <c r="AK600" s="3"/>
      <c r="AL600" s="3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</row>
    <row r="601" spans="1:70" x14ac:dyDescent="0.25">
      <c r="A601" s="143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143"/>
      <c r="AI601" s="3"/>
      <c r="AJ601" s="3"/>
      <c r="AK601" s="3"/>
      <c r="AL601" s="3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</row>
    <row r="602" spans="1:70" x14ac:dyDescent="0.25">
      <c r="A602" s="14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143"/>
      <c r="AI602" s="3"/>
      <c r="AJ602" s="3"/>
      <c r="AK602" s="3"/>
      <c r="AL602" s="3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</row>
    <row r="603" spans="1:70" x14ac:dyDescent="0.25">
      <c r="A603" s="14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143"/>
      <c r="AI603" s="3"/>
      <c r="AJ603" s="3"/>
      <c r="AK603" s="3"/>
      <c r="AL603" s="3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</row>
    <row r="604" spans="1:70" x14ac:dyDescent="0.25">
      <c r="A604" s="14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143"/>
      <c r="AI604" s="3"/>
      <c r="AJ604" s="3"/>
      <c r="AK604" s="3"/>
      <c r="AL604" s="3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</row>
    <row r="605" spans="1:70" x14ac:dyDescent="0.25">
      <c r="A605" s="14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143"/>
      <c r="AI605" s="3"/>
      <c r="AJ605" s="3"/>
      <c r="AK605" s="3"/>
      <c r="AL605" s="3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</row>
    <row r="606" spans="1:70" x14ac:dyDescent="0.25">
      <c r="A606" s="143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143"/>
      <c r="AI606" s="3"/>
      <c r="AJ606" s="3"/>
      <c r="AK606" s="3"/>
      <c r="AL606" s="3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</row>
    <row r="607" spans="1:70" x14ac:dyDescent="0.25">
      <c r="A607" s="143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143"/>
      <c r="AI607" s="3"/>
      <c r="AJ607" s="3"/>
      <c r="AK607" s="3"/>
      <c r="AL607" s="3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</row>
    <row r="608" spans="1:70" x14ac:dyDescent="0.25">
      <c r="A608" s="143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143"/>
      <c r="AI608" s="3"/>
      <c r="AJ608" s="3"/>
      <c r="AK608" s="3"/>
      <c r="AL608" s="3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</row>
    <row r="609" spans="1:70" x14ac:dyDescent="0.25">
      <c r="A609" s="14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143"/>
      <c r="AI609" s="3"/>
      <c r="AJ609" s="3"/>
      <c r="AK609" s="3"/>
      <c r="AL609" s="3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</row>
    <row r="610" spans="1:70" x14ac:dyDescent="0.25">
      <c r="A610" s="14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143"/>
      <c r="AI610" s="3"/>
      <c r="AJ610" s="3"/>
      <c r="AK610" s="3"/>
      <c r="AL610" s="3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</row>
    <row r="611" spans="1:70" x14ac:dyDescent="0.25">
      <c r="A611" s="14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143"/>
      <c r="AI611" s="3"/>
      <c r="AJ611" s="3"/>
      <c r="AK611" s="3"/>
      <c r="AL611" s="3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</row>
    <row r="612" spans="1:70" x14ac:dyDescent="0.25">
      <c r="A612" s="14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143"/>
      <c r="AI612" s="3"/>
      <c r="AJ612" s="3"/>
      <c r="AK612" s="3"/>
      <c r="AL612" s="3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</row>
    <row r="613" spans="1:70" x14ac:dyDescent="0.25">
      <c r="A613" s="143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143"/>
      <c r="AI613" s="3"/>
      <c r="AJ613" s="3"/>
      <c r="AK613" s="3"/>
      <c r="AL613" s="3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</row>
    <row r="614" spans="1:70" x14ac:dyDescent="0.25">
      <c r="A614" s="143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143"/>
      <c r="AI614" s="3"/>
      <c r="AJ614" s="3"/>
      <c r="AK614" s="3"/>
      <c r="AL614" s="3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</row>
    <row r="615" spans="1:70" x14ac:dyDescent="0.25">
      <c r="A615" s="143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143"/>
      <c r="AI615" s="3"/>
      <c r="AJ615" s="3"/>
      <c r="AK615" s="3"/>
      <c r="AL615" s="3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</row>
    <row r="616" spans="1:70" x14ac:dyDescent="0.25">
      <c r="A616" s="143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143"/>
      <c r="AI616" s="3"/>
      <c r="AJ616" s="3"/>
      <c r="AK616" s="3"/>
      <c r="AL616" s="3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</row>
    <row r="617" spans="1:70" x14ac:dyDescent="0.25">
      <c r="A617" s="143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143"/>
      <c r="AI617" s="3"/>
      <c r="AJ617" s="3"/>
      <c r="AK617" s="3"/>
      <c r="AL617" s="3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</row>
    <row r="618" spans="1:70" x14ac:dyDescent="0.25">
      <c r="A618" s="143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143"/>
      <c r="AI618" s="3"/>
      <c r="AJ618" s="3"/>
      <c r="AK618" s="3"/>
      <c r="AL618" s="3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</row>
    <row r="619" spans="1:70" x14ac:dyDescent="0.25">
      <c r="A619" s="143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143"/>
      <c r="AI619" s="3"/>
      <c r="AJ619" s="3"/>
      <c r="AK619" s="3"/>
      <c r="AL619" s="3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</row>
    <row r="620" spans="1:70" x14ac:dyDescent="0.25">
      <c r="A620" s="143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143"/>
      <c r="AI620" s="3"/>
      <c r="AJ620" s="3"/>
      <c r="AK620" s="3"/>
      <c r="AL620" s="3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</row>
    <row r="621" spans="1:70" x14ac:dyDescent="0.25">
      <c r="A621" s="143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143"/>
      <c r="AI621" s="3"/>
      <c r="AJ621" s="3"/>
      <c r="AK621" s="3"/>
      <c r="AL621" s="3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</row>
    <row r="622" spans="1:70" x14ac:dyDescent="0.25">
      <c r="A622" s="143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143"/>
      <c r="AI622" s="3"/>
      <c r="AJ622" s="3"/>
      <c r="AK622" s="3"/>
      <c r="AL622" s="3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</row>
    <row r="623" spans="1:70" x14ac:dyDescent="0.25">
      <c r="A623" s="143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143"/>
      <c r="AI623" s="3"/>
      <c r="AJ623" s="3"/>
      <c r="AK623" s="3"/>
      <c r="AL623" s="3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</row>
    <row r="624" spans="1:70" x14ac:dyDescent="0.25">
      <c r="A624" s="143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143"/>
      <c r="AI624" s="3"/>
      <c r="AJ624" s="3"/>
      <c r="AK624" s="3"/>
      <c r="AL624" s="3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</row>
    <row r="625" spans="1:70" x14ac:dyDescent="0.25">
      <c r="A625" s="143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143"/>
      <c r="AI625" s="3"/>
      <c r="AJ625" s="3"/>
      <c r="AK625" s="3"/>
      <c r="AL625" s="3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</row>
    <row r="626" spans="1:70" x14ac:dyDescent="0.25">
      <c r="A626" s="143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143"/>
      <c r="AI626" s="3"/>
      <c r="AJ626" s="3"/>
      <c r="AK626" s="3"/>
      <c r="AL626" s="3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</row>
    <row r="627" spans="1:70" x14ac:dyDescent="0.25">
      <c r="A627" s="143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143"/>
      <c r="AI627" s="3"/>
      <c r="AJ627" s="3"/>
      <c r="AK627" s="3"/>
      <c r="AL627" s="3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</row>
    <row r="628" spans="1:70" x14ac:dyDescent="0.25">
      <c r="A628" s="143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143"/>
      <c r="AI628" s="3"/>
      <c r="AJ628" s="3"/>
      <c r="AK628" s="3"/>
      <c r="AL628" s="3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</row>
    <row r="629" spans="1:70" x14ac:dyDescent="0.25">
      <c r="A629" s="143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143"/>
      <c r="AI629" s="3"/>
      <c r="AJ629" s="3"/>
      <c r="AK629" s="3"/>
      <c r="AL629" s="3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</row>
    <row r="630" spans="1:70" x14ac:dyDescent="0.25">
      <c r="A630" s="143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143"/>
      <c r="AI630" s="3"/>
      <c r="AJ630" s="3"/>
      <c r="AK630" s="3"/>
      <c r="AL630" s="3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</row>
    <row r="631" spans="1:70" x14ac:dyDescent="0.25">
      <c r="A631" s="143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143"/>
      <c r="AI631" s="3"/>
      <c r="AJ631" s="3"/>
      <c r="AK631" s="3"/>
      <c r="AL631" s="3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</row>
    <row r="632" spans="1:70" x14ac:dyDescent="0.25">
      <c r="A632" s="143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143"/>
      <c r="AI632" s="3"/>
      <c r="AJ632" s="3"/>
      <c r="AK632" s="3"/>
      <c r="AL632" s="3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</row>
    <row r="633" spans="1:70" x14ac:dyDescent="0.25">
      <c r="A633" s="143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143"/>
      <c r="AI633" s="3"/>
      <c r="AJ633" s="3"/>
      <c r="AK633" s="3"/>
      <c r="AL633" s="3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</row>
    <row r="634" spans="1:70" x14ac:dyDescent="0.25">
      <c r="A634" s="143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143"/>
      <c r="AI634" s="3"/>
      <c r="AJ634" s="3"/>
      <c r="AK634" s="3"/>
      <c r="AL634" s="3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</row>
    <row r="635" spans="1:70" x14ac:dyDescent="0.25">
      <c r="A635" s="143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143"/>
      <c r="AI635" s="3"/>
      <c r="AJ635" s="3"/>
      <c r="AK635" s="3"/>
      <c r="AL635" s="3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</row>
    <row r="636" spans="1:70" x14ac:dyDescent="0.25">
      <c r="A636" s="143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143"/>
      <c r="AI636" s="3"/>
      <c r="AJ636" s="3"/>
      <c r="AK636" s="3"/>
      <c r="AL636" s="3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</row>
    <row r="637" spans="1:70" x14ac:dyDescent="0.25">
      <c r="A637" s="143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143"/>
      <c r="AI637" s="3"/>
      <c r="AJ637" s="3"/>
      <c r="AK637" s="3"/>
      <c r="AL637" s="3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</row>
    <row r="638" spans="1:70" x14ac:dyDescent="0.25">
      <c r="A638" s="143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143"/>
      <c r="AI638" s="3"/>
      <c r="AJ638" s="3"/>
      <c r="AK638" s="3"/>
      <c r="AL638" s="3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</row>
    <row r="639" spans="1:70" x14ac:dyDescent="0.25">
      <c r="A639" s="143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143"/>
      <c r="AI639" s="3"/>
      <c r="AJ639" s="3"/>
      <c r="AK639" s="3"/>
      <c r="AL639" s="3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</row>
    <row r="640" spans="1:70" x14ac:dyDescent="0.25">
      <c r="A640" s="143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143"/>
      <c r="AI640" s="3"/>
      <c r="AJ640" s="3"/>
      <c r="AK640" s="3"/>
      <c r="AL640" s="3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</row>
    <row r="641" spans="1:70" x14ac:dyDescent="0.25">
      <c r="A641" s="143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143"/>
      <c r="AI641" s="3"/>
      <c r="AJ641" s="3"/>
      <c r="AK641" s="3"/>
      <c r="AL641" s="3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</row>
    <row r="642" spans="1:70" x14ac:dyDescent="0.25">
      <c r="A642" s="143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143"/>
      <c r="AI642" s="3"/>
      <c r="AJ642" s="3"/>
      <c r="AK642" s="3"/>
      <c r="AL642" s="3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</row>
    <row r="643" spans="1:70" x14ac:dyDescent="0.25">
      <c r="A643" s="143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143"/>
      <c r="AI643" s="3"/>
      <c r="AJ643" s="3"/>
      <c r="AK643" s="3"/>
      <c r="AL643" s="3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</row>
    <row r="644" spans="1:70" x14ac:dyDescent="0.25">
      <c r="A644" s="143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143"/>
      <c r="AI644" s="3"/>
      <c r="AJ644" s="3"/>
      <c r="AK644" s="3"/>
      <c r="AL644" s="3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</row>
    <row r="645" spans="1:70" x14ac:dyDescent="0.25">
      <c r="A645" s="143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143"/>
      <c r="AI645" s="3"/>
      <c r="AJ645" s="3"/>
      <c r="AK645" s="3"/>
      <c r="AL645" s="3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</row>
    <row r="646" spans="1:70" x14ac:dyDescent="0.25">
      <c r="A646" s="143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143"/>
      <c r="AI646" s="3"/>
      <c r="AJ646" s="3"/>
      <c r="AK646" s="3"/>
      <c r="AL646" s="3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</row>
    <row r="647" spans="1:70" x14ac:dyDescent="0.25">
      <c r="A647" s="143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143"/>
      <c r="AI647" s="3"/>
      <c r="AJ647" s="3"/>
      <c r="AK647" s="3"/>
      <c r="AL647" s="3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</row>
    <row r="648" spans="1:70" x14ac:dyDescent="0.25">
      <c r="A648" s="143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143"/>
      <c r="AI648" s="3"/>
      <c r="AJ648" s="3"/>
      <c r="AK648" s="3"/>
      <c r="AL648" s="3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</row>
    <row r="649" spans="1:70" x14ac:dyDescent="0.25">
      <c r="A649" s="143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143"/>
      <c r="AI649" s="3"/>
      <c r="AJ649" s="3"/>
      <c r="AK649" s="3"/>
      <c r="AL649" s="3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</row>
    <row r="650" spans="1:70" x14ac:dyDescent="0.25">
      <c r="A650" s="143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143"/>
      <c r="AI650" s="3"/>
      <c r="AJ650" s="3"/>
      <c r="AK650" s="3"/>
      <c r="AL650" s="3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</row>
    <row r="651" spans="1:70" x14ac:dyDescent="0.25">
      <c r="A651" s="143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143"/>
      <c r="AI651" s="3"/>
      <c r="AJ651" s="3"/>
      <c r="AK651" s="3"/>
      <c r="AL651" s="3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</row>
    <row r="652" spans="1:70" x14ac:dyDescent="0.25">
      <c r="A652" s="143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143"/>
      <c r="AI652" s="3"/>
      <c r="AJ652" s="3"/>
      <c r="AK652" s="3"/>
      <c r="AL652" s="3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</row>
    <row r="653" spans="1:70" x14ac:dyDescent="0.25">
      <c r="A653" s="143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143"/>
      <c r="AI653" s="3"/>
      <c r="AJ653" s="3"/>
      <c r="AK653" s="3"/>
      <c r="AL653" s="3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</row>
    <row r="654" spans="1:70" x14ac:dyDescent="0.25">
      <c r="A654" s="14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143"/>
      <c r="AI654" s="3"/>
      <c r="AJ654" s="3"/>
      <c r="AK654" s="3"/>
      <c r="AL654" s="3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</row>
    <row r="655" spans="1:70" x14ac:dyDescent="0.25">
      <c r="A655" s="143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143"/>
      <c r="AI655" s="3"/>
      <c r="AJ655" s="3"/>
      <c r="AK655" s="3"/>
      <c r="AL655" s="3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</row>
    <row r="656" spans="1:70" x14ac:dyDescent="0.25">
      <c r="A656" s="143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143"/>
      <c r="AI656" s="3"/>
      <c r="AJ656" s="3"/>
      <c r="AK656" s="3"/>
      <c r="AL656" s="3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</row>
    <row r="657" spans="1:70" x14ac:dyDescent="0.25">
      <c r="A657" s="143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143"/>
      <c r="AI657" s="3"/>
      <c r="AJ657" s="3"/>
      <c r="AK657" s="3"/>
      <c r="AL657" s="3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</row>
    <row r="658" spans="1:70" x14ac:dyDescent="0.25">
      <c r="A658" s="143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143"/>
      <c r="AI658" s="3"/>
      <c r="AJ658" s="3"/>
      <c r="AK658" s="3"/>
      <c r="AL658" s="3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</row>
    <row r="659" spans="1:70" x14ac:dyDescent="0.25">
      <c r="A659" s="143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143"/>
      <c r="AI659" s="3"/>
      <c r="AJ659" s="3"/>
      <c r="AK659" s="3"/>
      <c r="AL659" s="3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</row>
    <row r="660" spans="1:70" x14ac:dyDescent="0.25">
      <c r="A660" s="143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143"/>
      <c r="AI660" s="3"/>
      <c r="AJ660" s="3"/>
      <c r="AK660" s="3"/>
      <c r="AL660" s="3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</row>
    <row r="661" spans="1:70" x14ac:dyDescent="0.25">
      <c r="A661" s="143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143"/>
      <c r="AI661" s="3"/>
      <c r="AJ661" s="3"/>
      <c r="AK661" s="3"/>
      <c r="AL661" s="3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</row>
    <row r="662" spans="1:70" x14ac:dyDescent="0.25">
      <c r="A662" s="143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143"/>
      <c r="AI662" s="3"/>
      <c r="AJ662" s="3"/>
      <c r="AK662" s="3"/>
      <c r="AL662" s="3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</row>
    <row r="663" spans="1:70" x14ac:dyDescent="0.25">
      <c r="A663" s="143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143"/>
      <c r="AI663" s="3"/>
      <c r="AJ663" s="3"/>
      <c r="AK663" s="3"/>
      <c r="AL663" s="3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</row>
    <row r="664" spans="1:70" x14ac:dyDescent="0.25">
      <c r="A664" s="143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143"/>
      <c r="AI664" s="3"/>
      <c r="AJ664" s="3"/>
      <c r="AK664" s="3"/>
      <c r="AL664" s="3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</row>
    <row r="665" spans="1:70" x14ac:dyDescent="0.25">
      <c r="A665" s="143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143"/>
      <c r="AI665" s="3"/>
      <c r="AJ665" s="3"/>
      <c r="AK665" s="3"/>
      <c r="AL665" s="3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</row>
    <row r="666" spans="1:70" x14ac:dyDescent="0.25">
      <c r="A666" s="143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143"/>
      <c r="AI666" s="3"/>
      <c r="AJ666" s="3"/>
      <c r="AK666" s="3"/>
      <c r="AL666" s="3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</row>
    <row r="667" spans="1:70" x14ac:dyDescent="0.25">
      <c r="A667" s="143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143"/>
      <c r="AI667" s="3"/>
      <c r="AJ667" s="3"/>
      <c r="AK667" s="3"/>
      <c r="AL667" s="3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</row>
    <row r="668" spans="1:70" x14ac:dyDescent="0.25">
      <c r="A668" s="143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143"/>
      <c r="AI668" s="3"/>
      <c r="AJ668" s="3"/>
      <c r="AK668" s="3"/>
      <c r="AL668" s="3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</row>
    <row r="669" spans="1:70" x14ac:dyDescent="0.25">
      <c r="A669" s="143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143"/>
      <c r="AI669" s="3"/>
      <c r="AJ669" s="3"/>
      <c r="AK669" s="3"/>
      <c r="AL669" s="3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</row>
    <row r="670" spans="1:70" x14ac:dyDescent="0.25">
      <c r="A670" s="143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143"/>
      <c r="AI670" s="3"/>
      <c r="AJ670" s="3"/>
      <c r="AK670" s="3"/>
      <c r="AL670" s="3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</row>
    <row r="671" spans="1:70" x14ac:dyDescent="0.25">
      <c r="A671" s="143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143"/>
      <c r="AI671" s="3"/>
      <c r="AJ671" s="3"/>
      <c r="AK671" s="3"/>
      <c r="AL671" s="3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</row>
    <row r="672" spans="1:70" x14ac:dyDescent="0.25">
      <c r="A672" s="143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143"/>
      <c r="AI672" s="3"/>
      <c r="AJ672" s="3"/>
      <c r="AK672" s="3"/>
      <c r="AL672" s="3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</row>
    <row r="673" spans="1:70" x14ac:dyDescent="0.25">
      <c r="A673" s="143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143"/>
      <c r="AI673" s="3"/>
      <c r="AJ673" s="3"/>
      <c r="AK673" s="3"/>
      <c r="AL673" s="3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</row>
    <row r="674" spans="1:70" x14ac:dyDescent="0.25">
      <c r="A674" s="143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143"/>
      <c r="AI674" s="3"/>
      <c r="AJ674" s="3"/>
      <c r="AK674" s="3"/>
      <c r="AL674" s="3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</row>
    <row r="675" spans="1:70" x14ac:dyDescent="0.25">
      <c r="A675" s="143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143"/>
      <c r="AI675" s="3"/>
      <c r="AJ675" s="3"/>
      <c r="AK675" s="3"/>
      <c r="AL675" s="3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</row>
    <row r="676" spans="1:70" x14ac:dyDescent="0.25">
      <c r="A676" s="143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143"/>
      <c r="AI676" s="3"/>
      <c r="AJ676" s="3"/>
      <c r="AK676" s="3"/>
      <c r="AL676" s="3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</row>
    <row r="677" spans="1:70" x14ac:dyDescent="0.25">
      <c r="A677" s="143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143"/>
      <c r="AI677" s="3"/>
      <c r="AJ677" s="3"/>
      <c r="AK677" s="3"/>
      <c r="AL677" s="3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</row>
    <row r="678" spans="1:70" x14ac:dyDescent="0.25">
      <c r="A678" s="143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143"/>
      <c r="AI678" s="3"/>
      <c r="AJ678" s="3"/>
      <c r="AK678" s="3"/>
      <c r="AL678" s="3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</row>
    <row r="679" spans="1:70" x14ac:dyDescent="0.25">
      <c r="A679" s="143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143"/>
      <c r="AI679" s="3"/>
      <c r="AJ679" s="3"/>
      <c r="AK679" s="3"/>
      <c r="AL679" s="3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</row>
    <row r="680" spans="1:70" x14ac:dyDescent="0.25">
      <c r="A680" s="143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143"/>
      <c r="AI680" s="3"/>
      <c r="AJ680" s="3"/>
      <c r="AK680" s="3"/>
      <c r="AL680" s="3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</row>
    <row r="681" spans="1:70" x14ac:dyDescent="0.25">
      <c r="A681" s="143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143"/>
      <c r="AI681" s="3"/>
      <c r="AJ681" s="3"/>
      <c r="AK681" s="3"/>
      <c r="AL681" s="3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</row>
    <row r="682" spans="1:70" x14ac:dyDescent="0.25">
      <c r="A682" s="143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143"/>
      <c r="AI682" s="3"/>
      <c r="AJ682" s="3"/>
      <c r="AK682" s="3"/>
      <c r="AL682" s="3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</row>
    <row r="683" spans="1:70" x14ac:dyDescent="0.25">
      <c r="A683" s="143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143"/>
      <c r="AI683" s="3"/>
      <c r="AJ683" s="3"/>
      <c r="AK683" s="3"/>
      <c r="AL683" s="3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</row>
    <row r="684" spans="1:70" x14ac:dyDescent="0.25">
      <c r="A684" s="143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143"/>
      <c r="AI684" s="3"/>
      <c r="AJ684" s="3"/>
      <c r="AK684" s="3"/>
      <c r="AL684" s="3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</row>
    <row r="685" spans="1:70" x14ac:dyDescent="0.25">
      <c r="A685" s="143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143"/>
      <c r="AI685" s="3"/>
      <c r="AJ685" s="3"/>
      <c r="AK685" s="3"/>
      <c r="AL685" s="3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</row>
    <row r="686" spans="1:70" x14ac:dyDescent="0.25">
      <c r="A686" s="143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143"/>
      <c r="AI686" s="3"/>
      <c r="AJ686" s="3"/>
      <c r="AK686" s="3"/>
      <c r="AL686" s="3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</row>
    <row r="687" spans="1:70" x14ac:dyDescent="0.25">
      <c r="A687" s="143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143"/>
      <c r="AI687" s="3"/>
      <c r="AJ687" s="3"/>
      <c r="AK687" s="3"/>
      <c r="AL687" s="3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</row>
    <row r="688" spans="1:70" x14ac:dyDescent="0.25">
      <c r="A688" s="143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143"/>
      <c r="AI688" s="3"/>
      <c r="AJ688" s="3"/>
      <c r="AK688" s="3"/>
      <c r="AL688" s="3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</row>
    <row r="689" spans="1:70" x14ac:dyDescent="0.25">
      <c r="A689" s="143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143"/>
      <c r="AI689" s="3"/>
      <c r="AJ689" s="3"/>
      <c r="AK689" s="3"/>
      <c r="AL689" s="3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</row>
    <row r="690" spans="1:70" x14ac:dyDescent="0.25">
      <c r="A690" s="143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143"/>
      <c r="AI690" s="3"/>
      <c r="AJ690" s="3"/>
      <c r="AK690" s="3"/>
      <c r="AL690" s="3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</row>
    <row r="691" spans="1:70" x14ac:dyDescent="0.25">
      <c r="A691" s="143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143"/>
      <c r="AI691" s="3"/>
      <c r="AJ691" s="3"/>
      <c r="AK691" s="3"/>
      <c r="AL691" s="3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</row>
    <row r="692" spans="1:70" x14ac:dyDescent="0.25">
      <c r="A692" s="143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143"/>
      <c r="AI692" s="3"/>
      <c r="AJ692" s="3"/>
      <c r="AK692" s="3"/>
      <c r="AL692" s="3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</row>
    <row r="693" spans="1:70" x14ac:dyDescent="0.25">
      <c r="A693" s="143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143"/>
      <c r="AI693" s="3"/>
      <c r="AJ693" s="3"/>
      <c r="AK693" s="3"/>
      <c r="AL693" s="3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</row>
    <row r="694" spans="1:70" x14ac:dyDescent="0.25">
      <c r="A694" s="143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143"/>
      <c r="AI694" s="3"/>
      <c r="AJ694" s="3"/>
      <c r="AK694" s="3"/>
      <c r="AL694" s="3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</row>
    <row r="695" spans="1:70" x14ac:dyDescent="0.25">
      <c r="A695" s="143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143"/>
      <c r="AI695" s="3"/>
      <c r="AJ695" s="3"/>
      <c r="AK695" s="3"/>
      <c r="AL695" s="3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</row>
    <row r="696" spans="1:70" x14ac:dyDescent="0.25">
      <c r="A696" s="143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143"/>
      <c r="AI696" s="3"/>
      <c r="AJ696" s="3"/>
      <c r="AK696" s="3"/>
      <c r="AL696" s="3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</row>
    <row r="697" spans="1:70" x14ac:dyDescent="0.25">
      <c r="A697" s="143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143"/>
      <c r="AI697" s="3"/>
      <c r="AJ697" s="3"/>
      <c r="AK697" s="3"/>
      <c r="AL697" s="3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</row>
    <row r="698" spans="1:70" x14ac:dyDescent="0.25">
      <c r="A698" s="143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143"/>
      <c r="AI698" s="3"/>
      <c r="AJ698" s="3"/>
      <c r="AK698" s="3"/>
      <c r="AL698" s="3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</row>
    <row r="699" spans="1:70" x14ac:dyDescent="0.25">
      <c r="A699" s="143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143"/>
      <c r="AI699" s="3"/>
      <c r="AJ699" s="3"/>
      <c r="AK699" s="3"/>
      <c r="AL699" s="3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</row>
    <row r="700" spans="1:70" x14ac:dyDescent="0.25">
      <c r="A700" s="143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143"/>
      <c r="AI700" s="3"/>
      <c r="AJ700" s="3"/>
      <c r="AK700" s="3"/>
      <c r="AL700" s="3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</row>
    <row r="701" spans="1:70" x14ac:dyDescent="0.25">
      <c r="A701" s="143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143"/>
      <c r="AI701" s="3"/>
      <c r="AJ701" s="3"/>
      <c r="AK701" s="3"/>
      <c r="AL701" s="3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</row>
    <row r="702" spans="1:70" x14ac:dyDescent="0.25">
      <c r="A702" s="143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143"/>
      <c r="AI702" s="3"/>
      <c r="AJ702" s="3"/>
      <c r="AK702" s="3"/>
      <c r="AL702" s="3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</row>
    <row r="703" spans="1:70" x14ac:dyDescent="0.25">
      <c r="A703" s="143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143"/>
      <c r="AI703" s="3"/>
      <c r="AJ703" s="3"/>
      <c r="AK703" s="3"/>
      <c r="AL703" s="3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</row>
    <row r="704" spans="1:70" x14ac:dyDescent="0.25">
      <c r="A704" s="143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143"/>
      <c r="AI704" s="3"/>
      <c r="AJ704" s="3"/>
      <c r="AK704" s="3"/>
      <c r="AL704" s="3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</row>
    <row r="705" spans="1:70" x14ac:dyDescent="0.25">
      <c r="A705" s="143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143"/>
      <c r="AI705" s="3"/>
      <c r="AJ705" s="3"/>
      <c r="AK705" s="3"/>
      <c r="AL705" s="3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</row>
    <row r="706" spans="1:70" x14ac:dyDescent="0.25">
      <c r="A706" s="143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143"/>
      <c r="AI706" s="3"/>
      <c r="AJ706" s="3"/>
      <c r="AK706" s="3"/>
      <c r="AL706" s="3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</row>
    <row r="707" spans="1:70" x14ac:dyDescent="0.25">
      <c r="A707" s="143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143"/>
      <c r="AI707" s="3"/>
      <c r="AJ707" s="3"/>
      <c r="AK707" s="3"/>
      <c r="AL707" s="3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</row>
    <row r="708" spans="1:70" x14ac:dyDescent="0.25">
      <c r="A708" s="143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143"/>
      <c r="AI708" s="3"/>
      <c r="AJ708" s="3"/>
      <c r="AK708" s="3"/>
      <c r="AL708" s="3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</row>
    <row r="709" spans="1:70" x14ac:dyDescent="0.25">
      <c r="A709" s="143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143"/>
      <c r="AI709" s="3"/>
      <c r="AJ709" s="3"/>
      <c r="AK709" s="3"/>
      <c r="AL709" s="3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</row>
    <row r="710" spans="1:70" x14ac:dyDescent="0.25">
      <c r="A710" s="143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143"/>
      <c r="AI710" s="3"/>
      <c r="AJ710" s="3"/>
      <c r="AK710" s="3"/>
      <c r="AL710" s="3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</row>
    <row r="711" spans="1:70" x14ac:dyDescent="0.25">
      <c r="A711" s="143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143"/>
      <c r="AI711" s="3"/>
      <c r="AJ711" s="3"/>
      <c r="AK711" s="3"/>
      <c r="AL711" s="3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</row>
    <row r="712" spans="1:70" x14ac:dyDescent="0.25">
      <c r="A712" s="143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143"/>
      <c r="AI712" s="3"/>
      <c r="AJ712" s="3"/>
      <c r="AK712" s="3"/>
      <c r="AL712" s="3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</row>
    <row r="713" spans="1:70" x14ac:dyDescent="0.25">
      <c r="A713" s="143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143"/>
      <c r="AI713" s="3"/>
      <c r="AJ713" s="3"/>
      <c r="AK713" s="3"/>
      <c r="AL713" s="3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</row>
    <row r="714" spans="1:70" x14ac:dyDescent="0.25">
      <c r="A714" s="143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143"/>
      <c r="AI714" s="3"/>
      <c r="AJ714" s="3"/>
      <c r="AK714" s="3"/>
      <c r="AL714" s="3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</row>
    <row r="715" spans="1:70" x14ac:dyDescent="0.25">
      <c r="A715" s="143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143"/>
      <c r="AI715" s="3"/>
      <c r="AJ715" s="3"/>
      <c r="AK715" s="3"/>
      <c r="AL715" s="3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</row>
    <row r="716" spans="1:70" x14ac:dyDescent="0.25">
      <c r="A716" s="143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143"/>
      <c r="AI716" s="3"/>
      <c r="AJ716" s="3"/>
      <c r="AK716" s="3"/>
      <c r="AL716" s="3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</row>
    <row r="717" spans="1:70" x14ac:dyDescent="0.25">
      <c r="A717" s="143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143"/>
      <c r="AI717" s="3"/>
      <c r="AJ717" s="3"/>
      <c r="AK717" s="3"/>
      <c r="AL717" s="3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</row>
    <row r="718" spans="1:70" x14ac:dyDescent="0.25">
      <c r="A718" s="143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143"/>
      <c r="AI718" s="3"/>
      <c r="AJ718" s="3"/>
      <c r="AK718" s="3"/>
      <c r="AL718" s="3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</row>
    <row r="719" spans="1:70" x14ac:dyDescent="0.25">
      <c r="A719" s="143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143"/>
      <c r="AI719" s="3"/>
      <c r="AJ719" s="3"/>
      <c r="AK719" s="3"/>
      <c r="AL719" s="3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</row>
    <row r="720" spans="1:70" x14ac:dyDescent="0.25">
      <c r="A720" s="143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143"/>
      <c r="AI720" s="3"/>
      <c r="AJ720" s="3"/>
      <c r="AK720" s="3"/>
      <c r="AL720" s="3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</row>
    <row r="721" spans="1:70" x14ac:dyDescent="0.25">
      <c r="A721" s="143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143"/>
      <c r="AI721" s="3"/>
      <c r="AJ721" s="3"/>
      <c r="AK721" s="3"/>
      <c r="AL721" s="3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</row>
    <row r="722" spans="1:70" x14ac:dyDescent="0.25">
      <c r="A722" s="143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143"/>
      <c r="AI722" s="3"/>
      <c r="AJ722" s="3"/>
      <c r="AK722" s="3"/>
      <c r="AL722" s="3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</row>
    <row r="723" spans="1:70" x14ac:dyDescent="0.25">
      <c r="A723" s="143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143"/>
      <c r="AI723" s="3"/>
      <c r="AJ723" s="3"/>
      <c r="AK723" s="3"/>
      <c r="AL723" s="3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</row>
    <row r="724" spans="1:70" x14ac:dyDescent="0.25">
      <c r="A724" s="143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143"/>
      <c r="AI724" s="3"/>
      <c r="AJ724" s="3"/>
      <c r="AK724" s="3"/>
      <c r="AL724" s="3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</row>
    <row r="725" spans="1:70" x14ac:dyDescent="0.25">
      <c r="A725" s="143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143"/>
      <c r="AI725" s="3"/>
      <c r="AJ725" s="3"/>
      <c r="AK725" s="3"/>
      <c r="AL725" s="3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</row>
    <row r="726" spans="1:70" x14ac:dyDescent="0.25">
      <c r="A726" s="143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143"/>
      <c r="AI726" s="3"/>
      <c r="AJ726" s="3"/>
      <c r="AK726" s="3"/>
      <c r="AL726" s="3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</row>
    <row r="727" spans="1:70" x14ac:dyDescent="0.25">
      <c r="A727" s="143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143"/>
      <c r="AI727" s="3"/>
      <c r="AJ727" s="3"/>
      <c r="AK727" s="3"/>
      <c r="AL727" s="3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</row>
    <row r="728" spans="1:70" x14ac:dyDescent="0.25">
      <c r="A728" s="143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143"/>
      <c r="AI728" s="3"/>
      <c r="AJ728" s="3"/>
      <c r="AK728" s="3"/>
      <c r="AL728" s="3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</row>
    <row r="729" spans="1:70" x14ac:dyDescent="0.25">
      <c r="A729" s="143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143"/>
      <c r="AI729" s="3"/>
      <c r="AJ729" s="3"/>
      <c r="AK729" s="3"/>
      <c r="AL729" s="3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</row>
    <row r="730" spans="1:70" x14ac:dyDescent="0.25">
      <c r="A730" s="143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143"/>
      <c r="AI730" s="3"/>
      <c r="AJ730" s="3"/>
      <c r="AK730" s="3"/>
      <c r="AL730" s="3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</row>
    <row r="731" spans="1:70" x14ac:dyDescent="0.25">
      <c r="A731" s="143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143"/>
      <c r="AI731" s="3"/>
      <c r="AJ731" s="3"/>
      <c r="AK731" s="3"/>
      <c r="AL731" s="3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</row>
    <row r="732" spans="1:70" x14ac:dyDescent="0.25">
      <c r="A732" s="143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143"/>
      <c r="AI732" s="3"/>
      <c r="AJ732" s="3"/>
      <c r="AK732" s="3"/>
      <c r="AL732" s="3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</row>
    <row r="733" spans="1:70" x14ac:dyDescent="0.25">
      <c r="A733" s="143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143"/>
      <c r="AI733" s="3"/>
      <c r="AJ733" s="3"/>
      <c r="AK733" s="3"/>
      <c r="AL733" s="3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</row>
    <row r="734" spans="1:70" x14ac:dyDescent="0.25">
      <c r="A734" s="143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143"/>
      <c r="AI734" s="3"/>
      <c r="AJ734" s="3"/>
      <c r="AK734" s="3"/>
      <c r="AL734" s="3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</row>
    <row r="735" spans="1:70" x14ac:dyDescent="0.25">
      <c r="A735" s="143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143"/>
      <c r="AI735" s="3"/>
      <c r="AJ735" s="3"/>
      <c r="AK735" s="3"/>
      <c r="AL735" s="3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</row>
    <row r="736" spans="1:70" x14ac:dyDescent="0.25">
      <c r="A736" s="143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143"/>
      <c r="AI736" s="3"/>
      <c r="AJ736" s="3"/>
      <c r="AK736" s="3"/>
      <c r="AL736" s="3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</row>
    <row r="737" spans="1:70" x14ac:dyDescent="0.25">
      <c r="A737" s="143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143"/>
      <c r="AI737" s="3"/>
      <c r="AJ737" s="3"/>
      <c r="AK737" s="3"/>
      <c r="AL737" s="3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</row>
    <row r="738" spans="1:70" x14ac:dyDescent="0.25">
      <c r="A738" s="143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143"/>
      <c r="AI738" s="3"/>
      <c r="AJ738" s="3"/>
      <c r="AK738" s="3"/>
      <c r="AL738" s="3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</row>
    <row r="739" spans="1:70" x14ac:dyDescent="0.25">
      <c r="A739" s="143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143"/>
      <c r="AI739" s="3"/>
      <c r="AJ739" s="3"/>
      <c r="AK739" s="3"/>
      <c r="AL739" s="3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</row>
    <row r="740" spans="1:70" x14ac:dyDescent="0.25">
      <c r="A740" s="143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143"/>
      <c r="AI740" s="3"/>
      <c r="AJ740" s="3"/>
      <c r="AK740" s="3"/>
      <c r="AL740" s="3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</row>
    <row r="741" spans="1:70" x14ac:dyDescent="0.25">
      <c r="A741" s="143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143"/>
      <c r="AI741" s="3"/>
      <c r="AJ741" s="3"/>
      <c r="AK741" s="3"/>
      <c r="AL741" s="3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</row>
    <row r="742" spans="1:70" x14ac:dyDescent="0.25">
      <c r="A742" s="143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143"/>
      <c r="AI742" s="3"/>
      <c r="AJ742" s="3"/>
      <c r="AK742" s="3"/>
      <c r="AL742" s="3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</row>
    <row r="743" spans="1:70" x14ac:dyDescent="0.25">
      <c r="A743" s="143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143"/>
      <c r="AI743" s="3"/>
      <c r="AJ743" s="3"/>
      <c r="AK743" s="3"/>
      <c r="AL743" s="3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</row>
    <row r="744" spans="1:70" x14ac:dyDescent="0.25">
      <c r="A744" s="143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143"/>
      <c r="AI744" s="3"/>
      <c r="AJ744" s="3"/>
      <c r="AK744" s="3"/>
      <c r="AL744" s="3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</row>
    <row r="745" spans="1:70" x14ac:dyDescent="0.25">
      <c r="A745" s="143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143"/>
      <c r="AI745" s="3"/>
      <c r="AJ745" s="3"/>
      <c r="AK745" s="3"/>
      <c r="AL745" s="3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</row>
    <row r="746" spans="1:70" x14ac:dyDescent="0.25">
      <c r="A746" s="143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143"/>
      <c r="AI746" s="3"/>
      <c r="AJ746" s="3"/>
      <c r="AK746" s="3"/>
      <c r="AL746" s="3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</row>
    <row r="747" spans="1:70" x14ac:dyDescent="0.25">
      <c r="A747" s="143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143"/>
      <c r="AI747" s="3"/>
      <c r="AJ747" s="3"/>
      <c r="AK747" s="3"/>
      <c r="AL747" s="3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</row>
    <row r="748" spans="1:70" x14ac:dyDescent="0.25">
      <c r="A748" s="143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143"/>
      <c r="AI748" s="3"/>
      <c r="AJ748" s="3"/>
      <c r="AK748" s="3"/>
      <c r="AL748" s="3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</row>
    <row r="749" spans="1:70" x14ac:dyDescent="0.25">
      <c r="A749" s="143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143"/>
      <c r="AI749" s="3"/>
      <c r="AJ749" s="3"/>
      <c r="AK749" s="3"/>
      <c r="AL749" s="3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</row>
    <row r="750" spans="1:70" x14ac:dyDescent="0.25">
      <c r="A750" s="143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143"/>
      <c r="AI750" s="3"/>
      <c r="AJ750" s="3"/>
      <c r="AK750" s="3"/>
      <c r="AL750" s="3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</row>
    <row r="751" spans="1:70" x14ac:dyDescent="0.25">
      <c r="A751" s="143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143"/>
      <c r="AI751" s="3"/>
      <c r="AJ751" s="3"/>
      <c r="AK751" s="3"/>
      <c r="AL751" s="3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</row>
    <row r="752" spans="1:70" x14ac:dyDescent="0.25">
      <c r="A752" s="143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143"/>
      <c r="AI752" s="3"/>
      <c r="AJ752" s="3"/>
      <c r="AK752" s="3"/>
      <c r="AL752" s="3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</row>
    <row r="753" spans="1:70" x14ac:dyDescent="0.25">
      <c r="A753" s="143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143"/>
      <c r="AI753" s="3"/>
      <c r="AJ753" s="3"/>
      <c r="AK753" s="3"/>
      <c r="AL753" s="3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</row>
    <row r="754" spans="1:70" x14ac:dyDescent="0.25">
      <c r="A754" s="143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143"/>
      <c r="AI754" s="3"/>
      <c r="AJ754" s="3"/>
      <c r="AK754" s="3"/>
      <c r="AL754" s="3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</row>
    <row r="755" spans="1:70" x14ac:dyDescent="0.25">
      <c r="A755" s="143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143"/>
      <c r="AI755" s="3"/>
      <c r="AJ755" s="3"/>
      <c r="AK755" s="3"/>
      <c r="AL755" s="3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</row>
    <row r="756" spans="1:70" x14ac:dyDescent="0.25">
      <c r="A756" s="143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143"/>
      <c r="AI756" s="3"/>
      <c r="AJ756" s="3"/>
      <c r="AK756" s="3"/>
      <c r="AL756" s="3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</row>
    <row r="757" spans="1:70" x14ac:dyDescent="0.25">
      <c r="A757" s="143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143"/>
      <c r="AI757" s="3"/>
      <c r="AJ757" s="3"/>
      <c r="AK757" s="3"/>
      <c r="AL757" s="3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</row>
    <row r="758" spans="1:70" x14ac:dyDescent="0.25">
      <c r="A758" s="143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143"/>
      <c r="AI758" s="3"/>
      <c r="AJ758" s="3"/>
      <c r="AK758" s="3"/>
      <c r="AL758" s="3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</row>
    <row r="759" spans="1:70" x14ac:dyDescent="0.25">
      <c r="A759" s="143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143"/>
      <c r="AI759" s="3"/>
      <c r="AJ759" s="3"/>
      <c r="AK759" s="3"/>
      <c r="AL759" s="3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</row>
    <row r="760" spans="1:70" x14ac:dyDescent="0.25">
      <c r="A760" s="143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143"/>
      <c r="AI760" s="3"/>
      <c r="AJ760" s="3"/>
      <c r="AK760" s="3"/>
      <c r="AL760" s="3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</row>
    <row r="761" spans="1:70" x14ac:dyDescent="0.25">
      <c r="A761" s="143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143"/>
      <c r="AI761" s="3"/>
      <c r="AJ761" s="3"/>
      <c r="AK761" s="3"/>
      <c r="AL761" s="3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</row>
    <row r="762" spans="1:70" x14ac:dyDescent="0.25">
      <c r="A762" s="143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143"/>
      <c r="AI762" s="3"/>
      <c r="AJ762" s="3"/>
      <c r="AK762" s="3"/>
      <c r="AL762" s="3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</row>
    <row r="763" spans="1:70" x14ac:dyDescent="0.25">
      <c r="A763" s="143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143"/>
      <c r="AI763" s="3"/>
      <c r="AJ763" s="3"/>
      <c r="AK763" s="3"/>
      <c r="AL763" s="3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</row>
    <row r="764" spans="1:70" x14ac:dyDescent="0.25">
      <c r="A764" s="143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143"/>
      <c r="AI764" s="3"/>
      <c r="AJ764" s="3"/>
      <c r="AK764" s="3"/>
      <c r="AL764" s="3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</row>
    <row r="765" spans="1:70" x14ac:dyDescent="0.25">
      <c r="A765" s="143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143"/>
      <c r="AI765" s="3"/>
      <c r="AJ765" s="3"/>
      <c r="AK765" s="3"/>
      <c r="AL765" s="3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</row>
    <row r="766" spans="1:70" x14ac:dyDescent="0.25">
      <c r="A766" s="143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143"/>
      <c r="AI766" s="3"/>
      <c r="AJ766" s="3"/>
      <c r="AK766" s="3"/>
      <c r="AL766" s="3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</row>
    <row r="767" spans="1:70" x14ac:dyDescent="0.25">
      <c r="A767" s="143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143"/>
      <c r="AI767" s="3"/>
      <c r="AJ767" s="3"/>
      <c r="AK767" s="3"/>
      <c r="AL767" s="3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</row>
    <row r="768" spans="1:70" x14ac:dyDescent="0.25">
      <c r="A768" s="143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143"/>
      <c r="AI768" s="3"/>
      <c r="AJ768" s="3"/>
      <c r="AK768" s="3"/>
      <c r="AL768" s="3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</row>
    <row r="769" spans="1:70" x14ac:dyDescent="0.25">
      <c r="A769" s="143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143"/>
      <c r="AI769" s="3"/>
      <c r="AJ769" s="3"/>
      <c r="AK769" s="3"/>
      <c r="AL769" s="3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</row>
    <row r="770" spans="1:70" x14ac:dyDescent="0.25">
      <c r="A770" s="143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143"/>
      <c r="AI770" s="3"/>
      <c r="AJ770" s="3"/>
      <c r="AK770" s="3"/>
      <c r="AL770" s="3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</row>
    <row r="771" spans="1:70" x14ac:dyDescent="0.25">
      <c r="A771" s="143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143"/>
      <c r="AI771" s="3"/>
      <c r="AJ771" s="3"/>
      <c r="AK771" s="3"/>
      <c r="AL771" s="3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</row>
    <row r="772" spans="1:70" x14ac:dyDescent="0.25">
      <c r="A772" s="143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143"/>
      <c r="AI772" s="3"/>
      <c r="AJ772" s="3"/>
      <c r="AK772" s="3"/>
      <c r="AL772" s="3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</row>
    <row r="773" spans="1:70" x14ac:dyDescent="0.25">
      <c r="A773" s="143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143"/>
      <c r="AI773" s="3"/>
      <c r="AJ773" s="3"/>
      <c r="AK773" s="3"/>
      <c r="AL773" s="3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</row>
    <row r="774" spans="1:70" x14ac:dyDescent="0.25">
      <c r="A774" s="143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143"/>
      <c r="AI774" s="3"/>
      <c r="AJ774" s="3"/>
      <c r="AK774" s="3"/>
      <c r="AL774" s="3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</row>
    <row r="775" spans="1:70" x14ac:dyDescent="0.25">
      <c r="A775" s="143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143"/>
      <c r="AI775" s="3"/>
      <c r="AJ775" s="3"/>
      <c r="AK775" s="3"/>
      <c r="AL775" s="3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</row>
    <row r="776" spans="1:70" x14ac:dyDescent="0.25">
      <c r="A776" s="143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143"/>
      <c r="AI776" s="3"/>
      <c r="AJ776" s="3"/>
      <c r="AK776" s="3"/>
      <c r="AL776" s="3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</row>
    <row r="777" spans="1:70" x14ac:dyDescent="0.25">
      <c r="A777" s="143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143"/>
      <c r="AI777" s="3"/>
      <c r="AJ777" s="3"/>
      <c r="AK777" s="3"/>
      <c r="AL777" s="3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</row>
    <row r="778" spans="1:70" x14ac:dyDescent="0.25">
      <c r="A778" s="143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143"/>
      <c r="AI778" s="3"/>
      <c r="AJ778" s="3"/>
      <c r="AK778" s="3"/>
      <c r="AL778" s="3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</row>
    <row r="779" spans="1:70" x14ac:dyDescent="0.25">
      <c r="A779" s="143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143"/>
      <c r="AI779" s="3"/>
      <c r="AJ779" s="3"/>
      <c r="AK779" s="3"/>
      <c r="AL779" s="3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</row>
    <row r="780" spans="1:70" x14ac:dyDescent="0.25">
      <c r="A780" s="143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143"/>
      <c r="AI780" s="3"/>
      <c r="AJ780" s="3"/>
      <c r="AK780" s="3"/>
      <c r="AL780" s="3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</row>
    <row r="781" spans="1:70" x14ac:dyDescent="0.25">
      <c r="A781" s="143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143"/>
      <c r="AI781" s="3"/>
      <c r="AJ781" s="3"/>
      <c r="AK781" s="3"/>
      <c r="AL781" s="3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</row>
    <row r="782" spans="1:70" x14ac:dyDescent="0.25">
      <c r="A782" s="143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143"/>
      <c r="AI782" s="3"/>
      <c r="AJ782" s="3"/>
      <c r="AK782" s="3"/>
      <c r="AL782" s="3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</row>
    <row r="783" spans="1:70" x14ac:dyDescent="0.25">
      <c r="A783" s="143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143"/>
      <c r="AI783" s="3"/>
      <c r="AJ783" s="3"/>
      <c r="AK783" s="3"/>
      <c r="AL783" s="3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</row>
    <row r="784" spans="1:70" x14ac:dyDescent="0.25">
      <c r="A784" s="143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143"/>
      <c r="AI784" s="3"/>
      <c r="AJ784" s="3"/>
      <c r="AK784" s="3"/>
      <c r="AL784" s="3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</row>
    <row r="785" spans="1:70" x14ac:dyDescent="0.25">
      <c r="A785" s="143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143"/>
      <c r="AI785" s="3"/>
      <c r="AJ785" s="3"/>
      <c r="AK785" s="3"/>
      <c r="AL785" s="3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</row>
    <row r="786" spans="1:70" x14ac:dyDescent="0.25">
      <c r="A786" s="143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143"/>
      <c r="AI786" s="3"/>
      <c r="AJ786" s="3"/>
      <c r="AK786" s="3"/>
      <c r="AL786" s="3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</row>
    <row r="787" spans="1:70" x14ac:dyDescent="0.25">
      <c r="A787" s="143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143"/>
      <c r="AI787" s="3"/>
      <c r="AJ787" s="3"/>
      <c r="AK787" s="3"/>
      <c r="AL787" s="3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</row>
    <row r="788" spans="1:70" x14ac:dyDescent="0.25">
      <c r="A788" s="143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143"/>
      <c r="AI788" s="3"/>
      <c r="AJ788" s="3"/>
      <c r="AK788" s="3"/>
      <c r="AL788" s="3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</row>
    <row r="789" spans="1:70" x14ac:dyDescent="0.25">
      <c r="A789" s="143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143"/>
      <c r="AI789" s="3"/>
      <c r="AJ789" s="3"/>
      <c r="AK789" s="3"/>
      <c r="AL789" s="3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</row>
    <row r="790" spans="1:70" x14ac:dyDescent="0.25">
      <c r="A790" s="143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143"/>
      <c r="AI790" s="3"/>
      <c r="AJ790" s="3"/>
      <c r="AK790" s="3"/>
      <c r="AL790" s="3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</row>
    <row r="791" spans="1:70" x14ac:dyDescent="0.25">
      <c r="A791" s="143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143"/>
      <c r="AI791" s="3"/>
      <c r="AJ791" s="3"/>
      <c r="AK791" s="3"/>
      <c r="AL791" s="3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</row>
    <row r="792" spans="1:70" x14ac:dyDescent="0.25">
      <c r="A792" s="143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143"/>
      <c r="AI792" s="3"/>
      <c r="AJ792" s="3"/>
      <c r="AK792" s="3"/>
      <c r="AL792" s="3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</row>
    <row r="793" spans="1:70" x14ac:dyDescent="0.25">
      <c r="A793" s="143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143"/>
      <c r="AI793" s="3"/>
      <c r="AJ793" s="3"/>
      <c r="AK793" s="3"/>
      <c r="AL793" s="3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</row>
    <row r="794" spans="1:70" x14ac:dyDescent="0.25">
      <c r="A794" s="143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143"/>
      <c r="AI794" s="3"/>
      <c r="AJ794" s="3"/>
      <c r="AK794" s="3"/>
      <c r="AL794" s="3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</row>
    <row r="795" spans="1:70" x14ac:dyDescent="0.25">
      <c r="A795" s="143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143"/>
      <c r="AI795" s="3"/>
      <c r="AJ795" s="3"/>
      <c r="AK795" s="3"/>
      <c r="AL795" s="3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</row>
    <row r="796" spans="1:70" x14ac:dyDescent="0.25">
      <c r="A796" s="143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143"/>
      <c r="AI796" s="3"/>
      <c r="AJ796" s="3"/>
      <c r="AK796" s="3"/>
      <c r="AL796" s="3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</row>
    <row r="797" spans="1:70" x14ac:dyDescent="0.25">
      <c r="A797" s="143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143"/>
      <c r="AI797" s="3"/>
      <c r="AJ797" s="3"/>
      <c r="AK797" s="3"/>
      <c r="AL797" s="3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</row>
    <row r="798" spans="1:70" x14ac:dyDescent="0.25">
      <c r="A798" s="143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143"/>
      <c r="AI798" s="3"/>
      <c r="AJ798" s="3"/>
      <c r="AK798" s="3"/>
      <c r="AL798" s="3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</row>
    <row r="799" spans="1:70" x14ac:dyDescent="0.25">
      <c r="A799" s="143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143"/>
      <c r="AI799" s="3"/>
      <c r="AJ799" s="3"/>
      <c r="AK799" s="3"/>
      <c r="AL799" s="3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</row>
    <row r="800" spans="1:70" x14ac:dyDescent="0.25">
      <c r="A800" s="143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143"/>
      <c r="AI800" s="3"/>
      <c r="AJ800" s="3"/>
      <c r="AK800" s="3"/>
      <c r="AL800" s="3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</row>
    <row r="801" spans="1:70" x14ac:dyDescent="0.25">
      <c r="A801" s="143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143"/>
      <c r="AI801" s="3"/>
      <c r="AJ801" s="3"/>
      <c r="AK801" s="3"/>
      <c r="AL801" s="3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</row>
    <row r="802" spans="1:70" x14ac:dyDescent="0.25">
      <c r="A802" s="143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143"/>
      <c r="AI802" s="3"/>
      <c r="AJ802" s="3"/>
      <c r="AK802" s="3"/>
      <c r="AL802" s="3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</row>
    <row r="803" spans="1:70" x14ac:dyDescent="0.25">
      <c r="A803" s="143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143"/>
      <c r="AI803" s="3"/>
      <c r="AJ803" s="3"/>
      <c r="AK803" s="3"/>
      <c r="AL803" s="3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</row>
    <row r="804" spans="1:70" x14ac:dyDescent="0.25">
      <c r="A804" s="143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143"/>
      <c r="AI804" s="3"/>
      <c r="AJ804" s="3"/>
      <c r="AK804" s="3"/>
      <c r="AL804" s="3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</row>
    <row r="805" spans="1:70" x14ac:dyDescent="0.25">
      <c r="A805" s="143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143"/>
      <c r="AI805" s="3"/>
      <c r="AJ805" s="3"/>
      <c r="AK805" s="3"/>
      <c r="AL805" s="3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</row>
    <row r="806" spans="1:70" x14ac:dyDescent="0.25">
      <c r="A806" s="143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143"/>
      <c r="AI806" s="3"/>
      <c r="AJ806" s="3"/>
      <c r="AK806" s="3"/>
      <c r="AL806" s="3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</row>
    <row r="807" spans="1:70" x14ac:dyDescent="0.25">
      <c r="A807" s="143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143"/>
      <c r="AI807" s="3"/>
      <c r="AJ807" s="3"/>
      <c r="AK807" s="3"/>
      <c r="AL807" s="3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</row>
    <row r="808" spans="1:70" x14ac:dyDescent="0.25">
      <c r="A808" s="143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143"/>
      <c r="AI808" s="3"/>
      <c r="AJ808" s="3"/>
      <c r="AK808" s="3"/>
      <c r="AL808" s="3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</row>
    <row r="809" spans="1:70" x14ac:dyDescent="0.25">
      <c r="A809" s="143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143"/>
      <c r="AI809" s="3"/>
      <c r="AJ809" s="3"/>
      <c r="AK809" s="3"/>
      <c r="AL809" s="3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</row>
    <row r="810" spans="1:70" x14ac:dyDescent="0.25">
      <c r="A810" s="143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143"/>
      <c r="AI810" s="3"/>
      <c r="AJ810" s="3"/>
      <c r="AK810" s="3"/>
      <c r="AL810" s="3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</row>
    <row r="811" spans="1:70" x14ac:dyDescent="0.25">
      <c r="A811" s="143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143"/>
      <c r="AI811" s="3"/>
      <c r="AJ811" s="3"/>
      <c r="AK811" s="3"/>
      <c r="AL811" s="3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</row>
    <row r="812" spans="1:70" x14ac:dyDescent="0.25">
      <c r="A812" s="143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143"/>
      <c r="AI812" s="3"/>
      <c r="AJ812" s="3"/>
      <c r="AK812" s="3"/>
      <c r="AL812" s="3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</row>
    <row r="813" spans="1:70" x14ac:dyDescent="0.25">
      <c r="A813" s="143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143"/>
      <c r="AI813" s="3"/>
      <c r="AJ813" s="3"/>
      <c r="AK813" s="3"/>
      <c r="AL813" s="3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</row>
    <row r="814" spans="1:70" x14ac:dyDescent="0.25">
      <c r="A814" s="143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143"/>
      <c r="AI814" s="3"/>
      <c r="AJ814" s="3"/>
      <c r="AK814" s="3"/>
      <c r="AL814" s="3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</row>
    <row r="815" spans="1:70" x14ac:dyDescent="0.25">
      <c r="A815" s="143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143"/>
      <c r="AI815" s="3"/>
      <c r="AJ815" s="3"/>
      <c r="AK815" s="3"/>
      <c r="AL815" s="3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</row>
    <row r="816" spans="1:70" x14ac:dyDescent="0.25">
      <c r="A816" s="143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143"/>
      <c r="AI816" s="3"/>
      <c r="AJ816" s="3"/>
      <c r="AK816" s="3"/>
      <c r="AL816" s="3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</row>
    <row r="817" spans="1:70" x14ac:dyDescent="0.25">
      <c r="A817" s="143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143"/>
      <c r="AI817" s="3"/>
      <c r="AJ817" s="3"/>
      <c r="AK817" s="3"/>
      <c r="AL817" s="3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</row>
    <row r="818" spans="1:70" x14ac:dyDescent="0.25">
      <c r="A818" s="143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143"/>
      <c r="AI818" s="3"/>
      <c r="AJ818" s="3"/>
      <c r="AK818" s="3"/>
      <c r="AL818" s="3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</row>
    <row r="819" spans="1:70" x14ac:dyDescent="0.25">
      <c r="A819" s="143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143"/>
      <c r="AI819" s="3"/>
      <c r="AJ819" s="3"/>
      <c r="AK819" s="3"/>
      <c r="AL819" s="3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</row>
    <row r="820" spans="1:70" x14ac:dyDescent="0.25">
      <c r="A820" s="143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143"/>
      <c r="AI820" s="3"/>
      <c r="AJ820" s="3"/>
      <c r="AK820" s="3"/>
      <c r="AL820" s="3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</row>
    <row r="821" spans="1:70" x14ac:dyDescent="0.25">
      <c r="A821" s="143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143"/>
      <c r="AI821" s="3"/>
      <c r="AJ821" s="3"/>
      <c r="AK821" s="3"/>
      <c r="AL821" s="3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</row>
    <row r="822" spans="1:70" x14ac:dyDescent="0.25">
      <c r="A822" s="143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143"/>
      <c r="AI822" s="3"/>
      <c r="AJ822" s="3"/>
      <c r="AK822" s="3"/>
      <c r="AL822" s="3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</row>
    <row r="823" spans="1:70" x14ac:dyDescent="0.25">
      <c r="A823" s="143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143"/>
      <c r="AI823" s="3"/>
      <c r="AJ823" s="3"/>
      <c r="AK823" s="3"/>
      <c r="AL823" s="3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</row>
    <row r="824" spans="1:70" x14ac:dyDescent="0.25">
      <c r="A824" s="143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143"/>
      <c r="AI824" s="3"/>
      <c r="AJ824" s="3"/>
      <c r="AK824" s="3"/>
      <c r="AL824" s="3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</row>
    <row r="825" spans="1:70" x14ac:dyDescent="0.25">
      <c r="A825" s="143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143"/>
      <c r="AI825" s="3"/>
      <c r="AJ825" s="3"/>
      <c r="AK825" s="3"/>
      <c r="AL825" s="3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</row>
    <row r="826" spans="1:70" x14ac:dyDescent="0.25">
      <c r="A826" s="143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143"/>
      <c r="AI826" s="3"/>
      <c r="AJ826" s="3"/>
      <c r="AK826" s="3"/>
      <c r="AL826" s="3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</row>
    <row r="827" spans="1:70" x14ac:dyDescent="0.25">
      <c r="A827" s="143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143"/>
      <c r="AI827" s="3"/>
      <c r="AJ827" s="3"/>
      <c r="AK827" s="3"/>
      <c r="AL827" s="3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</row>
    <row r="828" spans="1:70" x14ac:dyDescent="0.25">
      <c r="A828" s="143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143"/>
      <c r="AI828" s="3"/>
      <c r="AJ828" s="3"/>
      <c r="AK828" s="3"/>
      <c r="AL828" s="3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</row>
    <row r="829" spans="1:70" x14ac:dyDescent="0.25">
      <c r="A829" s="143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143"/>
      <c r="AI829" s="3"/>
      <c r="AJ829" s="3"/>
      <c r="AK829" s="3"/>
      <c r="AL829" s="3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</row>
    <row r="830" spans="1:70" x14ac:dyDescent="0.25">
      <c r="A830" s="143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143"/>
      <c r="AI830" s="3"/>
      <c r="AJ830" s="3"/>
      <c r="AK830" s="3"/>
      <c r="AL830" s="3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</row>
    <row r="831" spans="1:70" x14ac:dyDescent="0.25">
      <c r="A831" s="143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143"/>
      <c r="AI831" s="3"/>
      <c r="AJ831" s="3"/>
      <c r="AK831" s="3"/>
      <c r="AL831" s="3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</row>
    <row r="832" spans="1:70" x14ac:dyDescent="0.25">
      <c r="A832" s="143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143"/>
      <c r="AI832" s="3"/>
      <c r="AJ832" s="3"/>
      <c r="AK832" s="3"/>
      <c r="AL832" s="3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</row>
    <row r="833" spans="1:70" x14ac:dyDescent="0.25">
      <c r="A833" s="143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143"/>
      <c r="AI833" s="3"/>
      <c r="AJ833" s="3"/>
      <c r="AK833" s="3"/>
      <c r="AL833" s="3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</row>
    <row r="834" spans="1:70" x14ac:dyDescent="0.25">
      <c r="A834" s="143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143"/>
      <c r="AI834" s="3"/>
      <c r="AJ834" s="3"/>
      <c r="AK834" s="3"/>
      <c r="AL834" s="3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</row>
    <row r="835" spans="1:70" x14ac:dyDescent="0.25">
      <c r="A835" s="143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143"/>
      <c r="AI835" s="3"/>
      <c r="AJ835" s="3"/>
      <c r="AK835" s="3"/>
      <c r="AL835" s="3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</row>
    <row r="836" spans="1:70" x14ac:dyDescent="0.25">
      <c r="A836" s="143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143"/>
      <c r="AI836" s="3"/>
      <c r="AJ836" s="3"/>
      <c r="AK836" s="3"/>
      <c r="AL836" s="3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</row>
    <row r="837" spans="1:70" x14ac:dyDescent="0.25">
      <c r="A837" s="143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143"/>
      <c r="AI837" s="3"/>
      <c r="AJ837" s="3"/>
      <c r="AK837" s="3"/>
      <c r="AL837" s="3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</row>
    <row r="838" spans="1:70" x14ac:dyDescent="0.25">
      <c r="A838" s="143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143"/>
      <c r="AI838" s="3"/>
      <c r="AJ838" s="3"/>
      <c r="AK838" s="3"/>
      <c r="AL838" s="3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</row>
    <row r="839" spans="1:70" x14ac:dyDescent="0.25">
      <c r="A839" s="143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143"/>
      <c r="AI839" s="3"/>
      <c r="AJ839" s="3"/>
      <c r="AK839" s="3"/>
      <c r="AL839" s="3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</row>
    <row r="840" spans="1:70" x14ac:dyDescent="0.25">
      <c r="A840" s="143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143"/>
      <c r="AI840" s="3"/>
      <c r="AJ840" s="3"/>
      <c r="AK840" s="3"/>
      <c r="AL840" s="3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</row>
    <row r="841" spans="1:70" x14ac:dyDescent="0.25">
      <c r="A841" s="143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143"/>
      <c r="AI841" s="3"/>
      <c r="AJ841" s="3"/>
      <c r="AK841" s="3"/>
      <c r="AL841" s="3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</row>
    <row r="842" spans="1:70" x14ac:dyDescent="0.25">
      <c r="A842" s="143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143"/>
      <c r="AI842" s="3"/>
      <c r="AJ842" s="3"/>
      <c r="AK842" s="3"/>
      <c r="AL842" s="3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</row>
    <row r="843" spans="1:70" x14ac:dyDescent="0.25">
      <c r="A843" s="143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143"/>
      <c r="AI843" s="3"/>
      <c r="AJ843" s="3"/>
      <c r="AK843" s="3"/>
      <c r="AL843" s="3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</row>
    <row r="844" spans="1:70" x14ac:dyDescent="0.25">
      <c r="A844" s="143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143"/>
      <c r="AI844" s="3"/>
      <c r="AJ844" s="3"/>
      <c r="AK844" s="3"/>
      <c r="AL844" s="3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</row>
    <row r="845" spans="1:70" x14ac:dyDescent="0.25">
      <c r="A845" s="143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143"/>
      <c r="AI845" s="3"/>
      <c r="AJ845" s="3"/>
      <c r="AK845" s="3"/>
      <c r="AL845" s="3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</row>
    <row r="846" spans="1:70" x14ac:dyDescent="0.25">
      <c r="A846" s="143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143"/>
      <c r="AI846" s="3"/>
      <c r="AJ846" s="3"/>
      <c r="AK846" s="3"/>
      <c r="AL846" s="3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</row>
    <row r="847" spans="1:70" x14ac:dyDescent="0.25">
      <c r="A847" s="143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143"/>
      <c r="AI847" s="3"/>
      <c r="AJ847" s="3"/>
      <c r="AK847" s="3"/>
      <c r="AL847" s="3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</row>
    <row r="848" spans="1:70" x14ac:dyDescent="0.25">
      <c r="A848" s="143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143"/>
      <c r="AI848" s="3"/>
      <c r="AJ848" s="3"/>
      <c r="AK848" s="3"/>
      <c r="AL848" s="3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</row>
    <row r="849" spans="1:70" x14ac:dyDescent="0.25">
      <c r="A849" s="143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143"/>
      <c r="AI849" s="3"/>
      <c r="AJ849" s="3"/>
      <c r="AK849" s="3"/>
      <c r="AL849" s="3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</row>
    <row r="850" spans="1:70" x14ac:dyDescent="0.25">
      <c r="A850" s="143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143"/>
      <c r="AI850" s="3"/>
      <c r="AJ850" s="3"/>
      <c r="AK850" s="3"/>
      <c r="AL850" s="3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</row>
    <row r="851" spans="1:70" x14ac:dyDescent="0.25">
      <c r="A851" s="143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143"/>
      <c r="AI851" s="3"/>
      <c r="AJ851" s="3"/>
      <c r="AK851" s="3"/>
      <c r="AL851" s="3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</row>
    <row r="852" spans="1:70" x14ac:dyDescent="0.25">
      <c r="A852" s="143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143"/>
      <c r="AI852" s="3"/>
      <c r="AJ852" s="3"/>
      <c r="AK852" s="3"/>
      <c r="AL852" s="3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</row>
    <row r="853" spans="1:70" x14ac:dyDescent="0.25">
      <c r="A853" s="143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143"/>
      <c r="AI853" s="3"/>
      <c r="AJ853" s="3"/>
      <c r="AK853" s="3"/>
      <c r="AL853" s="3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</row>
    <row r="854" spans="1:70" x14ac:dyDescent="0.25">
      <c r="A854" s="143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143"/>
      <c r="AI854" s="3"/>
      <c r="AJ854" s="3"/>
      <c r="AK854" s="3"/>
      <c r="AL854" s="3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</row>
    <row r="855" spans="1:70" x14ac:dyDescent="0.25">
      <c r="A855" s="143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143"/>
      <c r="AI855" s="3"/>
      <c r="AJ855" s="3"/>
      <c r="AK855" s="3"/>
      <c r="AL855" s="3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</row>
    <row r="856" spans="1:70" x14ac:dyDescent="0.25">
      <c r="A856" s="143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143"/>
      <c r="AI856" s="3"/>
      <c r="AJ856" s="3"/>
      <c r="AK856" s="3"/>
      <c r="AL856" s="3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</row>
    <row r="857" spans="1:70" x14ac:dyDescent="0.25">
      <c r="A857" s="143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143"/>
      <c r="AI857" s="3"/>
      <c r="AJ857" s="3"/>
      <c r="AK857" s="3"/>
      <c r="AL857" s="3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</row>
    <row r="858" spans="1:70" x14ac:dyDescent="0.25">
      <c r="A858" s="143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143"/>
      <c r="AI858" s="3"/>
      <c r="AJ858" s="3"/>
      <c r="AK858" s="3"/>
      <c r="AL858" s="3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</row>
    <row r="859" spans="1:70" x14ac:dyDescent="0.25">
      <c r="A859" s="143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143"/>
      <c r="AI859" s="3"/>
      <c r="AJ859" s="3"/>
      <c r="AK859" s="3"/>
      <c r="AL859" s="3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</row>
    <row r="860" spans="1:70" x14ac:dyDescent="0.25">
      <c r="A860" s="143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143"/>
      <c r="AI860" s="3"/>
      <c r="AJ860" s="3"/>
      <c r="AK860" s="3"/>
      <c r="AL860" s="3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</row>
    <row r="861" spans="1:70" x14ac:dyDescent="0.25">
      <c r="A861" s="143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143"/>
      <c r="AI861" s="3"/>
      <c r="AJ861" s="3"/>
      <c r="AK861" s="3"/>
      <c r="AL861" s="3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</row>
    <row r="862" spans="1:70" x14ac:dyDescent="0.25">
      <c r="A862" s="143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143"/>
      <c r="AI862" s="3"/>
      <c r="AJ862" s="3"/>
      <c r="AK862" s="3"/>
      <c r="AL862" s="3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</row>
    <row r="863" spans="1:70" x14ac:dyDescent="0.25">
      <c r="A863" s="143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143"/>
      <c r="AI863" s="3"/>
      <c r="AJ863" s="3"/>
      <c r="AK863" s="3"/>
      <c r="AL863" s="3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</row>
    <row r="864" spans="1:70" x14ac:dyDescent="0.25">
      <c r="A864" s="143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143"/>
      <c r="AI864" s="3"/>
      <c r="AJ864" s="3"/>
      <c r="AK864" s="3"/>
      <c r="AL864" s="3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</row>
    <row r="865" spans="1:70" x14ac:dyDescent="0.25">
      <c r="A865" s="143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143"/>
      <c r="AI865" s="3"/>
      <c r="AJ865" s="3"/>
      <c r="AK865" s="3"/>
      <c r="AL865" s="3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</row>
    <row r="866" spans="1:70" x14ac:dyDescent="0.25">
      <c r="A866" s="143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143"/>
      <c r="AI866" s="3"/>
      <c r="AJ866" s="3"/>
      <c r="AK866" s="3"/>
      <c r="AL866" s="3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</row>
    <row r="867" spans="1:70" x14ac:dyDescent="0.25">
      <c r="A867" s="143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143"/>
      <c r="AI867" s="3"/>
      <c r="AJ867" s="3"/>
      <c r="AK867" s="3"/>
      <c r="AL867" s="3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</row>
    <row r="868" spans="1:70" x14ac:dyDescent="0.25">
      <c r="A868" s="143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143"/>
      <c r="AI868" s="3"/>
      <c r="AJ868" s="3"/>
      <c r="AK868" s="3"/>
      <c r="AL868" s="3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</row>
    <row r="869" spans="1:70" x14ac:dyDescent="0.25">
      <c r="A869" s="143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143"/>
      <c r="AI869" s="3"/>
      <c r="AJ869" s="3"/>
      <c r="AK869" s="3"/>
      <c r="AL869" s="3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</row>
    <row r="870" spans="1:70" x14ac:dyDescent="0.25">
      <c r="A870" s="143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143"/>
      <c r="AI870" s="3"/>
      <c r="AJ870" s="3"/>
      <c r="AK870" s="3"/>
      <c r="AL870" s="3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</row>
    <row r="871" spans="1:70" x14ac:dyDescent="0.25">
      <c r="A871" s="143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143"/>
      <c r="AI871" s="3"/>
      <c r="AJ871" s="3"/>
      <c r="AK871" s="3"/>
      <c r="AL871" s="3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</row>
    <row r="872" spans="1:70" x14ac:dyDescent="0.25">
      <c r="A872" s="143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143"/>
      <c r="AI872" s="3"/>
      <c r="AJ872" s="3"/>
      <c r="AK872" s="3"/>
      <c r="AL872" s="3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</row>
    <row r="873" spans="1:70" x14ac:dyDescent="0.25">
      <c r="A873" s="143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143"/>
      <c r="AI873" s="3"/>
      <c r="AJ873" s="3"/>
      <c r="AK873" s="3"/>
      <c r="AL873" s="3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</row>
    <row r="874" spans="1:70" x14ac:dyDescent="0.25">
      <c r="A874" s="143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143"/>
      <c r="AI874" s="3"/>
      <c r="AJ874" s="3"/>
      <c r="AK874" s="3"/>
      <c r="AL874" s="3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</row>
    <row r="875" spans="1:70" x14ac:dyDescent="0.25">
      <c r="A875" s="143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143"/>
      <c r="AI875" s="3"/>
      <c r="AJ875" s="3"/>
      <c r="AK875" s="3"/>
      <c r="AL875" s="3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</row>
    <row r="876" spans="1:70" x14ac:dyDescent="0.25">
      <c r="A876" s="143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143"/>
      <c r="AI876" s="3"/>
      <c r="AJ876" s="3"/>
      <c r="AK876" s="3"/>
      <c r="AL876" s="3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</row>
    <row r="877" spans="1:70" x14ac:dyDescent="0.25">
      <c r="A877" s="143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143"/>
      <c r="AI877" s="3"/>
      <c r="AJ877" s="3"/>
      <c r="AK877" s="3"/>
      <c r="AL877" s="3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</row>
    <row r="878" spans="1:70" x14ac:dyDescent="0.25">
      <c r="A878" s="143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143"/>
      <c r="AI878" s="3"/>
      <c r="AJ878" s="3"/>
      <c r="AK878" s="3"/>
      <c r="AL878" s="3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</row>
    <row r="879" spans="1:70" x14ac:dyDescent="0.25">
      <c r="A879" s="143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143"/>
      <c r="AI879" s="3"/>
      <c r="AJ879" s="3"/>
      <c r="AK879" s="3"/>
      <c r="AL879" s="3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</row>
    <row r="880" spans="1:70" x14ac:dyDescent="0.25">
      <c r="A880" s="143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143"/>
      <c r="AI880" s="3"/>
      <c r="AJ880" s="3"/>
      <c r="AK880" s="3"/>
      <c r="AL880" s="3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</row>
    <row r="881" spans="1:70" x14ac:dyDescent="0.25">
      <c r="A881" s="143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143"/>
      <c r="AI881" s="3"/>
      <c r="AJ881" s="3"/>
      <c r="AK881" s="3"/>
      <c r="AL881" s="3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</row>
    <row r="882" spans="1:70" x14ac:dyDescent="0.25">
      <c r="A882" s="143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143"/>
      <c r="AI882" s="3"/>
      <c r="AJ882" s="3"/>
      <c r="AK882" s="3"/>
      <c r="AL882" s="3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</row>
    <row r="883" spans="1:70" x14ac:dyDescent="0.25">
      <c r="A883" s="143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143"/>
      <c r="AI883" s="3"/>
      <c r="AJ883" s="3"/>
      <c r="AK883" s="3"/>
      <c r="AL883" s="3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</row>
    <row r="884" spans="1:70" x14ac:dyDescent="0.25">
      <c r="A884" s="143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143"/>
      <c r="AI884" s="3"/>
      <c r="AJ884" s="3"/>
      <c r="AK884" s="3"/>
      <c r="AL884" s="3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</row>
    <row r="885" spans="1:70" x14ac:dyDescent="0.25">
      <c r="A885" s="143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143"/>
      <c r="AI885" s="3"/>
      <c r="AJ885" s="3"/>
      <c r="AK885" s="3"/>
      <c r="AL885" s="3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</row>
    <row r="886" spans="1:70" x14ac:dyDescent="0.25">
      <c r="A886" s="143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143"/>
      <c r="AI886" s="3"/>
      <c r="AJ886" s="3"/>
      <c r="AK886" s="3"/>
      <c r="AL886" s="3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</row>
    <row r="887" spans="1:70" x14ac:dyDescent="0.25">
      <c r="A887" s="143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143"/>
      <c r="AI887" s="3"/>
      <c r="AJ887" s="3"/>
      <c r="AK887" s="3"/>
      <c r="AL887" s="3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</row>
    <row r="888" spans="1:70" x14ac:dyDescent="0.25">
      <c r="A888" s="143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143"/>
      <c r="AI888" s="3"/>
      <c r="AJ888" s="3"/>
      <c r="AK888" s="3"/>
      <c r="AL888" s="3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</row>
    <row r="889" spans="1:70" x14ac:dyDescent="0.25">
      <c r="A889" s="143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143"/>
      <c r="AI889" s="3"/>
      <c r="AJ889" s="3"/>
      <c r="AK889" s="3"/>
      <c r="AL889" s="3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</row>
    <row r="890" spans="1:70" x14ac:dyDescent="0.25">
      <c r="A890" s="143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143"/>
      <c r="AI890" s="3"/>
      <c r="AJ890" s="3"/>
      <c r="AK890" s="3"/>
      <c r="AL890" s="3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</row>
    <row r="891" spans="1:70" x14ac:dyDescent="0.25">
      <c r="A891" s="143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143"/>
      <c r="AI891" s="3"/>
      <c r="AJ891" s="3"/>
      <c r="AK891" s="3"/>
      <c r="AL891" s="3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</row>
    <row r="892" spans="1:70" x14ac:dyDescent="0.25">
      <c r="A892" s="143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143"/>
      <c r="AI892" s="3"/>
      <c r="AJ892" s="3"/>
      <c r="AK892" s="3"/>
      <c r="AL892" s="3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</row>
    <row r="893" spans="1:70" x14ac:dyDescent="0.25">
      <c r="A893" s="143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143"/>
      <c r="AI893" s="3"/>
      <c r="AJ893" s="3"/>
      <c r="AK893" s="3"/>
      <c r="AL893" s="3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</row>
    <row r="894" spans="1:70" x14ac:dyDescent="0.25">
      <c r="A894" s="143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143"/>
      <c r="AI894" s="3"/>
      <c r="AJ894" s="3"/>
      <c r="AK894" s="3"/>
      <c r="AL894" s="3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</row>
    <row r="895" spans="1:70" x14ac:dyDescent="0.25">
      <c r="A895" s="143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143"/>
      <c r="AI895" s="3"/>
      <c r="AJ895" s="3"/>
      <c r="AK895" s="3"/>
      <c r="AL895" s="3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</row>
    <row r="896" spans="1:70" x14ac:dyDescent="0.25">
      <c r="A896" s="143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143"/>
      <c r="AI896" s="3"/>
      <c r="AJ896" s="3"/>
      <c r="AK896" s="3"/>
      <c r="AL896" s="3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</row>
    <row r="897" spans="1:70" x14ac:dyDescent="0.25">
      <c r="A897" s="143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143"/>
      <c r="AI897" s="3"/>
      <c r="AJ897" s="3"/>
      <c r="AK897" s="3"/>
      <c r="AL897" s="3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</row>
    <row r="898" spans="1:70" x14ac:dyDescent="0.25">
      <c r="A898" s="143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143"/>
      <c r="AI898" s="3"/>
      <c r="AJ898" s="3"/>
      <c r="AK898" s="3"/>
      <c r="AL898" s="3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</row>
    <row r="899" spans="1:70" x14ac:dyDescent="0.25">
      <c r="A899" s="143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143"/>
      <c r="AI899" s="3"/>
      <c r="AJ899" s="3"/>
      <c r="AK899" s="3"/>
      <c r="AL899" s="3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</row>
    <row r="900" spans="1:70" x14ac:dyDescent="0.25">
      <c r="A900" s="143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143"/>
      <c r="AI900" s="3"/>
      <c r="AJ900" s="3"/>
      <c r="AK900" s="3"/>
      <c r="AL900" s="3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</row>
    <row r="901" spans="1:70" x14ac:dyDescent="0.25">
      <c r="A901" s="143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143"/>
      <c r="AI901" s="3"/>
      <c r="AJ901" s="3"/>
      <c r="AK901" s="3"/>
      <c r="AL901" s="3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</row>
    <row r="902" spans="1:70" x14ac:dyDescent="0.25">
      <c r="A902" s="143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143"/>
      <c r="AI902" s="3"/>
      <c r="AJ902" s="3"/>
      <c r="AK902" s="3"/>
      <c r="AL902" s="3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</row>
    <row r="903" spans="1:70" x14ac:dyDescent="0.25">
      <c r="A903" s="143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143"/>
      <c r="AI903" s="3"/>
      <c r="AJ903" s="3"/>
      <c r="AK903" s="3"/>
      <c r="AL903" s="3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</row>
    <row r="904" spans="1:70" x14ac:dyDescent="0.25">
      <c r="A904" s="143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143"/>
      <c r="AI904" s="3"/>
      <c r="AJ904" s="3"/>
      <c r="AK904" s="3"/>
      <c r="AL904" s="3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</row>
    <row r="905" spans="1:70" x14ac:dyDescent="0.25">
      <c r="A905" s="143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143"/>
      <c r="AI905" s="3"/>
      <c r="AJ905" s="3"/>
      <c r="AK905" s="3"/>
      <c r="AL905" s="3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</row>
    <row r="906" spans="1:70" x14ac:dyDescent="0.25">
      <c r="A906" s="143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143"/>
      <c r="AI906" s="3"/>
      <c r="AJ906" s="3"/>
      <c r="AK906" s="3"/>
      <c r="AL906" s="3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</row>
    <row r="907" spans="1:70" x14ac:dyDescent="0.25">
      <c r="A907" s="143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143"/>
      <c r="AI907" s="3"/>
      <c r="AJ907" s="3"/>
      <c r="AK907" s="3"/>
      <c r="AL907" s="3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</row>
    <row r="908" spans="1:70" x14ac:dyDescent="0.25">
      <c r="A908" s="143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143"/>
      <c r="AI908" s="3"/>
      <c r="AJ908" s="3"/>
      <c r="AK908" s="3"/>
      <c r="AL908" s="3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</row>
    <row r="909" spans="1:70" x14ac:dyDescent="0.25">
      <c r="A909" s="143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143"/>
      <c r="AI909" s="3"/>
      <c r="AJ909" s="3"/>
      <c r="AK909" s="3"/>
      <c r="AL909" s="3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</row>
    <row r="910" spans="1:70" x14ac:dyDescent="0.25">
      <c r="A910" s="143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143"/>
      <c r="AI910" s="3"/>
      <c r="AJ910" s="3"/>
      <c r="AK910" s="3"/>
      <c r="AL910" s="3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</row>
    <row r="911" spans="1:70" x14ac:dyDescent="0.25">
      <c r="A911" s="143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143"/>
      <c r="AI911" s="3"/>
      <c r="AJ911" s="3"/>
      <c r="AK911" s="3"/>
      <c r="AL911" s="3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</row>
    <row r="912" spans="1:70" x14ac:dyDescent="0.25">
      <c r="A912" s="143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143"/>
      <c r="AI912" s="3"/>
      <c r="AJ912" s="3"/>
      <c r="AK912" s="3"/>
      <c r="AL912" s="3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</row>
    <row r="913" spans="1:70" x14ac:dyDescent="0.25">
      <c r="A913" s="143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143"/>
      <c r="AI913" s="3"/>
      <c r="AJ913" s="3"/>
      <c r="AK913" s="3"/>
      <c r="AL913" s="3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</row>
    <row r="914" spans="1:70" x14ac:dyDescent="0.25">
      <c r="A914" s="143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143"/>
      <c r="AI914" s="3"/>
      <c r="AJ914" s="3"/>
      <c r="AK914" s="3"/>
      <c r="AL914" s="3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</row>
    <row r="915" spans="1:70" x14ac:dyDescent="0.25">
      <c r="A915" s="143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143"/>
      <c r="AI915" s="3"/>
      <c r="AJ915" s="3"/>
      <c r="AK915" s="3"/>
      <c r="AL915" s="3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</row>
    <row r="916" spans="1:70" x14ac:dyDescent="0.25">
      <c r="A916" s="143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143"/>
      <c r="AI916" s="3"/>
      <c r="AJ916" s="3"/>
      <c r="AK916" s="3"/>
      <c r="AL916" s="3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</row>
    <row r="917" spans="1:70" x14ac:dyDescent="0.25">
      <c r="A917" s="143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143"/>
      <c r="AI917" s="3"/>
      <c r="AJ917" s="3"/>
      <c r="AK917" s="3"/>
      <c r="AL917" s="3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</row>
    <row r="918" spans="1:70" x14ac:dyDescent="0.25">
      <c r="A918" s="143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143"/>
      <c r="AI918" s="3"/>
      <c r="AJ918" s="3"/>
      <c r="AK918" s="3"/>
      <c r="AL918" s="3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</row>
    <row r="919" spans="1:70" x14ac:dyDescent="0.25">
      <c r="A919" s="143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143"/>
      <c r="AI919" s="3"/>
      <c r="AJ919" s="3"/>
      <c r="AK919" s="3"/>
      <c r="AL919" s="3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</row>
    <row r="920" spans="1:70" x14ac:dyDescent="0.25">
      <c r="A920" s="143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143"/>
      <c r="AI920" s="3"/>
      <c r="AJ920" s="3"/>
      <c r="AK920" s="3"/>
      <c r="AL920" s="3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</row>
    <row r="921" spans="1:70" x14ac:dyDescent="0.25">
      <c r="A921" s="143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143"/>
      <c r="AI921" s="3"/>
      <c r="AJ921" s="3"/>
      <c r="AK921" s="3"/>
      <c r="AL921" s="3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</row>
    <row r="922" spans="1:70" x14ac:dyDescent="0.25">
      <c r="A922" s="143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143"/>
      <c r="AI922" s="3"/>
      <c r="AJ922" s="3"/>
      <c r="AK922" s="3"/>
      <c r="AL922" s="3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</row>
    <row r="923" spans="1:70" x14ac:dyDescent="0.25">
      <c r="A923" s="143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143"/>
      <c r="AI923" s="3"/>
      <c r="AJ923" s="3"/>
      <c r="AK923" s="3"/>
      <c r="AL923" s="3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</row>
    <row r="924" spans="1:70" x14ac:dyDescent="0.25">
      <c r="A924" s="143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143"/>
      <c r="AI924" s="3"/>
      <c r="AJ924" s="3"/>
      <c r="AK924" s="3"/>
      <c r="AL924" s="3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</row>
    <row r="925" spans="1:70" x14ac:dyDescent="0.25">
      <c r="A925" s="143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143"/>
      <c r="AI925" s="3"/>
      <c r="AJ925" s="3"/>
      <c r="AK925" s="3"/>
      <c r="AL925" s="3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</row>
    <row r="926" spans="1:70" x14ac:dyDescent="0.25">
      <c r="A926" s="143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143"/>
      <c r="AI926" s="3"/>
      <c r="AJ926" s="3"/>
      <c r="AK926" s="3"/>
      <c r="AL926" s="3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</row>
    <row r="927" spans="1:70" x14ac:dyDescent="0.25">
      <c r="A927" s="143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143"/>
      <c r="AI927" s="3"/>
      <c r="AJ927" s="3"/>
      <c r="AK927" s="3"/>
      <c r="AL927" s="3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</row>
    <row r="928" spans="1:70" x14ac:dyDescent="0.25">
      <c r="A928" s="143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143"/>
      <c r="AI928" s="3"/>
      <c r="AJ928" s="3"/>
      <c r="AK928" s="3"/>
      <c r="AL928" s="3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</row>
    <row r="929" spans="1:70" x14ac:dyDescent="0.25">
      <c r="A929" s="143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143"/>
      <c r="AI929" s="3"/>
      <c r="AJ929" s="3"/>
      <c r="AK929" s="3"/>
      <c r="AL929" s="3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</row>
    <row r="930" spans="1:70" x14ac:dyDescent="0.25">
      <c r="A930" s="143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143"/>
      <c r="AI930" s="3"/>
      <c r="AJ930" s="3"/>
      <c r="AK930" s="3"/>
      <c r="AL930" s="3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</row>
    <row r="931" spans="1:70" x14ac:dyDescent="0.25">
      <c r="A931" s="143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143"/>
      <c r="AI931" s="3"/>
      <c r="AJ931" s="3"/>
      <c r="AK931" s="3"/>
      <c r="AL931" s="3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</row>
    <row r="932" spans="1:70" x14ac:dyDescent="0.25">
      <c r="A932" s="143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143"/>
      <c r="AI932" s="3"/>
      <c r="AJ932" s="3"/>
      <c r="AK932" s="3"/>
      <c r="AL932" s="3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</row>
    <row r="933" spans="1:70" x14ac:dyDescent="0.25">
      <c r="A933" s="143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143"/>
      <c r="AI933" s="3"/>
      <c r="AJ933" s="3"/>
      <c r="AK933" s="3"/>
      <c r="AL933" s="3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</row>
    <row r="934" spans="1:70" x14ac:dyDescent="0.25">
      <c r="A934" s="143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143"/>
      <c r="AI934" s="3"/>
      <c r="AJ934" s="3"/>
      <c r="AK934" s="3"/>
      <c r="AL934" s="3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</row>
    <row r="935" spans="1:70" x14ac:dyDescent="0.25">
      <c r="A935" s="143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143"/>
      <c r="AI935" s="3"/>
      <c r="AJ935" s="3"/>
      <c r="AK935" s="3"/>
      <c r="AL935" s="3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</row>
    <row r="936" spans="1:70" x14ac:dyDescent="0.25">
      <c r="A936" s="143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143"/>
      <c r="AI936" s="3"/>
      <c r="AJ936" s="3"/>
      <c r="AK936" s="3"/>
      <c r="AL936" s="3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</row>
    <row r="937" spans="1:70" x14ac:dyDescent="0.25">
      <c r="A937" s="143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143"/>
      <c r="AI937" s="3"/>
      <c r="AJ937" s="3"/>
      <c r="AK937" s="3"/>
      <c r="AL937" s="3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</row>
    <row r="938" spans="1:70" x14ac:dyDescent="0.25">
      <c r="A938" s="143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143"/>
      <c r="AI938" s="3"/>
      <c r="AJ938" s="3"/>
      <c r="AK938" s="3"/>
      <c r="AL938" s="3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</row>
    <row r="939" spans="1:70" x14ac:dyDescent="0.25">
      <c r="A939" s="143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143"/>
      <c r="AI939" s="3"/>
      <c r="AJ939" s="3"/>
      <c r="AK939" s="3"/>
      <c r="AL939" s="3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</row>
    <row r="940" spans="1:70" x14ac:dyDescent="0.25">
      <c r="A940" s="143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143"/>
      <c r="AI940" s="3"/>
      <c r="AJ940" s="3"/>
      <c r="AK940" s="3"/>
      <c r="AL940" s="3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</row>
    <row r="941" spans="1:70" x14ac:dyDescent="0.25">
      <c r="A941" s="143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143"/>
      <c r="AI941" s="3"/>
      <c r="AJ941" s="3"/>
      <c r="AK941" s="3"/>
      <c r="AL941" s="3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</row>
    <row r="942" spans="1:70" x14ac:dyDescent="0.25">
      <c r="A942" s="143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143"/>
      <c r="AI942" s="3"/>
      <c r="AJ942" s="3"/>
      <c r="AK942" s="3"/>
      <c r="AL942" s="3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</row>
    <row r="943" spans="1:70" x14ac:dyDescent="0.25">
      <c r="A943" s="143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143"/>
      <c r="AI943" s="3"/>
      <c r="AJ943" s="3"/>
      <c r="AK943" s="3"/>
      <c r="AL943" s="3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</row>
    <row r="944" spans="1:70" x14ac:dyDescent="0.25">
      <c r="A944" s="143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143"/>
      <c r="AI944" s="3"/>
      <c r="AJ944" s="3"/>
      <c r="AK944" s="3"/>
      <c r="AL944" s="3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</row>
    <row r="945" spans="1:70" x14ac:dyDescent="0.25">
      <c r="A945" s="143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143"/>
      <c r="AI945" s="3"/>
      <c r="AJ945" s="3"/>
      <c r="AK945" s="3"/>
      <c r="AL945" s="3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</row>
    <row r="946" spans="1:70" x14ac:dyDescent="0.25">
      <c r="A946" s="143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143"/>
      <c r="AI946" s="3"/>
      <c r="AJ946" s="3"/>
      <c r="AK946" s="3"/>
      <c r="AL946" s="3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</row>
    <row r="947" spans="1:70" x14ac:dyDescent="0.25">
      <c r="A947" s="143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143"/>
      <c r="AI947" s="3"/>
      <c r="AJ947" s="3"/>
      <c r="AK947" s="3"/>
      <c r="AL947" s="3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</row>
    <row r="948" spans="1:70" x14ac:dyDescent="0.25">
      <c r="A948" s="143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143"/>
      <c r="AI948" s="3"/>
      <c r="AJ948" s="3"/>
      <c r="AK948" s="3"/>
      <c r="AL948" s="3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</row>
    <row r="949" spans="1:70" x14ac:dyDescent="0.25">
      <c r="A949" s="143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143"/>
      <c r="AI949" s="3"/>
      <c r="AJ949" s="3"/>
      <c r="AK949" s="3"/>
      <c r="AL949" s="3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</row>
    <row r="950" spans="1:70" x14ac:dyDescent="0.25">
      <c r="A950" s="143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143"/>
      <c r="AI950" s="3"/>
      <c r="AJ950" s="3"/>
      <c r="AK950" s="3"/>
      <c r="AL950" s="3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</row>
    <row r="951" spans="1:70" x14ac:dyDescent="0.25">
      <c r="A951" s="143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143"/>
      <c r="AI951" s="3"/>
      <c r="AJ951" s="3"/>
      <c r="AK951" s="3"/>
      <c r="AL951" s="3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</row>
    <row r="952" spans="1:70" x14ac:dyDescent="0.25">
      <c r="A952" s="143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143"/>
      <c r="AI952" s="3"/>
      <c r="AJ952" s="3"/>
      <c r="AK952" s="3"/>
      <c r="AL952" s="3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</row>
    <row r="953" spans="1:70" x14ac:dyDescent="0.25">
      <c r="A953" s="143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143"/>
      <c r="AI953" s="3"/>
      <c r="AJ953" s="3"/>
      <c r="AK953" s="3"/>
      <c r="AL953" s="3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</row>
    <row r="954" spans="1:70" x14ac:dyDescent="0.25">
      <c r="A954" s="143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143"/>
      <c r="AI954" s="3"/>
      <c r="AJ954" s="3"/>
      <c r="AK954" s="3"/>
      <c r="AL954" s="3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</row>
    <row r="955" spans="1:70" x14ac:dyDescent="0.25">
      <c r="A955" s="143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143"/>
      <c r="AI955" s="3"/>
      <c r="AJ955" s="3"/>
      <c r="AK955" s="3"/>
      <c r="AL955" s="3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</row>
    <row r="956" spans="1:70" x14ac:dyDescent="0.25">
      <c r="A956" s="143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143"/>
      <c r="AI956" s="3"/>
      <c r="AJ956" s="3"/>
      <c r="AK956" s="3"/>
      <c r="AL956" s="3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</row>
    <row r="957" spans="1:70" x14ac:dyDescent="0.25">
      <c r="A957" s="143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143"/>
      <c r="AI957" s="3"/>
      <c r="AJ957" s="3"/>
      <c r="AK957" s="3"/>
      <c r="AL957" s="3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</row>
    <row r="958" spans="1:70" x14ac:dyDescent="0.25">
      <c r="A958" s="143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143"/>
      <c r="AI958" s="3"/>
      <c r="AJ958" s="3"/>
      <c r="AK958" s="3"/>
      <c r="AL958" s="3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</row>
    <row r="959" spans="1:70" x14ac:dyDescent="0.25">
      <c r="A959" s="143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143"/>
      <c r="AI959" s="3"/>
      <c r="AJ959" s="3"/>
      <c r="AK959" s="3"/>
      <c r="AL959" s="3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</row>
    <row r="960" spans="1:70" x14ac:dyDescent="0.25">
      <c r="A960" s="143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143"/>
      <c r="AI960" s="3"/>
      <c r="AJ960" s="3"/>
      <c r="AK960" s="3"/>
      <c r="AL960" s="3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</row>
    <row r="961" spans="1:70" x14ac:dyDescent="0.25">
      <c r="A961" s="143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143"/>
      <c r="AI961" s="3"/>
      <c r="AJ961" s="3"/>
      <c r="AK961" s="3"/>
      <c r="AL961" s="3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</row>
    <row r="962" spans="1:70" x14ac:dyDescent="0.25">
      <c r="A962" s="143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143"/>
      <c r="AI962" s="3"/>
      <c r="AJ962" s="3"/>
      <c r="AK962" s="3"/>
      <c r="AL962" s="3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</row>
    <row r="963" spans="1:70" x14ac:dyDescent="0.25">
      <c r="A963" s="143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143"/>
      <c r="AI963" s="3"/>
      <c r="AJ963" s="3"/>
      <c r="AK963" s="3"/>
      <c r="AL963" s="3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</row>
    <row r="964" spans="1:70" x14ac:dyDescent="0.25">
      <c r="A964" s="143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143"/>
      <c r="AI964" s="3"/>
      <c r="AJ964" s="3"/>
      <c r="AK964" s="3"/>
      <c r="AL964" s="3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</row>
    <row r="965" spans="1:70" x14ac:dyDescent="0.25">
      <c r="A965" s="143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143"/>
      <c r="AI965" s="3"/>
      <c r="AJ965" s="3"/>
      <c r="AK965" s="3"/>
      <c r="AL965" s="3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</row>
    <row r="966" spans="1:70" x14ac:dyDescent="0.25">
      <c r="A966" s="143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143"/>
      <c r="AI966" s="3"/>
      <c r="AJ966" s="3"/>
      <c r="AK966" s="3"/>
      <c r="AL966" s="3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</row>
    <row r="967" spans="1:70" x14ac:dyDescent="0.25">
      <c r="A967" s="143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143"/>
      <c r="AI967" s="3"/>
      <c r="AJ967" s="3"/>
      <c r="AK967" s="3"/>
      <c r="AL967" s="3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</row>
    <row r="968" spans="1:70" x14ac:dyDescent="0.25">
      <c r="A968" s="143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143"/>
      <c r="AI968" s="3"/>
      <c r="AJ968" s="3"/>
      <c r="AK968" s="3"/>
      <c r="AL968" s="3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</row>
    <row r="969" spans="1:70" x14ac:dyDescent="0.25">
      <c r="A969" s="143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143"/>
      <c r="AI969" s="3"/>
      <c r="AJ969" s="3"/>
      <c r="AK969" s="3"/>
      <c r="AL969" s="3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</row>
    <row r="970" spans="1:70" x14ac:dyDescent="0.25">
      <c r="A970" s="143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143"/>
      <c r="AI970" s="3"/>
      <c r="AJ970" s="3"/>
      <c r="AK970" s="3"/>
      <c r="AL970" s="3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</row>
    <row r="971" spans="1:70" x14ac:dyDescent="0.25">
      <c r="A971" s="143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143"/>
      <c r="AI971" s="3"/>
      <c r="AJ971" s="3"/>
      <c r="AK971" s="3"/>
      <c r="AL971" s="3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</row>
    <row r="972" spans="1:70" x14ac:dyDescent="0.25">
      <c r="A972" s="143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143"/>
      <c r="AI972" s="3"/>
      <c r="AJ972" s="3"/>
      <c r="AK972" s="3"/>
      <c r="AL972" s="3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</row>
    <row r="973" spans="1:70" x14ac:dyDescent="0.25">
      <c r="A973" s="143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143"/>
      <c r="AI973" s="3"/>
      <c r="AJ973" s="3"/>
      <c r="AK973" s="3"/>
      <c r="AL973" s="3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</row>
    <row r="974" spans="1:70" x14ac:dyDescent="0.25">
      <c r="A974" s="143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143"/>
      <c r="AI974" s="3"/>
      <c r="AJ974" s="3"/>
      <c r="AK974" s="3"/>
      <c r="AL974" s="3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</row>
    <row r="975" spans="1:70" x14ac:dyDescent="0.25">
      <c r="A975" s="143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143"/>
      <c r="AI975" s="3"/>
      <c r="AJ975" s="3"/>
      <c r="AK975" s="3"/>
      <c r="AL975" s="3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</row>
    <row r="976" spans="1:70" x14ac:dyDescent="0.25">
      <c r="A976" s="143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143"/>
      <c r="AI976" s="3"/>
      <c r="AJ976" s="3"/>
      <c r="AK976" s="3"/>
      <c r="AL976" s="3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</row>
    <row r="977" spans="1:70" x14ac:dyDescent="0.25">
      <c r="A977" s="143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143"/>
      <c r="AI977" s="3"/>
      <c r="AJ977" s="3"/>
      <c r="AK977" s="3"/>
      <c r="AL977" s="3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</row>
    <row r="978" spans="1:70" x14ac:dyDescent="0.25">
      <c r="A978" s="143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143"/>
      <c r="AI978" s="3"/>
      <c r="AJ978" s="3"/>
      <c r="AK978" s="3"/>
      <c r="AL978" s="3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</row>
    <row r="979" spans="1:70" x14ac:dyDescent="0.25">
      <c r="A979" s="143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143"/>
      <c r="AI979" s="3"/>
      <c r="AJ979" s="3"/>
      <c r="AK979" s="3"/>
      <c r="AL979" s="3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</row>
    <row r="980" spans="1:70" x14ac:dyDescent="0.25">
      <c r="A980" s="143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143"/>
      <c r="AI980" s="3"/>
      <c r="AJ980" s="3"/>
      <c r="AK980" s="3"/>
      <c r="AL980" s="3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</row>
    <row r="981" spans="1:70" x14ac:dyDescent="0.25">
      <c r="A981" s="143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143"/>
      <c r="AI981" s="3"/>
      <c r="AJ981" s="3"/>
      <c r="AK981" s="3"/>
      <c r="AL981" s="3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</row>
    <row r="982" spans="1:70" x14ac:dyDescent="0.25">
      <c r="A982" s="143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143"/>
      <c r="AI982" s="3"/>
      <c r="AJ982" s="3"/>
      <c r="AK982" s="3"/>
      <c r="AL982" s="3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</row>
    <row r="983" spans="1:70" x14ac:dyDescent="0.25">
      <c r="A983" s="143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143"/>
      <c r="AI983" s="3"/>
      <c r="AJ983" s="3"/>
      <c r="AK983" s="3"/>
      <c r="AL983" s="3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</row>
    <row r="984" spans="1:70" x14ac:dyDescent="0.25">
      <c r="A984" s="143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143"/>
      <c r="AI984" s="3"/>
      <c r="AJ984" s="3"/>
      <c r="AK984" s="3"/>
      <c r="AL984" s="3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</row>
    <row r="985" spans="1:70" x14ac:dyDescent="0.25">
      <c r="A985" s="143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143"/>
      <c r="AI985" s="3"/>
      <c r="AJ985" s="3"/>
      <c r="AK985" s="3"/>
      <c r="AL985" s="3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</row>
    <row r="986" spans="1:70" x14ac:dyDescent="0.25">
      <c r="A986" s="143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143"/>
      <c r="AI986" s="3"/>
      <c r="AJ986" s="3"/>
      <c r="AK986" s="3"/>
      <c r="AL986" s="3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</row>
    <row r="987" spans="1:70" x14ac:dyDescent="0.25">
      <c r="A987" s="143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143"/>
      <c r="AI987" s="3"/>
      <c r="AJ987" s="3"/>
      <c r="AK987" s="3"/>
      <c r="AL987" s="3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</row>
    <row r="988" spans="1:70" x14ac:dyDescent="0.25">
      <c r="A988" s="143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143"/>
      <c r="AI988" s="3"/>
      <c r="AJ988" s="3"/>
      <c r="AK988" s="3"/>
      <c r="AL988" s="3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</row>
    <row r="989" spans="1:70" x14ac:dyDescent="0.25">
      <c r="A989" s="143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143"/>
      <c r="AI989" s="3"/>
      <c r="AJ989" s="3"/>
      <c r="AK989" s="3"/>
      <c r="AL989" s="3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</row>
    <row r="990" spans="1:70" x14ac:dyDescent="0.25">
      <c r="A990" s="143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143"/>
      <c r="AI990" s="3"/>
      <c r="AJ990" s="3"/>
      <c r="AK990" s="3"/>
      <c r="AL990" s="3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</row>
    <row r="991" spans="1:70" x14ac:dyDescent="0.25">
      <c r="A991" s="143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143"/>
      <c r="AI991" s="3"/>
      <c r="AJ991" s="3"/>
      <c r="AK991" s="3"/>
      <c r="AL991" s="3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</row>
    <row r="992" spans="1:70" x14ac:dyDescent="0.25">
      <c r="A992" s="143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143"/>
      <c r="AI992" s="3"/>
      <c r="AJ992" s="3"/>
      <c r="AK992" s="3"/>
      <c r="AL992" s="3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</row>
    <row r="993" spans="1:70" x14ac:dyDescent="0.25">
      <c r="A993" s="143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143"/>
      <c r="AI993" s="3"/>
      <c r="AJ993" s="3"/>
      <c r="AK993" s="3"/>
      <c r="AL993" s="3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</row>
    <row r="994" spans="1:70" x14ac:dyDescent="0.25">
      <c r="A994" s="143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143"/>
      <c r="AI994" s="3"/>
      <c r="AJ994" s="3"/>
      <c r="AK994" s="3"/>
      <c r="AL994" s="3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</row>
    <row r="995" spans="1:70" x14ac:dyDescent="0.25">
      <c r="A995" s="143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143"/>
      <c r="AI995" s="3"/>
      <c r="AJ995" s="3"/>
      <c r="AK995" s="3"/>
      <c r="AL995" s="3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</row>
    <row r="996" spans="1:70" x14ac:dyDescent="0.25">
      <c r="A996" s="143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143"/>
      <c r="AI996" s="3"/>
      <c r="AJ996" s="3"/>
      <c r="AK996" s="3"/>
      <c r="AL996" s="3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</row>
    <row r="997" spans="1:70" x14ac:dyDescent="0.25">
      <c r="A997" s="143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143"/>
      <c r="AI997" s="3"/>
      <c r="AJ997" s="3"/>
      <c r="AK997" s="3"/>
      <c r="AL997" s="3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</row>
    <row r="998" spans="1:70" x14ac:dyDescent="0.25">
      <c r="A998" s="143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143"/>
      <c r="AI998" s="3"/>
      <c r="AJ998" s="3"/>
      <c r="AK998" s="3"/>
      <c r="AL998" s="3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</row>
    <row r="999" spans="1:70" x14ac:dyDescent="0.25">
      <c r="A999" s="143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143"/>
      <c r="AI999" s="3"/>
      <c r="AJ999" s="3"/>
      <c r="AK999" s="3"/>
      <c r="AL999" s="3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</row>
    <row r="1000" spans="1:70" x14ac:dyDescent="0.25">
      <c r="A1000" s="143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143"/>
      <c r="AI1000" s="3"/>
      <c r="AJ1000" s="3"/>
      <c r="AK1000" s="3"/>
      <c r="AL1000" s="3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</row>
    <row r="1001" spans="1:70" x14ac:dyDescent="0.25">
      <c r="A1001" s="143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143"/>
      <c r="AI1001" s="3"/>
      <c r="AJ1001" s="3"/>
      <c r="AK1001" s="3"/>
      <c r="AL1001" s="3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</row>
    <row r="1002" spans="1:70" x14ac:dyDescent="0.25">
      <c r="A1002" s="143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143"/>
      <c r="AI1002" s="3"/>
      <c r="AJ1002" s="3"/>
      <c r="AK1002" s="3"/>
      <c r="AL1002" s="3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</row>
    <row r="1003" spans="1:70" x14ac:dyDescent="0.25">
      <c r="A1003" s="143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143"/>
      <c r="AI1003" s="3"/>
      <c r="AJ1003" s="3"/>
      <c r="AK1003" s="3"/>
      <c r="AL1003" s="3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</row>
    <row r="1004" spans="1:70" x14ac:dyDescent="0.25">
      <c r="A1004" s="143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143"/>
      <c r="AI1004" s="3"/>
      <c r="AJ1004" s="3"/>
      <c r="AK1004" s="3"/>
      <c r="AL1004" s="3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</row>
    <row r="1005" spans="1:70" x14ac:dyDescent="0.25">
      <c r="A1005" s="143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143"/>
      <c r="AI1005" s="3"/>
      <c r="AJ1005" s="3"/>
      <c r="AK1005" s="3"/>
      <c r="AL1005" s="3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</row>
    <row r="1006" spans="1:70" x14ac:dyDescent="0.25">
      <c r="A1006" s="143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143"/>
      <c r="AI1006" s="3"/>
      <c r="AJ1006" s="3"/>
      <c r="AK1006" s="3"/>
      <c r="AL1006" s="3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</row>
    <row r="1007" spans="1:70" x14ac:dyDescent="0.25">
      <c r="A1007" s="143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143"/>
      <c r="AI1007" s="3"/>
      <c r="AJ1007" s="3"/>
      <c r="AK1007" s="3"/>
      <c r="AL1007" s="3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</row>
    <row r="1008" spans="1:70" x14ac:dyDescent="0.25">
      <c r="A1008" s="143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143"/>
      <c r="AI1008" s="3"/>
      <c r="AJ1008" s="3"/>
      <c r="AK1008" s="3"/>
      <c r="AL1008" s="3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</row>
    <row r="1009" spans="1:70" x14ac:dyDescent="0.25">
      <c r="A1009" s="143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143"/>
      <c r="AI1009" s="3"/>
      <c r="AJ1009" s="3"/>
      <c r="AK1009" s="3"/>
      <c r="AL1009" s="3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</row>
    <row r="1010" spans="1:70" x14ac:dyDescent="0.25">
      <c r="A1010" s="143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143"/>
      <c r="AI1010" s="3"/>
      <c r="AJ1010" s="3"/>
      <c r="AK1010" s="3"/>
      <c r="AL1010" s="3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</row>
    <row r="1011" spans="1:70" x14ac:dyDescent="0.25">
      <c r="A1011" s="143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143"/>
      <c r="AI1011" s="3"/>
      <c r="AJ1011" s="3"/>
      <c r="AK1011" s="3"/>
      <c r="AL1011" s="3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</row>
    <row r="1012" spans="1:70" x14ac:dyDescent="0.25">
      <c r="A1012" s="143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143"/>
      <c r="AI1012" s="3"/>
      <c r="AJ1012" s="3"/>
      <c r="AK1012" s="3"/>
      <c r="AL1012" s="3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</row>
    <row r="1013" spans="1:70" x14ac:dyDescent="0.25">
      <c r="A1013" s="143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143"/>
      <c r="AI1013" s="3"/>
      <c r="AJ1013" s="3"/>
      <c r="AK1013" s="3"/>
      <c r="AL1013" s="3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</row>
    <row r="1014" spans="1:70" x14ac:dyDescent="0.25">
      <c r="A1014" s="143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143"/>
      <c r="AI1014" s="3"/>
      <c r="AJ1014" s="3"/>
      <c r="AK1014" s="3"/>
      <c r="AL1014" s="3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</row>
    <row r="1015" spans="1:70" x14ac:dyDescent="0.25">
      <c r="A1015" s="143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143"/>
      <c r="AI1015" s="3"/>
      <c r="AJ1015" s="3"/>
      <c r="AK1015" s="3"/>
      <c r="AL1015" s="3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</row>
    <row r="1016" spans="1:70" x14ac:dyDescent="0.25">
      <c r="A1016" s="143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143"/>
      <c r="AI1016" s="3"/>
      <c r="AJ1016" s="3"/>
      <c r="AK1016" s="3"/>
      <c r="AL1016" s="3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</row>
    <row r="1017" spans="1:70" x14ac:dyDescent="0.25">
      <c r="A1017" s="143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143"/>
      <c r="AI1017" s="3"/>
      <c r="AJ1017" s="3"/>
      <c r="AK1017" s="3"/>
      <c r="AL1017" s="3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</row>
    <row r="1018" spans="1:70" x14ac:dyDescent="0.25">
      <c r="A1018" s="143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143"/>
      <c r="AI1018" s="3"/>
      <c r="AJ1018" s="3"/>
      <c r="AK1018" s="3"/>
      <c r="AL1018" s="3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</row>
    <row r="1019" spans="1:70" x14ac:dyDescent="0.25">
      <c r="A1019" s="143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143"/>
      <c r="AI1019" s="3"/>
      <c r="AJ1019" s="3"/>
      <c r="AK1019" s="3"/>
      <c r="AL1019" s="3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</row>
    <row r="1020" spans="1:70" x14ac:dyDescent="0.25">
      <c r="A1020" s="143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143"/>
      <c r="AI1020" s="3"/>
      <c r="AJ1020" s="3"/>
      <c r="AK1020" s="3"/>
      <c r="AL1020" s="3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</row>
    <row r="1021" spans="1:70" x14ac:dyDescent="0.25">
      <c r="A1021" s="143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143"/>
      <c r="AI1021" s="3"/>
      <c r="AJ1021" s="3"/>
      <c r="AK1021" s="3"/>
      <c r="AL1021" s="3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</row>
    <row r="1022" spans="1:70" x14ac:dyDescent="0.25">
      <c r="A1022" s="143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143"/>
      <c r="AI1022" s="3"/>
      <c r="AJ1022" s="3"/>
      <c r="AK1022" s="3"/>
      <c r="AL1022" s="3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</row>
    <row r="1023" spans="1:70" x14ac:dyDescent="0.25">
      <c r="A1023" s="143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143"/>
      <c r="AI1023" s="3"/>
      <c r="AJ1023" s="3"/>
      <c r="AK1023" s="3"/>
      <c r="AL1023" s="3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</row>
    <row r="1024" spans="1:70" x14ac:dyDescent="0.25">
      <c r="A1024" s="143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143"/>
      <c r="AI1024" s="3"/>
      <c r="AJ1024" s="3"/>
      <c r="AK1024" s="3"/>
      <c r="AL1024" s="3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</row>
    <row r="1025" spans="1:70" x14ac:dyDescent="0.25">
      <c r="A1025" s="143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143"/>
      <c r="AI1025" s="3"/>
      <c r="AJ1025" s="3"/>
      <c r="AK1025" s="3"/>
      <c r="AL1025" s="3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</row>
    <row r="1026" spans="1:70" x14ac:dyDescent="0.25">
      <c r="A1026" s="143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143"/>
      <c r="AI1026" s="3"/>
      <c r="AJ1026" s="3"/>
      <c r="AK1026" s="3"/>
      <c r="AL1026" s="3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</row>
    <row r="1027" spans="1:70" x14ac:dyDescent="0.25">
      <c r="A1027" s="143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143"/>
      <c r="AI1027" s="3"/>
      <c r="AJ1027" s="3"/>
      <c r="AK1027" s="3"/>
      <c r="AL1027" s="3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</row>
    <row r="1028" spans="1:70" x14ac:dyDescent="0.25">
      <c r="A1028" s="143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143"/>
      <c r="AI1028" s="3"/>
      <c r="AJ1028" s="3"/>
      <c r="AK1028" s="3"/>
      <c r="AL1028" s="3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</row>
    <row r="1029" spans="1:70" x14ac:dyDescent="0.25">
      <c r="A1029" s="143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143"/>
      <c r="AI1029" s="3"/>
      <c r="AJ1029" s="3"/>
      <c r="AK1029" s="3"/>
      <c r="AL1029" s="3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</row>
    <row r="1030" spans="1:70" x14ac:dyDescent="0.25">
      <c r="A1030" s="143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143"/>
      <c r="AI1030" s="3"/>
      <c r="AJ1030" s="3"/>
      <c r="AK1030" s="3"/>
      <c r="AL1030" s="3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</row>
    <row r="1031" spans="1:70" x14ac:dyDescent="0.25">
      <c r="A1031" s="143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143"/>
      <c r="AI1031" s="3"/>
      <c r="AJ1031" s="3"/>
      <c r="AK1031" s="3"/>
      <c r="AL1031" s="3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</row>
    <row r="1032" spans="1:70" x14ac:dyDescent="0.25">
      <c r="A1032" s="143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143"/>
      <c r="AI1032" s="3"/>
      <c r="AJ1032" s="3"/>
      <c r="AK1032" s="3"/>
      <c r="AL1032" s="3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</row>
    <row r="1033" spans="1:70" x14ac:dyDescent="0.25">
      <c r="A1033" s="143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143"/>
      <c r="AI1033" s="3"/>
      <c r="AJ1033" s="3"/>
      <c r="AK1033" s="3"/>
      <c r="AL1033" s="3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</row>
    <row r="1034" spans="1:70" x14ac:dyDescent="0.25">
      <c r="A1034" s="143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143"/>
      <c r="AI1034" s="3"/>
      <c r="AJ1034" s="3"/>
      <c r="AK1034" s="3"/>
      <c r="AL1034" s="3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</row>
    <row r="1035" spans="1:70" x14ac:dyDescent="0.25">
      <c r="A1035" s="143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143"/>
      <c r="AI1035" s="3"/>
      <c r="AJ1035" s="3"/>
      <c r="AK1035" s="3"/>
      <c r="AL1035" s="3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</row>
    <row r="1036" spans="1:70" x14ac:dyDescent="0.25">
      <c r="A1036" s="143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143"/>
      <c r="AI1036" s="3"/>
      <c r="AJ1036" s="3"/>
      <c r="AK1036" s="3"/>
      <c r="AL1036" s="3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</row>
    <row r="1037" spans="1:70" x14ac:dyDescent="0.25">
      <c r="A1037" s="143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143"/>
      <c r="AI1037" s="3"/>
      <c r="AJ1037" s="3"/>
      <c r="AK1037" s="3"/>
      <c r="AL1037" s="3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</row>
    <row r="1038" spans="1:70" x14ac:dyDescent="0.25">
      <c r="A1038" s="143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143"/>
      <c r="AI1038" s="3"/>
      <c r="AJ1038" s="3"/>
      <c r="AK1038" s="3"/>
      <c r="AL1038" s="3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</row>
    <row r="1039" spans="1:70" x14ac:dyDescent="0.25">
      <c r="A1039" s="143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143"/>
      <c r="AI1039" s="3"/>
      <c r="AJ1039" s="3"/>
      <c r="AK1039" s="3"/>
      <c r="AL1039" s="3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</row>
    <row r="1040" spans="1:70" x14ac:dyDescent="0.25">
      <c r="A1040" s="143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143"/>
      <c r="AI1040" s="3"/>
      <c r="AJ1040" s="3"/>
      <c r="AK1040" s="3"/>
      <c r="AL1040" s="3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</row>
    <row r="1041" spans="1:70" x14ac:dyDescent="0.25">
      <c r="A1041" s="143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143"/>
      <c r="AI1041" s="3"/>
      <c r="AJ1041" s="3"/>
      <c r="AK1041" s="3"/>
      <c r="AL1041" s="3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</row>
    <row r="1042" spans="1:70" x14ac:dyDescent="0.25">
      <c r="A1042" s="143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143"/>
      <c r="AI1042" s="3"/>
      <c r="AJ1042" s="3"/>
      <c r="AK1042" s="3"/>
      <c r="AL1042" s="3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</row>
    <row r="1043" spans="1:70" x14ac:dyDescent="0.25">
      <c r="A1043" s="143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143"/>
      <c r="AI1043" s="3"/>
      <c r="AJ1043" s="3"/>
      <c r="AK1043" s="3"/>
      <c r="AL1043" s="3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</row>
    <row r="1044" spans="1:70" x14ac:dyDescent="0.25">
      <c r="A1044" s="143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143"/>
      <c r="AI1044" s="3"/>
      <c r="AJ1044" s="3"/>
      <c r="AK1044" s="3"/>
      <c r="AL1044" s="3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</row>
    <row r="1045" spans="1:70" x14ac:dyDescent="0.25">
      <c r="A1045" s="143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143"/>
      <c r="AI1045" s="3"/>
      <c r="AJ1045" s="3"/>
      <c r="AK1045" s="3"/>
      <c r="AL1045" s="3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</row>
    <row r="1046" spans="1:70" x14ac:dyDescent="0.25">
      <c r="A1046" s="143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143"/>
      <c r="AI1046" s="3"/>
      <c r="AJ1046" s="3"/>
      <c r="AK1046" s="3"/>
      <c r="AL1046" s="3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</row>
    <row r="1047" spans="1:70" x14ac:dyDescent="0.25">
      <c r="A1047" s="143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143"/>
      <c r="AI1047" s="3"/>
      <c r="AJ1047" s="3"/>
      <c r="AK1047" s="3"/>
      <c r="AL1047" s="3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</row>
    <row r="1048" spans="1:70" x14ac:dyDescent="0.25">
      <c r="A1048" s="143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143"/>
      <c r="AI1048" s="3"/>
      <c r="AJ1048" s="3"/>
      <c r="AK1048" s="3"/>
      <c r="AL1048" s="3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</row>
    <row r="1049" spans="1:70" x14ac:dyDescent="0.25">
      <c r="A1049" s="143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143"/>
      <c r="AI1049" s="3"/>
      <c r="AJ1049" s="3"/>
      <c r="AK1049" s="3"/>
      <c r="AL1049" s="3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</row>
    <row r="1050" spans="1:70" x14ac:dyDescent="0.25">
      <c r="A1050" s="143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143"/>
      <c r="AI1050" s="3"/>
      <c r="AJ1050" s="3"/>
      <c r="AK1050" s="3"/>
      <c r="AL1050" s="3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</row>
    <row r="1051" spans="1:70" x14ac:dyDescent="0.25">
      <c r="A1051" s="143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143"/>
      <c r="AI1051" s="3"/>
      <c r="AJ1051" s="3"/>
      <c r="AK1051" s="3"/>
      <c r="AL1051" s="3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</row>
    <row r="1052" spans="1:70" x14ac:dyDescent="0.25">
      <c r="A1052" s="143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143"/>
      <c r="AI1052" s="3"/>
      <c r="AJ1052" s="3"/>
      <c r="AK1052" s="3"/>
      <c r="AL1052" s="3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</row>
    <row r="1053" spans="1:70" x14ac:dyDescent="0.25">
      <c r="A1053" s="143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143"/>
      <c r="AI1053" s="3"/>
      <c r="AJ1053" s="3"/>
      <c r="AK1053" s="3"/>
      <c r="AL1053" s="3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</row>
    <row r="1054" spans="1:70" x14ac:dyDescent="0.25">
      <c r="A1054" s="143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143"/>
      <c r="AI1054" s="3"/>
      <c r="AJ1054" s="3"/>
      <c r="AK1054" s="3"/>
      <c r="AL1054" s="3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</row>
    <row r="1055" spans="1:70" x14ac:dyDescent="0.25">
      <c r="A1055" s="143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143"/>
      <c r="AI1055" s="3"/>
      <c r="AJ1055" s="3"/>
      <c r="AK1055" s="3"/>
      <c r="AL1055" s="3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</row>
    <row r="1056" spans="1:70" x14ac:dyDescent="0.25">
      <c r="A1056" s="143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143"/>
      <c r="AI1056" s="3"/>
      <c r="AJ1056" s="3"/>
      <c r="AK1056" s="3"/>
      <c r="AL1056" s="3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</row>
    <row r="1057" spans="1:70" x14ac:dyDescent="0.25">
      <c r="A1057" s="143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143"/>
      <c r="AI1057" s="3"/>
      <c r="AJ1057" s="3"/>
      <c r="AK1057" s="3"/>
      <c r="AL1057" s="3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</row>
    <row r="1058" spans="1:70" x14ac:dyDescent="0.25">
      <c r="A1058" s="143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143"/>
      <c r="AI1058" s="3"/>
      <c r="AJ1058" s="3"/>
      <c r="AK1058" s="3"/>
      <c r="AL1058" s="3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</row>
    <row r="1059" spans="1:70" x14ac:dyDescent="0.25">
      <c r="A1059" s="143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143"/>
      <c r="AI1059" s="3"/>
      <c r="AJ1059" s="3"/>
      <c r="AK1059" s="3"/>
      <c r="AL1059" s="3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</row>
    <row r="1060" spans="1:70" x14ac:dyDescent="0.25">
      <c r="A1060" s="143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143"/>
      <c r="AI1060" s="3"/>
      <c r="AJ1060" s="3"/>
      <c r="AK1060" s="3"/>
      <c r="AL1060" s="3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</row>
    <row r="1061" spans="1:70" x14ac:dyDescent="0.25">
      <c r="A1061" s="143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143"/>
      <c r="AI1061" s="3"/>
      <c r="AJ1061" s="3"/>
      <c r="AK1061" s="3"/>
      <c r="AL1061" s="3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</row>
    <row r="1062" spans="1:70" x14ac:dyDescent="0.25">
      <c r="A1062" s="143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143"/>
      <c r="AI1062" s="3"/>
      <c r="AJ1062" s="3"/>
      <c r="AK1062" s="3"/>
      <c r="AL1062" s="3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</row>
    <row r="1063" spans="1:70" x14ac:dyDescent="0.25">
      <c r="A1063" s="143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143"/>
      <c r="AI1063" s="3"/>
      <c r="AJ1063" s="3"/>
      <c r="AK1063" s="3"/>
      <c r="AL1063" s="3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</row>
    <row r="1064" spans="1:70" x14ac:dyDescent="0.25">
      <c r="A1064" s="143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143"/>
      <c r="AI1064" s="3"/>
      <c r="AJ1064" s="3"/>
      <c r="AK1064" s="3"/>
      <c r="AL1064" s="3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</row>
    <row r="1065" spans="1:70" x14ac:dyDescent="0.25">
      <c r="A1065" s="143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143"/>
      <c r="AI1065" s="3"/>
      <c r="AJ1065" s="3"/>
      <c r="AK1065" s="3"/>
      <c r="AL1065" s="3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</row>
    <row r="1066" spans="1:70" x14ac:dyDescent="0.25">
      <c r="A1066" s="143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143"/>
      <c r="AI1066" s="3"/>
      <c r="AJ1066" s="3"/>
      <c r="AK1066" s="3"/>
      <c r="AL1066" s="3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</row>
    <row r="1067" spans="1:70" x14ac:dyDescent="0.25">
      <c r="A1067" s="143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143"/>
      <c r="AI1067" s="3"/>
      <c r="AJ1067" s="3"/>
      <c r="AK1067" s="3"/>
      <c r="AL1067" s="3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</row>
    <row r="1068" spans="1:70" x14ac:dyDescent="0.25">
      <c r="A1068" s="143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143"/>
      <c r="AI1068" s="3"/>
      <c r="AJ1068" s="3"/>
      <c r="AK1068" s="3"/>
      <c r="AL1068" s="3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</row>
    <row r="1069" spans="1:70" x14ac:dyDescent="0.25">
      <c r="A1069" s="143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143"/>
      <c r="AI1069" s="3"/>
      <c r="AJ1069" s="3"/>
      <c r="AK1069" s="3"/>
      <c r="AL1069" s="3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</row>
    <row r="1070" spans="1:70" x14ac:dyDescent="0.25">
      <c r="A1070" s="143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143"/>
      <c r="AI1070" s="3"/>
      <c r="AJ1070" s="3"/>
      <c r="AK1070" s="3"/>
      <c r="AL1070" s="3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</row>
    <row r="1071" spans="1:70" x14ac:dyDescent="0.25">
      <c r="A1071" s="143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143"/>
      <c r="AI1071" s="3"/>
      <c r="AJ1071" s="3"/>
      <c r="AK1071" s="3"/>
      <c r="AL1071" s="3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</row>
    <row r="1072" spans="1:70" x14ac:dyDescent="0.25">
      <c r="A1072" s="143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143"/>
      <c r="AI1072" s="3"/>
      <c r="AJ1072" s="3"/>
      <c r="AK1072" s="3"/>
      <c r="AL1072" s="3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</row>
    <row r="1073" spans="1:70" x14ac:dyDescent="0.25">
      <c r="A1073" s="143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143"/>
      <c r="AI1073" s="3"/>
      <c r="AJ1073" s="3"/>
      <c r="AK1073" s="3"/>
      <c r="AL1073" s="3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</row>
    <row r="1074" spans="1:70" x14ac:dyDescent="0.25">
      <c r="A1074" s="143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143"/>
      <c r="AI1074" s="3"/>
      <c r="AJ1074" s="3"/>
      <c r="AK1074" s="3"/>
      <c r="AL1074" s="3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</row>
    <row r="1075" spans="1:70" x14ac:dyDescent="0.25">
      <c r="A1075" s="143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143"/>
      <c r="AI1075" s="3"/>
      <c r="AJ1075" s="3"/>
      <c r="AK1075" s="3"/>
      <c r="AL1075" s="3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</row>
    <row r="1076" spans="1:70" x14ac:dyDescent="0.25">
      <c r="A1076" s="143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143"/>
      <c r="AI1076" s="3"/>
      <c r="AJ1076" s="3"/>
      <c r="AK1076" s="3"/>
      <c r="AL1076" s="3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</row>
    <row r="1077" spans="1:70" x14ac:dyDescent="0.25">
      <c r="A1077" s="143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143"/>
      <c r="AI1077" s="3"/>
      <c r="AJ1077" s="3"/>
      <c r="AK1077" s="3"/>
      <c r="AL1077" s="3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</row>
    <row r="1078" spans="1:70" x14ac:dyDescent="0.25">
      <c r="A1078" s="143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143"/>
      <c r="AI1078" s="3"/>
      <c r="AJ1078" s="3"/>
      <c r="AK1078" s="3"/>
      <c r="AL1078" s="3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</row>
    <row r="1079" spans="1:70" x14ac:dyDescent="0.25">
      <c r="A1079" s="143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143"/>
      <c r="AI1079" s="3"/>
      <c r="AJ1079" s="3"/>
      <c r="AK1079" s="3"/>
      <c r="AL1079" s="3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</row>
    <row r="1080" spans="1:70" x14ac:dyDescent="0.25">
      <c r="A1080" s="143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143"/>
      <c r="AI1080" s="3"/>
      <c r="AJ1080" s="3"/>
      <c r="AK1080" s="3"/>
      <c r="AL1080" s="3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</row>
    <row r="1081" spans="1:70" x14ac:dyDescent="0.25">
      <c r="A1081" s="143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143"/>
      <c r="AI1081" s="3"/>
      <c r="AJ1081" s="3"/>
      <c r="AK1081" s="3"/>
      <c r="AL1081" s="3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</row>
    <row r="1082" spans="1:70" x14ac:dyDescent="0.25">
      <c r="A1082" s="143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143"/>
      <c r="AI1082" s="3"/>
      <c r="AJ1082" s="3"/>
      <c r="AK1082" s="3"/>
      <c r="AL1082" s="3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</row>
    <row r="1083" spans="1:70" x14ac:dyDescent="0.25">
      <c r="A1083" s="143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143"/>
      <c r="AI1083" s="3"/>
      <c r="AJ1083" s="3"/>
      <c r="AK1083" s="3"/>
      <c r="AL1083" s="3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</row>
    <row r="1084" spans="1:70" x14ac:dyDescent="0.25">
      <c r="A1084" s="143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143"/>
      <c r="AI1084" s="3"/>
      <c r="AJ1084" s="3"/>
      <c r="AK1084" s="3"/>
      <c r="AL1084" s="3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</row>
    <row r="1085" spans="1:70" x14ac:dyDescent="0.25">
      <c r="A1085" s="143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143"/>
      <c r="AI1085" s="3"/>
      <c r="AJ1085" s="3"/>
      <c r="AK1085" s="3"/>
      <c r="AL1085" s="3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</row>
    <row r="1086" spans="1:70" x14ac:dyDescent="0.25">
      <c r="A1086" s="143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143"/>
      <c r="AI1086" s="3"/>
      <c r="AJ1086" s="3"/>
      <c r="AK1086" s="3"/>
      <c r="AL1086" s="3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</row>
    <row r="1087" spans="1:70" x14ac:dyDescent="0.25">
      <c r="A1087" s="143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143"/>
      <c r="AI1087" s="3"/>
      <c r="AJ1087" s="3"/>
      <c r="AK1087" s="3"/>
      <c r="AL1087" s="3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</row>
    <row r="1088" spans="1:70" x14ac:dyDescent="0.25">
      <c r="A1088" s="143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143"/>
      <c r="AI1088" s="3"/>
      <c r="AJ1088" s="3"/>
      <c r="AK1088" s="3"/>
      <c r="AL1088" s="3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</row>
    <row r="1089" spans="1:70" x14ac:dyDescent="0.25">
      <c r="A1089" s="143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143"/>
      <c r="AI1089" s="3"/>
      <c r="AJ1089" s="3"/>
      <c r="AK1089" s="3"/>
      <c r="AL1089" s="3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</row>
    <row r="1090" spans="1:70" x14ac:dyDescent="0.25">
      <c r="A1090" s="143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143"/>
      <c r="AI1090" s="3"/>
      <c r="AJ1090" s="3"/>
      <c r="AK1090" s="3"/>
      <c r="AL1090" s="3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</row>
    <row r="1091" spans="1:70" x14ac:dyDescent="0.25">
      <c r="A1091" s="143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143"/>
      <c r="AI1091" s="3"/>
      <c r="AJ1091" s="3"/>
      <c r="AK1091" s="3"/>
      <c r="AL1091" s="3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</row>
    <row r="1092" spans="1:70" x14ac:dyDescent="0.25">
      <c r="A1092" s="143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143"/>
      <c r="AI1092" s="3"/>
      <c r="AJ1092" s="3"/>
      <c r="AK1092" s="3"/>
      <c r="AL1092" s="3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</row>
    <row r="1093" spans="1:70" x14ac:dyDescent="0.25">
      <c r="A1093" s="143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143"/>
      <c r="AI1093" s="3"/>
      <c r="AJ1093" s="3"/>
      <c r="AK1093" s="3"/>
      <c r="AL1093" s="3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</row>
    <row r="1094" spans="1:70" x14ac:dyDescent="0.25">
      <c r="A1094" s="143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143"/>
      <c r="AI1094" s="3"/>
      <c r="AJ1094" s="3"/>
      <c r="AK1094" s="3"/>
      <c r="AL1094" s="3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</row>
    <row r="1095" spans="1:70" x14ac:dyDescent="0.25">
      <c r="A1095" s="143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143"/>
      <c r="AI1095" s="3"/>
      <c r="AJ1095" s="3"/>
      <c r="AK1095" s="3"/>
      <c r="AL1095" s="3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</row>
    <row r="1096" spans="1:70" x14ac:dyDescent="0.25">
      <c r="A1096" s="143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143"/>
      <c r="AI1096" s="3"/>
      <c r="AJ1096" s="3"/>
      <c r="AK1096" s="3"/>
      <c r="AL1096" s="3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</row>
    <row r="1097" spans="1:70" x14ac:dyDescent="0.25">
      <c r="A1097" s="143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143"/>
      <c r="AI1097" s="3"/>
      <c r="AJ1097" s="3"/>
      <c r="AK1097" s="3"/>
      <c r="AL1097" s="3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</row>
    <row r="1098" spans="1:70" x14ac:dyDescent="0.25">
      <c r="A1098" s="143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143"/>
      <c r="AI1098" s="3"/>
      <c r="AJ1098" s="3"/>
      <c r="AK1098" s="3"/>
      <c r="AL1098" s="3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</row>
    <row r="1099" spans="1:70" x14ac:dyDescent="0.25">
      <c r="A1099" s="143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143"/>
      <c r="AI1099" s="3"/>
      <c r="AJ1099" s="3"/>
      <c r="AK1099" s="3"/>
      <c r="AL1099" s="3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</row>
    <row r="1100" spans="1:70" x14ac:dyDescent="0.25">
      <c r="A1100" s="143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143"/>
      <c r="AI1100" s="3"/>
      <c r="AJ1100" s="3"/>
      <c r="AK1100" s="3"/>
      <c r="AL1100" s="3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</row>
    <row r="1101" spans="1:70" x14ac:dyDescent="0.25">
      <c r="A1101" s="143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143"/>
      <c r="AI1101" s="3"/>
      <c r="AJ1101" s="3"/>
      <c r="AK1101" s="3"/>
      <c r="AL1101" s="3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</row>
    <row r="1102" spans="1:70" x14ac:dyDescent="0.25">
      <c r="A1102" s="143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143"/>
      <c r="AI1102" s="3"/>
      <c r="AJ1102" s="3"/>
      <c r="AK1102" s="3"/>
      <c r="AL1102" s="3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</row>
    <row r="1103" spans="1:70" x14ac:dyDescent="0.25">
      <c r="A1103" s="143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143"/>
      <c r="AI1103" s="3"/>
      <c r="AJ1103" s="3"/>
      <c r="AK1103" s="3"/>
      <c r="AL1103" s="3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</row>
    <row r="1104" spans="1:70" x14ac:dyDescent="0.25">
      <c r="A1104" s="143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143"/>
      <c r="AI1104" s="3"/>
      <c r="AJ1104" s="3"/>
      <c r="AK1104" s="3"/>
      <c r="AL1104" s="3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</row>
    <row r="1105" spans="1:70" x14ac:dyDescent="0.25">
      <c r="A1105" s="143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143"/>
      <c r="AI1105" s="3"/>
      <c r="AJ1105" s="3"/>
      <c r="AK1105" s="3"/>
      <c r="AL1105" s="3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</row>
    <row r="1106" spans="1:70" x14ac:dyDescent="0.25">
      <c r="A1106" s="143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143"/>
      <c r="AI1106" s="3"/>
      <c r="AJ1106" s="3"/>
      <c r="AK1106" s="3"/>
      <c r="AL1106" s="3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</row>
    <row r="1107" spans="1:70" x14ac:dyDescent="0.25">
      <c r="A1107" s="143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143"/>
      <c r="AI1107" s="3"/>
      <c r="AJ1107" s="3"/>
      <c r="AK1107" s="3"/>
      <c r="AL1107" s="3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</row>
  </sheetData>
  <sheetProtection sheet="1" objects="1" scenarios="1"/>
  <mergeCells count="28">
    <mergeCell ref="BH192:BI192"/>
    <mergeCell ref="BH193:BI193"/>
    <mergeCell ref="BH194:BI194"/>
    <mergeCell ref="H86:H88"/>
    <mergeCell ref="O86:O88"/>
    <mergeCell ref="AI86:AI88"/>
    <mergeCell ref="AJ86:AJ88"/>
    <mergeCell ref="AL86:AL88"/>
    <mergeCell ref="BH191:BI191"/>
    <mergeCell ref="H79:H82"/>
    <mergeCell ref="O79:O82"/>
    <mergeCell ref="AI79:AI82"/>
    <mergeCell ref="AJ79:AJ82"/>
    <mergeCell ref="AL79:AL82"/>
    <mergeCell ref="AL70:AL75"/>
    <mergeCell ref="A1:N6"/>
    <mergeCell ref="AH1:BR5"/>
    <mergeCell ref="A7:BR7"/>
    <mergeCell ref="B8:G8"/>
    <mergeCell ref="H8:N8"/>
    <mergeCell ref="O8:AE8"/>
    <mergeCell ref="AH8:BR8"/>
    <mergeCell ref="AJ70:AJ75"/>
    <mergeCell ref="H28:H31"/>
    <mergeCell ref="O28:O31"/>
    <mergeCell ref="H70:H75"/>
    <mergeCell ref="O70:O75"/>
    <mergeCell ref="AI70:AI75"/>
  </mergeCells>
  <conditionalFormatting sqref="A37:A40">
    <cfRule type="cellIs" dxfId="14" priority="12" operator="equal">
      <formula>"N/A"</formula>
    </cfRule>
  </conditionalFormatting>
  <conditionalFormatting sqref="A42:A43">
    <cfRule type="cellIs" dxfId="13" priority="10" operator="equal">
      <formula>"N/A"</formula>
    </cfRule>
  </conditionalFormatting>
  <conditionalFormatting sqref="A45">
    <cfRule type="cellIs" dxfId="12" priority="7" operator="equal">
      <formula>"N/A"</formula>
    </cfRule>
  </conditionalFormatting>
  <conditionalFormatting sqref="A48:A53">
    <cfRule type="cellIs" dxfId="11" priority="3" operator="equal">
      <formula>"N/A"</formula>
    </cfRule>
  </conditionalFormatting>
  <conditionalFormatting sqref="A55:A61">
    <cfRule type="cellIs" dxfId="10" priority="4" operator="equal">
      <formula>"N/A"</formula>
    </cfRule>
  </conditionalFormatting>
  <conditionalFormatting sqref="AB40:AG40">
    <cfRule type="cellIs" dxfId="9" priority="9" operator="equal">
      <formula>"N/A"</formula>
    </cfRule>
  </conditionalFormatting>
  <conditionalFormatting sqref="AH37:AH40">
    <cfRule type="cellIs" dxfId="8" priority="13" operator="equal">
      <formula>"N/A"</formula>
    </cfRule>
  </conditionalFormatting>
  <conditionalFormatting sqref="AH42:AH43">
    <cfRule type="cellIs" dxfId="7" priority="11" operator="equal">
      <formula>"N/A"</formula>
    </cfRule>
  </conditionalFormatting>
  <conditionalFormatting sqref="AH45">
    <cfRule type="cellIs" dxfId="6" priority="6" operator="equal">
      <formula>"N/A"</formula>
    </cfRule>
  </conditionalFormatting>
  <conditionalFormatting sqref="AH48:AH53">
    <cfRule type="cellIs" dxfId="5" priority="5" operator="equal">
      <formula>"N/A"</formula>
    </cfRule>
  </conditionalFormatting>
  <conditionalFormatting sqref="AH55:AH61">
    <cfRule type="cellIs" dxfId="4" priority="2" operator="equal">
      <formula>"N/A"</formula>
    </cfRule>
  </conditionalFormatting>
  <conditionalFormatting sqref="AI40:BR40">
    <cfRule type="cellIs" dxfId="3" priority="8" operator="equal">
      <formula>"N/A"</formula>
    </cfRule>
  </conditionalFormatting>
  <conditionalFormatting sqref="BH191:BI191 BH192 BH193:BI194">
    <cfRule type="cellIs" dxfId="2" priority="1" operator="equal">
      <formula>"N/A"</formula>
    </cfRule>
  </conditionalFormatting>
  <printOptions horizontalCentered="1"/>
  <pageMargins left="0.19685039370078741" right="0.19685039370078741" top="0.19685039370078741" bottom="0.39370078740157483" header="0" footer="0"/>
  <pageSetup paperSize="9" scale="98" fitToHeight="3" orientation="portrait" r:id="rId1"/>
  <headerFooter>
    <oddHeader>&amp;A</oddHeader>
    <oddFooter>&amp;C
Diretoria Geral HEF&amp;RPágina &amp;P de &amp;N</oddFooter>
  </headerFooter>
  <rowBreaks count="2" manualBreakCount="2">
    <brk id="62" max="16383" man="1"/>
    <brk id="12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9424-C2A8-4369-BA5D-1B7B5B317014}">
  <sheetPr>
    <tabColor theme="8" tint="0.59999389629810485"/>
    <pageSetUpPr fitToPage="1"/>
  </sheetPr>
  <dimension ref="A1:BP1032"/>
  <sheetViews>
    <sheetView showGridLines="0" tabSelected="1" view="pageBreakPreview" topLeftCell="AH1" zoomScaleNormal="100" zoomScaleSheetLayoutView="100" workbookViewId="0">
      <pane ySplit="7" topLeftCell="A55" activePane="bottomLeft" state="frozen"/>
      <selection activeCell="A10" sqref="A10"/>
      <selection pane="bottomLeft" activeCell="AH56" sqref="AH56"/>
    </sheetView>
  </sheetViews>
  <sheetFormatPr defaultColWidth="14.42578125" defaultRowHeight="15" x14ac:dyDescent="0.25"/>
  <cols>
    <col min="1" max="1" width="75" style="5" hidden="1" customWidth="1"/>
    <col min="2" max="8" width="12.7109375" style="5" hidden="1" customWidth="1"/>
    <col min="9" max="9" width="20.7109375" style="5" hidden="1" customWidth="1"/>
    <col min="10" max="14" width="11.7109375" style="5" hidden="1" customWidth="1"/>
    <col min="15" max="16" width="20.7109375" style="5" hidden="1" customWidth="1"/>
    <col min="17" max="17" width="12.7109375" style="144" hidden="1" customWidth="1"/>
    <col min="18" max="20" width="12.7109375" style="5" hidden="1" customWidth="1"/>
    <col min="21" max="21" width="20.7109375" style="5" hidden="1" customWidth="1"/>
    <col min="22" max="22" width="15.7109375" style="5" hidden="1" customWidth="1"/>
    <col min="23" max="23" width="15.85546875" style="5" hidden="1" customWidth="1"/>
    <col min="24" max="25" width="20.7109375" style="5" hidden="1" customWidth="1"/>
    <col min="26" max="27" width="8" style="5" hidden="1" customWidth="1"/>
    <col min="28" max="32" width="20.7109375" style="5" hidden="1" customWidth="1"/>
    <col min="33" max="33" width="1" style="5" hidden="1" customWidth="1"/>
    <col min="34" max="34" width="85.140625" style="5" bestFit="1" customWidth="1"/>
    <col min="35" max="35" width="18.7109375" style="5" customWidth="1"/>
    <col min="36" max="36" width="16.140625" style="5" hidden="1" customWidth="1"/>
    <col min="37" max="37" width="8.140625" style="5" hidden="1" customWidth="1"/>
    <col min="38" max="43" width="14.7109375" style="5" hidden="1" customWidth="1"/>
    <col min="44" max="44" width="12" style="5" hidden="1" customWidth="1"/>
    <col min="45" max="50" width="13" style="5" hidden="1" customWidth="1"/>
    <col min="51" max="51" width="10.42578125" style="5" hidden="1" customWidth="1"/>
    <col min="52" max="52" width="16.42578125" style="5" hidden="1" customWidth="1"/>
    <col min="53" max="54" width="15.7109375" style="5" hidden="1" customWidth="1"/>
    <col min="55" max="56" width="10.42578125" style="5" hidden="1" customWidth="1"/>
    <col min="57" max="57" width="8.140625" style="5" hidden="1" customWidth="1"/>
    <col min="58" max="58" width="10.42578125" style="5" hidden="1" customWidth="1"/>
    <col min="59" max="59" width="15.7109375" style="5" hidden="1" customWidth="1"/>
    <col min="60" max="60" width="18.7109375" style="5" hidden="1" customWidth="1"/>
    <col min="61" max="61" width="15.7109375" style="5" customWidth="1"/>
    <col min="62" max="68" width="15.7109375" style="5" hidden="1" customWidth="1"/>
    <col min="69" max="71" width="14.42578125" style="5" customWidth="1"/>
    <col min="72" max="16384" width="14.42578125" style="5"/>
  </cols>
  <sheetData>
    <row r="1" spans="1:68" x14ac:dyDescent="0.25">
      <c r="A1" s="258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68" x14ac:dyDescent="0.25">
      <c r="A2" s="259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59"/>
    </row>
    <row r="3" spans="1:68" x14ac:dyDescent="0.25">
      <c r="A3" s="259"/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59"/>
    </row>
    <row r="4" spans="1:68" x14ac:dyDescent="0.25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</row>
    <row r="5" spans="1:68" x14ac:dyDescent="0.25">
      <c r="A5" s="261" t="s">
        <v>0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  <c r="AM5" s="261"/>
      <c r="AN5" s="261"/>
      <c r="AO5" s="261"/>
      <c r="AP5" s="261"/>
      <c r="AQ5" s="261"/>
      <c r="AR5" s="261"/>
      <c r="AS5" s="261"/>
      <c r="AT5" s="261"/>
      <c r="AU5" s="261"/>
      <c r="AV5" s="261"/>
      <c r="AW5" s="261"/>
      <c r="AX5" s="261"/>
      <c r="AY5" s="261"/>
      <c r="AZ5" s="261"/>
      <c r="BA5" s="261"/>
      <c r="BB5" s="261"/>
      <c r="BC5" s="261"/>
      <c r="BD5" s="261"/>
      <c r="BE5" s="261"/>
      <c r="BF5" s="261"/>
      <c r="BG5" s="261"/>
      <c r="BH5" s="261"/>
      <c r="BI5" s="261"/>
      <c r="BJ5" s="261"/>
      <c r="BK5" s="261"/>
      <c r="BL5" s="261"/>
      <c r="BM5" s="261"/>
      <c r="BN5" s="261"/>
      <c r="BO5" s="261"/>
      <c r="BP5" s="261"/>
    </row>
    <row r="6" spans="1:68" s="147" customFormat="1" x14ac:dyDescent="0.25">
      <c r="A6" s="146" t="s">
        <v>124</v>
      </c>
      <c r="B6" s="262" t="s">
        <v>125</v>
      </c>
      <c r="C6" s="262"/>
      <c r="D6" s="262"/>
      <c r="E6" s="262"/>
      <c r="F6" s="262"/>
      <c r="G6" s="262"/>
      <c r="H6" s="262"/>
      <c r="I6" s="262" t="s">
        <v>126</v>
      </c>
      <c r="J6" s="262"/>
      <c r="K6" s="262"/>
      <c r="L6" s="262"/>
      <c r="M6" s="262"/>
      <c r="N6" s="262"/>
      <c r="O6" s="262"/>
      <c r="P6" s="261" t="s">
        <v>4</v>
      </c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4"/>
      <c r="AH6" s="261" t="s">
        <v>5</v>
      </c>
      <c r="AI6" s="261"/>
      <c r="AJ6" s="261"/>
      <c r="AK6" s="261"/>
      <c r="AL6" s="261"/>
      <c r="AM6" s="261"/>
      <c r="AN6" s="261"/>
      <c r="AO6" s="261"/>
      <c r="AP6" s="261"/>
      <c r="AQ6" s="261"/>
      <c r="AR6" s="261"/>
      <c r="AS6" s="261"/>
      <c r="AT6" s="261"/>
      <c r="AU6" s="261"/>
      <c r="AV6" s="261"/>
      <c r="AW6" s="261"/>
      <c r="AX6" s="261"/>
      <c r="AY6" s="261"/>
      <c r="AZ6" s="261"/>
      <c r="BA6" s="261"/>
      <c r="BB6" s="261"/>
      <c r="BC6" s="261"/>
      <c r="BD6" s="261"/>
      <c r="BE6" s="261"/>
      <c r="BF6" s="261"/>
      <c r="BG6" s="261"/>
      <c r="BH6" s="261"/>
      <c r="BI6" s="261"/>
      <c r="BJ6" s="261"/>
      <c r="BK6" s="261"/>
      <c r="BL6" s="261"/>
      <c r="BM6" s="261"/>
      <c r="BN6" s="261"/>
      <c r="BO6" s="261"/>
      <c r="BP6" s="261"/>
    </row>
    <row r="7" spans="1:68" x14ac:dyDescent="0.25">
      <c r="A7" s="148" t="s">
        <v>127</v>
      </c>
      <c r="B7" s="149" t="s">
        <v>14</v>
      </c>
      <c r="C7" s="8">
        <v>44562</v>
      </c>
      <c r="D7" s="8" t="e" vm="1">
        <f>_xll.FIMMÊS(C7,0)+1</f>
        <v>#VALUE!</v>
      </c>
      <c r="E7" s="8" t="e" vm="1">
        <f>_xll.FIMMÊS(D7,0)+1</f>
        <v>#VALUE!</v>
      </c>
      <c r="F7" s="8" t="e" vm="1">
        <f>_xll.FIMMÊS(E7,0)+1</f>
        <v>#VALUE!</v>
      </c>
      <c r="G7" s="8" t="e" vm="1">
        <f>_xll.FIMMÊS(F7,0)+1</f>
        <v>#VALUE!</v>
      </c>
      <c r="H7" s="8" t="e" vm="1">
        <f>_xll.FIMMÊS(G7,0)+1</f>
        <v>#VALUE!</v>
      </c>
      <c r="I7" s="149" t="s">
        <v>14</v>
      </c>
      <c r="J7" s="8" t="e" vm="1">
        <f>_xll.FIMMÊS(H7,0)+1</f>
        <v>#VALUE!</v>
      </c>
      <c r="K7" s="8" t="e" vm="1">
        <f>_xll.FIMMÊS(J7,0)+1</f>
        <v>#VALUE!</v>
      </c>
      <c r="L7" s="8" t="e" vm="1">
        <f>_xll.FIMMÊS(K7,0)+1</f>
        <v>#VALUE!</v>
      </c>
      <c r="M7" s="8" t="e" vm="1">
        <f>_xll.FIMMÊS(L7,0)+1</f>
        <v>#VALUE!</v>
      </c>
      <c r="N7" s="8" t="e" vm="1">
        <f>_xll.FIMMÊS(M7,0)+1</f>
        <v>#VALUE!</v>
      </c>
      <c r="O7" s="8" t="e" vm="1">
        <f>_xll.FIMMÊS(N7,0)+1</f>
        <v>#VALUE!</v>
      </c>
      <c r="P7" s="149" t="s">
        <v>14</v>
      </c>
      <c r="Q7" s="8" t="e" vm="1">
        <f>_xll.FIMMÊS(O7,0)+1</f>
        <v>#VALUE!</v>
      </c>
      <c r="R7" s="8" t="e" vm="1">
        <f t="shared" ref="R7:AF7" si="0">_xll.FIMMÊS(Q7,0)+1</f>
        <v>#VALUE!</v>
      </c>
      <c r="S7" s="8" t="e" vm="1">
        <f t="shared" si="0"/>
        <v>#VALUE!</v>
      </c>
      <c r="T7" s="8" t="e" vm="1">
        <f t="shared" si="0"/>
        <v>#VALUE!</v>
      </c>
      <c r="U7" s="8" t="e" vm="1">
        <f t="shared" si="0"/>
        <v>#VALUE!</v>
      </c>
      <c r="V7" s="8" t="e" vm="1">
        <f t="shared" si="0"/>
        <v>#VALUE!</v>
      </c>
      <c r="W7" s="8" t="e" vm="1">
        <f t="shared" si="0"/>
        <v>#VALUE!</v>
      </c>
      <c r="X7" s="8" t="e" vm="1">
        <f t="shared" si="0"/>
        <v>#VALUE!</v>
      </c>
      <c r="Y7" s="8" t="e" vm="1">
        <f t="shared" si="0"/>
        <v>#VALUE!</v>
      </c>
      <c r="Z7" s="8" t="e" vm="1">
        <f t="shared" si="0"/>
        <v>#VALUE!</v>
      </c>
      <c r="AA7" s="8" t="e" vm="1">
        <f t="shared" si="0"/>
        <v>#VALUE!</v>
      </c>
      <c r="AB7" s="8" t="e" vm="1">
        <f t="shared" si="0"/>
        <v>#VALUE!</v>
      </c>
      <c r="AC7" s="8" t="e" vm="1">
        <f t="shared" si="0"/>
        <v>#VALUE!</v>
      </c>
      <c r="AD7" s="8" t="e" vm="1">
        <f t="shared" si="0"/>
        <v>#VALUE!</v>
      </c>
      <c r="AE7" s="8" t="e" vm="1">
        <f t="shared" si="0"/>
        <v>#VALUE!</v>
      </c>
      <c r="AF7" s="8" t="e" vm="1">
        <f t="shared" si="0"/>
        <v>#VALUE!</v>
      </c>
      <c r="AG7" s="8"/>
      <c r="AH7" s="148" t="s">
        <v>128</v>
      </c>
      <c r="AI7" s="149" t="s">
        <v>14</v>
      </c>
      <c r="AJ7" s="150" t="str">
        <f>Producao!AK20</f>
        <v>06 a 31 - Mai - 24</v>
      </c>
      <c r="AK7" s="8" t="e" vm="1">
        <f>_xll.FIMMÊS(AF7,0)+1</f>
        <v>#VALUE!</v>
      </c>
      <c r="AL7" s="8" t="e" vm="1">
        <f t="shared" ref="AL7:BP7" si="1">_xll.FIMMÊS(AK7,0)+1</f>
        <v>#VALUE!</v>
      </c>
      <c r="AM7" s="8" t="e" vm="1">
        <f t="shared" si="1"/>
        <v>#VALUE!</v>
      </c>
      <c r="AN7" s="8" t="e" vm="1">
        <f t="shared" si="1"/>
        <v>#VALUE!</v>
      </c>
      <c r="AO7" s="8" t="e" vm="1">
        <f t="shared" si="1"/>
        <v>#VALUE!</v>
      </c>
      <c r="AP7" s="8" t="e" vm="1">
        <f t="shared" si="1"/>
        <v>#VALUE!</v>
      </c>
      <c r="AQ7" s="8" t="e" vm="1">
        <f t="shared" si="1"/>
        <v>#VALUE!</v>
      </c>
      <c r="AR7" s="8" t="e" vm="1">
        <f t="shared" si="1"/>
        <v>#VALUE!</v>
      </c>
      <c r="AS7" s="8" t="e" vm="1">
        <f t="shared" si="1"/>
        <v>#VALUE!</v>
      </c>
      <c r="AT7" s="8" t="e" vm="1">
        <f t="shared" si="1"/>
        <v>#VALUE!</v>
      </c>
      <c r="AU7" s="8" t="e" vm="1">
        <f t="shared" si="1"/>
        <v>#VALUE!</v>
      </c>
      <c r="AV7" s="8" t="e" vm="1">
        <f t="shared" si="1"/>
        <v>#VALUE!</v>
      </c>
      <c r="AW7" s="8" t="e" vm="1">
        <f t="shared" si="1"/>
        <v>#VALUE!</v>
      </c>
      <c r="AX7" s="8" t="e" vm="1">
        <f t="shared" si="1"/>
        <v>#VALUE!</v>
      </c>
      <c r="AY7" s="8" t="e" vm="1">
        <f t="shared" si="1"/>
        <v>#VALUE!</v>
      </c>
      <c r="AZ7" s="8" t="e" vm="1">
        <f t="shared" si="1"/>
        <v>#VALUE!</v>
      </c>
      <c r="BA7" s="8" t="e" vm="1">
        <f t="shared" si="1"/>
        <v>#VALUE!</v>
      </c>
      <c r="BB7" s="8" t="e" vm="1">
        <f t="shared" si="1"/>
        <v>#VALUE!</v>
      </c>
      <c r="BC7" s="8" t="e" vm="1">
        <f t="shared" si="1"/>
        <v>#VALUE!</v>
      </c>
      <c r="BD7" s="8" t="e" vm="1">
        <f t="shared" si="1"/>
        <v>#VALUE!</v>
      </c>
      <c r="BE7" s="8" t="e" vm="1">
        <f t="shared" si="1"/>
        <v>#VALUE!</v>
      </c>
      <c r="BF7" s="8" t="e" vm="1">
        <f t="shared" si="1"/>
        <v>#VALUE!</v>
      </c>
      <c r="BG7" s="8" t="e" vm="1">
        <f t="shared" si="1"/>
        <v>#VALUE!</v>
      </c>
      <c r="BH7" s="8" t="e" vm="1">
        <f t="shared" si="1"/>
        <v>#VALUE!</v>
      </c>
      <c r="BI7" s="8" t="e" vm="1">
        <f t="shared" si="1"/>
        <v>#VALUE!</v>
      </c>
      <c r="BJ7" s="8" t="e" vm="1">
        <f t="shared" si="1"/>
        <v>#VALUE!</v>
      </c>
      <c r="BK7" s="8" t="e" vm="1">
        <f t="shared" si="1"/>
        <v>#VALUE!</v>
      </c>
      <c r="BL7" s="8" t="e" vm="1">
        <f t="shared" si="1"/>
        <v>#VALUE!</v>
      </c>
      <c r="BM7" s="8" t="e" vm="1">
        <f t="shared" si="1"/>
        <v>#VALUE!</v>
      </c>
      <c r="BN7" s="8" t="e" vm="1">
        <f t="shared" si="1"/>
        <v>#VALUE!</v>
      </c>
      <c r="BO7" s="8" t="e" vm="1">
        <f t="shared" si="1"/>
        <v>#VALUE!</v>
      </c>
      <c r="BP7" s="8" t="e" vm="1">
        <f t="shared" si="1"/>
        <v>#VALUE!</v>
      </c>
    </row>
    <row r="8" spans="1:68" x14ac:dyDescent="0.25">
      <c r="A8" s="151" t="s">
        <v>129</v>
      </c>
      <c r="B8" s="152" t="s">
        <v>130</v>
      </c>
      <c r="C8" s="153">
        <f t="shared" ref="C8:O8" si="2">IFERROR((C9/C10),0)</f>
        <v>0.61237661351556572</v>
      </c>
      <c r="D8" s="153">
        <f t="shared" si="2"/>
        <v>0.79114906832298137</v>
      </c>
      <c r="E8" s="153">
        <f t="shared" si="2"/>
        <v>0.85313531353135319</v>
      </c>
      <c r="F8" s="153">
        <f t="shared" si="2"/>
        <v>0.94615384615384612</v>
      </c>
      <c r="G8" s="153">
        <f t="shared" si="2"/>
        <v>0.97735042735042732</v>
      </c>
      <c r="H8" s="153">
        <f t="shared" si="2"/>
        <v>0.89204545454545459</v>
      </c>
      <c r="I8" s="153" t="s">
        <v>130</v>
      </c>
      <c r="J8" s="153">
        <f t="shared" si="2"/>
        <v>0.90159248672927728</v>
      </c>
      <c r="K8" s="153">
        <f t="shared" si="2"/>
        <v>0.998</v>
      </c>
      <c r="L8" s="153">
        <f t="shared" si="2"/>
        <v>0.93148381672971836</v>
      </c>
      <c r="M8" s="153">
        <f t="shared" si="2"/>
        <v>0.98252032520325205</v>
      </c>
      <c r="N8" s="153">
        <f t="shared" si="2"/>
        <v>0.84142114384748701</v>
      </c>
      <c r="O8" s="153">
        <f t="shared" si="2"/>
        <v>0.80938416422287385</v>
      </c>
      <c r="P8" s="153" t="s">
        <v>130</v>
      </c>
      <c r="Q8" s="153">
        <f t="shared" ref="Q8:BP8" si="3">IFERROR((Q9/Q10),0)</f>
        <v>0.83074989526602427</v>
      </c>
      <c r="R8" s="153">
        <f t="shared" si="3"/>
        <v>0.9058441558441559</v>
      </c>
      <c r="S8" s="153">
        <f t="shared" si="3"/>
        <v>0.8944281524926686</v>
      </c>
      <c r="T8" s="153">
        <f t="shared" si="3"/>
        <v>0.9865684575389948</v>
      </c>
      <c r="U8" s="153">
        <f t="shared" si="3"/>
        <v>0.99663441312578882</v>
      </c>
      <c r="V8" s="153">
        <f t="shared" si="3"/>
        <v>0.89181818181818184</v>
      </c>
      <c r="W8" s="153">
        <f t="shared" si="3"/>
        <v>0.91705069124423966</v>
      </c>
      <c r="X8" s="153">
        <f t="shared" si="3"/>
        <v>0.90894242547978765</v>
      </c>
      <c r="Y8" s="153">
        <f>IFERROR((Y9/Y10),0)</f>
        <v>0.90928270042194093</v>
      </c>
      <c r="Z8" s="153">
        <f t="shared" si="3"/>
        <v>0.91384238464679457</v>
      </c>
      <c r="AA8" s="153">
        <f t="shared" si="3"/>
        <v>0.93196685564762316</v>
      </c>
      <c r="AB8" s="153">
        <f t="shared" si="3"/>
        <v>0.9703153988868275</v>
      </c>
      <c r="AC8" s="153">
        <f t="shared" si="3"/>
        <v>0.93633276740237692</v>
      </c>
      <c r="AD8" s="153">
        <f t="shared" si="3"/>
        <v>0.92745185848634126</v>
      </c>
      <c r="AE8" s="153">
        <f t="shared" si="3"/>
        <v>0.95655913978494622</v>
      </c>
      <c r="AF8" s="153">
        <f t="shared" si="3"/>
        <v>0.96915662650602408</v>
      </c>
      <c r="AG8" s="153"/>
      <c r="AH8" s="151" t="s">
        <v>129</v>
      </c>
      <c r="AI8" s="153" t="s">
        <v>130</v>
      </c>
      <c r="AJ8" s="153">
        <f>IFERROR((AJ9/AJ10),0)</f>
        <v>0.99890410958904108</v>
      </c>
      <c r="AK8" s="153">
        <f t="shared" si="3"/>
        <v>0.99907834101382487</v>
      </c>
      <c r="AL8" s="153">
        <f t="shared" si="3"/>
        <v>0.93894389438943893</v>
      </c>
      <c r="AM8" s="153">
        <f t="shared" si="3"/>
        <v>0.86451612903225805</v>
      </c>
      <c r="AN8" s="153">
        <f t="shared" si="3"/>
        <v>0.886527514231499</v>
      </c>
      <c r="AO8" s="153">
        <f t="shared" si="3"/>
        <v>0.87254901960784315</v>
      </c>
      <c r="AP8" s="153">
        <f t="shared" si="3"/>
        <v>0.91119544592030366</v>
      </c>
      <c r="AQ8" s="153">
        <f t="shared" si="3"/>
        <v>0.88901960784313727</v>
      </c>
      <c r="AR8" s="153">
        <f t="shared" si="3"/>
        <v>0.85616698292220117</v>
      </c>
      <c r="AS8" s="153">
        <f t="shared" si="3"/>
        <v>0.89715370018975327</v>
      </c>
      <c r="AT8" s="153">
        <f t="shared" si="3"/>
        <v>0.89983579638752054</v>
      </c>
      <c r="AU8" s="153">
        <f t="shared" si="3"/>
        <v>0.87170930663700408</v>
      </c>
      <c r="AV8" s="153">
        <f t="shared" si="3"/>
        <v>0.91149425287356323</v>
      </c>
      <c r="AW8" s="153">
        <f t="shared" si="3"/>
        <v>0.89581015943641085</v>
      </c>
      <c r="AX8" s="153">
        <f t="shared" si="3"/>
        <v>0.91839080459770117</v>
      </c>
      <c r="AY8" s="153">
        <f t="shared" si="3"/>
        <v>0.8876529477196885</v>
      </c>
      <c r="AZ8" s="153">
        <f t="shared" si="3"/>
        <v>0.88060808305524652</v>
      </c>
      <c r="BA8" s="153">
        <f t="shared" si="3"/>
        <v>0.89042145593869737</v>
      </c>
      <c r="BB8" s="153">
        <f t="shared" si="3"/>
        <v>0.8246199480904709</v>
      </c>
      <c r="BC8" s="153">
        <f t="shared" si="3"/>
        <v>0.87318007662835251</v>
      </c>
      <c r="BD8" s="153">
        <f t="shared" si="3"/>
        <v>0.86429365962180205</v>
      </c>
      <c r="BE8" s="153">
        <f t="shared" si="3"/>
        <v>0.84390063032999629</v>
      </c>
      <c r="BF8" s="153">
        <f t="shared" si="3"/>
        <v>0.86083743842364535</v>
      </c>
      <c r="BG8" s="153">
        <f t="shared" si="3"/>
        <v>0.85465331850203929</v>
      </c>
      <c r="BH8" s="153">
        <f t="shared" si="3"/>
        <v>0.88122605363984674</v>
      </c>
      <c r="BI8" s="153">
        <f t="shared" si="3"/>
        <v>0.8553948832035595</v>
      </c>
      <c r="BJ8" s="153">
        <f t="shared" si="3"/>
        <v>0</v>
      </c>
      <c r="BK8" s="153">
        <f t="shared" si="3"/>
        <v>0</v>
      </c>
      <c r="BL8" s="153">
        <f t="shared" si="3"/>
        <v>0</v>
      </c>
      <c r="BM8" s="153">
        <f t="shared" si="3"/>
        <v>0</v>
      </c>
      <c r="BN8" s="153">
        <f t="shared" si="3"/>
        <v>0</v>
      </c>
      <c r="BO8" s="153">
        <f t="shared" si="3"/>
        <v>0</v>
      </c>
      <c r="BP8" s="153">
        <f t="shared" si="3"/>
        <v>0</v>
      </c>
    </row>
    <row r="9" spans="1:68" x14ac:dyDescent="0.25">
      <c r="A9" s="154" t="s">
        <v>131</v>
      </c>
      <c r="B9" s="155"/>
      <c r="C9" s="156">
        <v>1613</v>
      </c>
      <c r="D9" s="156">
        <v>2038</v>
      </c>
      <c r="E9" s="156">
        <v>2068</v>
      </c>
      <c r="F9" s="156">
        <v>2214</v>
      </c>
      <c r="G9" s="156">
        <v>2287</v>
      </c>
      <c r="H9" s="156">
        <v>2355</v>
      </c>
      <c r="I9" s="155"/>
      <c r="J9" s="156">
        <v>2208</v>
      </c>
      <c r="K9" s="156">
        <v>2495</v>
      </c>
      <c r="L9" s="156">
        <v>2216</v>
      </c>
      <c r="M9" s="156">
        <v>2417</v>
      </c>
      <c r="N9" s="156">
        <v>1942</v>
      </c>
      <c r="O9" s="156">
        <v>1932</v>
      </c>
      <c r="P9" s="155"/>
      <c r="Q9" s="156">
        <v>1983</v>
      </c>
      <c r="R9" s="156">
        <v>1953</v>
      </c>
      <c r="S9" s="156">
        <v>2135</v>
      </c>
      <c r="T9" s="156">
        <v>2277</v>
      </c>
      <c r="U9" s="156">
        <v>2369</v>
      </c>
      <c r="V9" s="156">
        <v>1962</v>
      </c>
      <c r="W9" s="156">
        <v>2189</v>
      </c>
      <c r="X9" s="156">
        <v>2226</v>
      </c>
      <c r="Y9" s="156">
        <v>2155</v>
      </c>
      <c r="Z9" s="156">
        <v>2238</v>
      </c>
      <c r="AA9" s="156">
        <v>2137</v>
      </c>
      <c r="AB9" s="156">
        <v>2092</v>
      </c>
      <c r="AC9" s="156">
        <v>2206</v>
      </c>
      <c r="AD9" s="156">
        <v>2071</v>
      </c>
      <c r="AE9" s="156">
        <v>2224</v>
      </c>
      <c r="AF9" s="156">
        <v>2011</v>
      </c>
      <c r="AG9" s="156"/>
      <c r="AH9" s="154" t="s">
        <v>131</v>
      </c>
      <c r="AI9" s="157"/>
      <c r="AJ9" s="156">
        <v>1823</v>
      </c>
      <c r="AK9" s="156">
        <v>2168</v>
      </c>
      <c r="AL9" s="156">
        <v>2276</v>
      </c>
      <c r="AM9" s="156">
        <v>2278</v>
      </c>
      <c r="AN9" s="156">
        <v>2336</v>
      </c>
      <c r="AO9" s="156">
        <v>2225</v>
      </c>
      <c r="AP9" s="156">
        <v>2401</v>
      </c>
      <c r="AQ9" s="156">
        <v>2267</v>
      </c>
      <c r="AR9" s="156">
        <v>2256</v>
      </c>
      <c r="AS9" s="156">
        <v>2364</v>
      </c>
      <c r="AT9" s="156">
        <v>2192</v>
      </c>
      <c r="AU9" s="156">
        <v>2351</v>
      </c>
      <c r="AV9" s="156">
        <v>2379</v>
      </c>
      <c r="AW9" s="156">
        <v>2416</v>
      </c>
      <c r="AX9" s="156">
        <v>2397</v>
      </c>
      <c r="AY9" s="156">
        <v>2394</v>
      </c>
      <c r="AZ9" s="156">
        <v>2375</v>
      </c>
      <c r="BA9" s="156">
        <v>2324</v>
      </c>
      <c r="BB9" s="156">
        <v>2224</v>
      </c>
      <c r="BC9" s="156">
        <v>2279</v>
      </c>
      <c r="BD9" s="156">
        <v>2331</v>
      </c>
      <c r="BE9" s="156">
        <v>2276</v>
      </c>
      <c r="BF9" s="156">
        <v>2097</v>
      </c>
      <c r="BG9" s="156">
        <v>2305</v>
      </c>
      <c r="BH9" s="156">
        <v>2300</v>
      </c>
      <c r="BI9" s="156">
        <v>2307</v>
      </c>
      <c r="BJ9" s="156"/>
      <c r="BK9" s="156"/>
      <c r="BL9" s="156"/>
      <c r="BM9" s="156"/>
      <c r="BN9" s="156"/>
      <c r="BO9" s="156"/>
      <c r="BP9" s="156"/>
    </row>
    <row r="10" spans="1:68" x14ac:dyDescent="0.25">
      <c r="A10" s="154" t="s">
        <v>132</v>
      </c>
      <c r="B10" s="155"/>
      <c r="C10" s="156">
        <v>2634</v>
      </c>
      <c r="D10" s="156">
        <v>2576</v>
      </c>
      <c r="E10" s="156">
        <v>2424</v>
      </c>
      <c r="F10" s="156">
        <v>2340</v>
      </c>
      <c r="G10" s="156">
        <v>2340</v>
      </c>
      <c r="H10" s="156">
        <v>2640</v>
      </c>
      <c r="I10" s="155"/>
      <c r="J10" s="156">
        <v>2449</v>
      </c>
      <c r="K10" s="156">
        <v>2500</v>
      </c>
      <c r="L10" s="156">
        <v>2379</v>
      </c>
      <c r="M10" s="156">
        <v>2460</v>
      </c>
      <c r="N10" s="156">
        <v>2308</v>
      </c>
      <c r="O10" s="156">
        <v>2387</v>
      </c>
      <c r="P10" s="155"/>
      <c r="Q10" s="156">
        <v>2387</v>
      </c>
      <c r="R10" s="156">
        <v>2156</v>
      </c>
      <c r="S10" s="156">
        <v>2387</v>
      </c>
      <c r="T10" s="156">
        <v>2308</v>
      </c>
      <c r="U10" s="156">
        <v>2377</v>
      </c>
      <c r="V10" s="156">
        <v>2200</v>
      </c>
      <c r="W10" s="156">
        <v>2387</v>
      </c>
      <c r="X10" s="156">
        <v>2449</v>
      </c>
      <c r="Y10" s="156">
        <v>2370</v>
      </c>
      <c r="Z10" s="156">
        <v>2449</v>
      </c>
      <c r="AA10" s="156">
        <v>2293</v>
      </c>
      <c r="AB10" s="156">
        <v>2156</v>
      </c>
      <c r="AC10" s="156">
        <v>2356</v>
      </c>
      <c r="AD10" s="156">
        <v>2233</v>
      </c>
      <c r="AE10" s="156">
        <v>2325</v>
      </c>
      <c r="AF10" s="156">
        <v>2075</v>
      </c>
      <c r="AG10" s="156"/>
      <c r="AH10" s="154" t="s">
        <v>132</v>
      </c>
      <c r="AI10" s="158"/>
      <c r="AJ10" s="156">
        <v>1825</v>
      </c>
      <c r="AK10" s="156">
        <v>2170</v>
      </c>
      <c r="AL10" s="156">
        <v>2424</v>
      </c>
      <c r="AM10" s="156">
        <v>2635</v>
      </c>
      <c r="AN10" s="156">
        <v>2635</v>
      </c>
      <c r="AO10" s="156">
        <v>2550</v>
      </c>
      <c r="AP10" s="156">
        <v>2635</v>
      </c>
      <c r="AQ10" s="156">
        <v>2550</v>
      </c>
      <c r="AR10" s="156">
        <v>2635</v>
      </c>
      <c r="AS10" s="156">
        <v>2635</v>
      </c>
      <c r="AT10" s="156">
        <v>2436</v>
      </c>
      <c r="AU10" s="156">
        <v>2697</v>
      </c>
      <c r="AV10" s="156">
        <v>2610</v>
      </c>
      <c r="AW10" s="156">
        <v>2697</v>
      </c>
      <c r="AX10" s="156">
        <v>2610</v>
      </c>
      <c r="AY10" s="156">
        <v>2697</v>
      </c>
      <c r="AZ10" s="156">
        <v>2697</v>
      </c>
      <c r="BA10" s="156">
        <v>2610</v>
      </c>
      <c r="BB10" s="156">
        <v>2697</v>
      </c>
      <c r="BC10" s="156">
        <v>2610</v>
      </c>
      <c r="BD10" s="156">
        <v>2697</v>
      </c>
      <c r="BE10" s="156">
        <v>2697</v>
      </c>
      <c r="BF10" s="156">
        <v>2436</v>
      </c>
      <c r="BG10" s="156">
        <v>2697</v>
      </c>
      <c r="BH10" s="156">
        <v>2610</v>
      </c>
      <c r="BI10" s="156">
        <v>2697</v>
      </c>
      <c r="BJ10" s="156"/>
      <c r="BK10" s="156"/>
      <c r="BL10" s="156"/>
      <c r="BM10" s="156"/>
      <c r="BN10" s="156"/>
      <c r="BO10" s="156"/>
      <c r="BP10" s="156"/>
    </row>
    <row r="11" spans="1:68" x14ac:dyDescent="0.25">
      <c r="A11" s="151" t="s">
        <v>133</v>
      </c>
      <c r="B11" s="152" t="s">
        <v>134</v>
      </c>
      <c r="C11" s="159">
        <f t="shared" ref="C11:O11" si="4">IFERROR((C12/C13),0)</f>
        <v>2.5808</v>
      </c>
      <c r="D11" s="159">
        <f t="shared" si="4"/>
        <v>4.0118110236220472</v>
      </c>
      <c r="E11" s="159">
        <f t="shared" si="4"/>
        <v>3.5902777777777777</v>
      </c>
      <c r="F11" s="159">
        <f t="shared" si="4"/>
        <v>4.0401459854014599</v>
      </c>
      <c r="G11" s="159">
        <f t="shared" si="4"/>
        <v>3.9636048526863084</v>
      </c>
      <c r="H11" s="159">
        <f t="shared" si="4"/>
        <v>3.9249999999999998</v>
      </c>
      <c r="I11" s="159" t="s">
        <v>135</v>
      </c>
      <c r="J11" s="159">
        <f t="shared" si="4"/>
        <v>3.607843137254902</v>
      </c>
      <c r="K11" s="159">
        <f t="shared" si="4"/>
        <v>4.5036101083032491</v>
      </c>
      <c r="L11" s="159">
        <f t="shared" si="4"/>
        <v>3.7945205479452055</v>
      </c>
      <c r="M11" s="159">
        <f t="shared" si="4"/>
        <v>4.0690235690235692</v>
      </c>
      <c r="N11" s="159">
        <f t="shared" si="4"/>
        <v>4.867167919799499</v>
      </c>
      <c r="O11" s="159">
        <f t="shared" si="4"/>
        <v>3.6315789473684212</v>
      </c>
      <c r="P11" s="159" t="s">
        <v>135</v>
      </c>
      <c r="Q11" s="159">
        <f t="shared" ref="Q11:BP11" si="5">IFERROR((Q12/Q13),0)</f>
        <v>3.8504854368932038</v>
      </c>
      <c r="R11" s="159">
        <f t="shared" si="5"/>
        <v>3.3730569948186528</v>
      </c>
      <c r="S11" s="159">
        <f t="shared" si="5"/>
        <v>3.5057471264367814</v>
      </c>
      <c r="T11" s="159">
        <f t="shared" si="5"/>
        <v>4.0588235294117645</v>
      </c>
      <c r="U11" s="159">
        <f t="shared" si="5"/>
        <v>4.3229927007299267</v>
      </c>
      <c r="V11" s="159">
        <f t="shared" si="5"/>
        <v>3.8698224852071004</v>
      </c>
      <c r="W11" s="159">
        <f t="shared" si="5"/>
        <v>3.5709624796084829</v>
      </c>
      <c r="X11" s="159">
        <f t="shared" si="5"/>
        <v>4.0253164556962027</v>
      </c>
      <c r="Y11" s="159">
        <f>IFERROR((Y12/Y13),0)</f>
        <v>3.627946127946128</v>
      </c>
      <c r="Z11" s="159">
        <f t="shared" si="5"/>
        <v>3.9964285714285714</v>
      </c>
      <c r="AA11" s="159">
        <f t="shared" si="5"/>
        <v>3.9721189591078065</v>
      </c>
      <c r="AB11" s="159">
        <f t="shared" si="5"/>
        <v>3.6256499133448874</v>
      </c>
      <c r="AC11" s="159">
        <v>4</v>
      </c>
      <c r="AD11" s="159">
        <f t="shared" si="5"/>
        <v>3.40625</v>
      </c>
      <c r="AE11" s="159">
        <f t="shared" si="5"/>
        <v>3.4804381846635368</v>
      </c>
      <c r="AF11" s="159">
        <f t="shared" si="5"/>
        <v>3.3969594594594597</v>
      </c>
      <c r="AG11" s="159"/>
      <c r="AH11" s="151" t="s">
        <v>133</v>
      </c>
      <c r="AI11" s="159" t="s">
        <v>136</v>
      </c>
      <c r="AJ11" s="159">
        <f>IFERROR((AJ12/AJ13),0)</f>
        <v>0</v>
      </c>
      <c r="AK11" s="159">
        <f t="shared" si="5"/>
        <v>3.5080906148867315</v>
      </c>
      <c r="AL11" s="159">
        <f t="shared" si="5"/>
        <v>3.7870216306156408</v>
      </c>
      <c r="AM11" s="159">
        <f t="shared" si="5"/>
        <v>3.8741496598639458</v>
      </c>
      <c r="AN11" s="159">
        <f t="shared" si="5"/>
        <v>4.0345423143350603</v>
      </c>
      <c r="AO11" s="159">
        <f t="shared" si="5"/>
        <v>3.7648054145516077</v>
      </c>
      <c r="AP11" s="159">
        <f t="shared" si="5"/>
        <v>3.9104234527687298</v>
      </c>
      <c r="AQ11" s="159">
        <f t="shared" si="5"/>
        <v>3.9289428076256501</v>
      </c>
      <c r="AR11" s="159">
        <f t="shared" si="5"/>
        <v>3.7105263157894739</v>
      </c>
      <c r="AS11" s="159">
        <f t="shared" si="5"/>
        <v>4.1328671328671325</v>
      </c>
      <c r="AT11" s="159">
        <f t="shared" si="5"/>
        <v>4.0146520146520146</v>
      </c>
      <c r="AU11" s="159">
        <f t="shared" si="5"/>
        <v>3.9183333333333334</v>
      </c>
      <c r="AV11" s="159">
        <f t="shared" si="5"/>
        <v>3.9192751235584842</v>
      </c>
      <c r="AW11" s="159">
        <f t="shared" si="5"/>
        <v>4.2090592334494774</v>
      </c>
      <c r="AX11" s="159">
        <f t="shared" si="5"/>
        <v>3.9685430463576159</v>
      </c>
      <c r="AY11" s="159">
        <f t="shared" si="5"/>
        <v>3.8675282714054928</v>
      </c>
      <c r="AZ11" s="159">
        <f t="shared" si="5"/>
        <v>4.0529010238907848</v>
      </c>
      <c r="BA11" s="159">
        <f t="shared" si="5"/>
        <v>3.9658703071672354</v>
      </c>
      <c r="BB11" s="159">
        <f t="shared" si="5"/>
        <v>3.8949211908931698</v>
      </c>
      <c r="BC11" s="159">
        <f t="shared" si="5"/>
        <v>3.9634782608695653</v>
      </c>
      <c r="BD11" s="159">
        <f t="shared" si="5"/>
        <v>3.9110738255033559</v>
      </c>
      <c r="BE11" s="159">
        <f t="shared" si="5"/>
        <v>4.0861759425493718</v>
      </c>
      <c r="BF11" s="159">
        <f t="shared" si="5"/>
        <v>3.8690036900369003</v>
      </c>
      <c r="BG11" s="159">
        <f t="shared" si="5"/>
        <v>3.9134125636672326</v>
      </c>
      <c r="BH11" s="159">
        <f t="shared" si="5"/>
        <v>4.0998217468805702</v>
      </c>
      <c r="BI11" s="159">
        <f t="shared" si="5"/>
        <v>3.963917525773196</v>
      </c>
      <c r="BJ11" s="159">
        <f t="shared" si="5"/>
        <v>0</v>
      </c>
      <c r="BK11" s="159">
        <f t="shared" si="5"/>
        <v>0</v>
      </c>
      <c r="BL11" s="159">
        <f t="shared" si="5"/>
        <v>0</v>
      </c>
      <c r="BM11" s="159">
        <f t="shared" si="5"/>
        <v>0</v>
      </c>
      <c r="BN11" s="159">
        <f t="shared" si="5"/>
        <v>0</v>
      </c>
      <c r="BO11" s="159">
        <f t="shared" si="5"/>
        <v>0</v>
      </c>
      <c r="BP11" s="159">
        <f t="shared" si="5"/>
        <v>0</v>
      </c>
    </row>
    <row r="12" spans="1:68" x14ac:dyDescent="0.25">
      <c r="A12" s="154" t="s">
        <v>131</v>
      </c>
      <c r="B12" s="155"/>
      <c r="C12" s="156">
        <f>C9</f>
        <v>1613</v>
      </c>
      <c r="D12" s="156">
        <f t="shared" ref="D12:N12" si="6">D9</f>
        <v>2038</v>
      </c>
      <c r="E12" s="156">
        <f t="shared" si="6"/>
        <v>2068</v>
      </c>
      <c r="F12" s="156">
        <f t="shared" si="6"/>
        <v>2214</v>
      </c>
      <c r="G12" s="156">
        <f t="shared" si="6"/>
        <v>2287</v>
      </c>
      <c r="H12" s="156">
        <f t="shared" si="6"/>
        <v>2355</v>
      </c>
      <c r="I12" s="155"/>
      <c r="J12" s="156">
        <f t="shared" si="6"/>
        <v>2208</v>
      </c>
      <c r="K12" s="156">
        <f t="shared" si="6"/>
        <v>2495</v>
      </c>
      <c r="L12" s="156">
        <f t="shared" si="6"/>
        <v>2216</v>
      </c>
      <c r="M12" s="156">
        <f t="shared" si="6"/>
        <v>2417</v>
      </c>
      <c r="N12" s="156">
        <f t="shared" si="6"/>
        <v>1942</v>
      </c>
      <c r="O12" s="156">
        <f>O9</f>
        <v>1932</v>
      </c>
      <c r="P12" s="155"/>
      <c r="Q12" s="156">
        <f t="shared" ref="Q12:AK12" si="7">Q9</f>
        <v>1983</v>
      </c>
      <c r="R12" s="156">
        <f t="shared" si="7"/>
        <v>1953</v>
      </c>
      <c r="S12" s="156">
        <f t="shared" si="7"/>
        <v>2135</v>
      </c>
      <c r="T12" s="156">
        <f t="shared" si="7"/>
        <v>2277</v>
      </c>
      <c r="U12" s="156">
        <f t="shared" si="7"/>
        <v>2369</v>
      </c>
      <c r="V12" s="156">
        <f t="shared" si="7"/>
        <v>1962</v>
      </c>
      <c r="W12" s="156">
        <f t="shared" si="7"/>
        <v>2189</v>
      </c>
      <c r="X12" s="156">
        <f t="shared" si="7"/>
        <v>2226</v>
      </c>
      <c r="Y12" s="156">
        <f>Y9</f>
        <v>2155</v>
      </c>
      <c r="Z12" s="156">
        <f t="shared" si="7"/>
        <v>2238</v>
      </c>
      <c r="AA12" s="156">
        <f t="shared" si="7"/>
        <v>2137</v>
      </c>
      <c r="AB12" s="156">
        <f t="shared" si="7"/>
        <v>2092</v>
      </c>
      <c r="AC12" s="156">
        <v>2206</v>
      </c>
      <c r="AD12" s="156">
        <f>AD9</f>
        <v>2071</v>
      </c>
      <c r="AE12" s="156">
        <f t="shared" si="7"/>
        <v>2224</v>
      </c>
      <c r="AF12" s="156">
        <f t="shared" si="7"/>
        <v>2011</v>
      </c>
      <c r="AG12" s="156"/>
      <c r="AH12" s="154" t="s">
        <v>131</v>
      </c>
      <c r="AI12" s="157"/>
      <c r="AJ12" s="156">
        <f>AJ9</f>
        <v>1823</v>
      </c>
      <c r="AK12" s="156">
        <f t="shared" si="7"/>
        <v>2168</v>
      </c>
      <c r="AL12" s="156">
        <v>2276</v>
      </c>
      <c r="AM12" s="156">
        <f t="shared" ref="AM12:BP12" si="8">AM9</f>
        <v>2278</v>
      </c>
      <c r="AN12" s="156">
        <f t="shared" si="8"/>
        <v>2336</v>
      </c>
      <c r="AO12" s="156">
        <f t="shared" si="8"/>
        <v>2225</v>
      </c>
      <c r="AP12" s="156">
        <f t="shared" si="8"/>
        <v>2401</v>
      </c>
      <c r="AQ12" s="156">
        <f t="shared" si="8"/>
        <v>2267</v>
      </c>
      <c r="AR12" s="156">
        <f t="shared" si="8"/>
        <v>2256</v>
      </c>
      <c r="AS12" s="156">
        <f t="shared" si="8"/>
        <v>2364</v>
      </c>
      <c r="AT12" s="156">
        <f t="shared" si="8"/>
        <v>2192</v>
      </c>
      <c r="AU12" s="156">
        <f t="shared" si="8"/>
        <v>2351</v>
      </c>
      <c r="AV12" s="156">
        <f t="shared" si="8"/>
        <v>2379</v>
      </c>
      <c r="AW12" s="156">
        <f t="shared" si="8"/>
        <v>2416</v>
      </c>
      <c r="AX12" s="156">
        <v>2397</v>
      </c>
      <c r="AY12" s="156">
        <v>2394</v>
      </c>
      <c r="AZ12" s="156">
        <f t="shared" si="8"/>
        <v>2375</v>
      </c>
      <c r="BA12" s="156">
        <v>2324</v>
      </c>
      <c r="BB12" s="156">
        <f t="shared" si="8"/>
        <v>2224</v>
      </c>
      <c r="BC12" s="156">
        <f t="shared" si="8"/>
        <v>2279</v>
      </c>
      <c r="BD12" s="156">
        <v>2331</v>
      </c>
      <c r="BE12" s="156">
        <f t="shared" si="8"/>
        <v>2276</v>
      </c>
      <c r="BF12" s="156">
        <f t="shared" si="8"/>
        <v>2097</v>
      </c>
      <c r="BG12" s="156">
        <f t="shared" si="8"/>
        <v>2305</v>
      </c>
      <c r="BH12" s="156">
        <v>2300</v>
      </c>
      <c r="BI12" s="156">
        <f t="shared" si="8"/>
        <v>2307</v>
      </c>
      <c r="BJ12" s="156">
        <f t="shared" si="8"/>
        <v>0</v>
      </c>
      <c r="BK12" s="156">
        <f t="shared" si="8"/>
        <v>0</v>
      </c>
      <c r="BL12" s="156">
        <f t="shared" si="8"/>
        <v>0</v>
      </c>
      <c r="BM12" s="156">
        <f t="shared" si="8"/>
        <v>0</v>
      </c>
      <c r="BN12" s="156">
        <f t="shared" si="8"/>
        <v>0</v>
      </c>
      <c r="BO12" s="156">
        <f t="shared" si="8"/>
        <v>0</v>
      </c>
      <c r="BP12" s="156">
        <f t="shared" si="8"/>
        <v>0</v>
      </c>
    </row>
    <row r="13" spans="1:68" x14ac:dyDescent="0.25">
      <c r="A13" s="154" t="s">
        <v>137</v>
      </c>
      <c r="B13" s="155"/>
      <c r="C13" s="156">
        <v>625</v>
      </c>
      <c r="D13" s="156">
        <v>508</v>
      </c>
      <c r="E13" s="156">
        <v>576</v>
      </c>
      <c r="F13" s="156">
        <v>548</v>
      </c>
      <c r="G13" s="156">
        <v>577</v>
      </c>
      <c r="H13" s="156">
        <v>600</v>
      </c>
      <c r="I13" s="155"/>
      <c r="J13" s="156">
        <v>612</v>
      </c>
      <c r="K13" s="156">
        <v>554</v>
      </c>
      <c r="L13" s="156">
        <v>584</v>
      </c>
      <c r="M13" s="156">
        <v>594</v>
      </c>
      <c r="N13" s="156">
        <v>399</v>
      </c>
      <c r="O13" s="156">
        <v>532</v>
      </c>
      <c r="P13" s="155"/>
      <c r="Q13" s="156">
        <v>515</v>
      </c>
      <c r="R13" s="156">
        <v>579</v>
      </c>
      <c r="S13" s="156">
        <v>609</v>
      </c>
      <c r="T13" s="156">
        <v>561</v>
      </c>
      <c r="U13" s="156">
        <v>548</v>
      </c>
      <c r="V13" s="156">
        <v>507</v>
      </c>
      <c r="W13" s="156">
        <v>613</v>
      </c>
      <c r="X13" s="156">
        <v>553</v>
      </c>
      <c r="Y13" s="156">
        <v>594</v>
      </c>
      <c r="Z13" s="156">
        <v>560</v>
      </c>
      <c r="AA13" s="156">
        <v>538</v>
      </c>
      <c r="AB13" s="156">
        <v>577</v>
      </c>
      <c r="AC13" s="156">
        <v>541</v>
      </c>
      <c r="AD13" s="156">
        <v>608</v>
      </c>
      <c r="AE13" s="156">
        <v>639</v>
      </c>
      <c r="AF13" s="156">
        <v>592</v>
      </c>
      <c r="AG13" s="156"/>
      <c r="AH13" s="154" t="s">
        <v>137</v>
      </c>
      <c r="AI13" s="158"/>
      <c r="AJ13" s="156"/>
      <c r="AK13" s="156">
        <f>Producao!AM25</f>
        <v>618</v>
      </c>
      <c r="AL13" s="156">
        <v>601</v>
      </c>
      <c r="AM13" s="156">
        <f>Producao!AO25</f>
        <v>588</v>
      </c>
      <c r="AN13" s="156">
        <f>Producao!AP25</f>
        <v>579</v>
      </c>
      <c r="AO13" s="156">
        <v>591</v>
      </c>
      <c r="AP13" s="156">
        <v>614</v>
      </c>
      <c r="AQ13" s="156">
        <f>Producao!AS25</f>
        <v>577</v>
      </c>
      <c r="AR13" s="156">
        <f>Producao!AT25</f>
        <v>608</v>
      </c>
      <c r="AS13" s="156">
        <f>Producao!AU25</f>
        <v>572</v>
      </c>
      <c r="AT13" s="156">
        <f>Producao!AV25</f>
        <v>546</v>
      </c>
      <c r="AU13" s="156">
        <f>Producao!AW25</f>
        <v>600</v>
      </c>
      <c r="AV13" s="156">
        <f>Producao!AX25</f>
        <v>607</v>
      </c>
      <c r="AW13" s="156">
        <f>Producao!AY25</f>
        <v>574</v>
      </c>
      <c r="AX13" s="156">
        <f>Producao!AZ25</f>
        <v>604</v>
      </c>
      <c r="AY13" s="156">
        <f>Producao!BA25</f>
        <v>619</v>
      </c>
      <c r="AZ13" s="156">
        <f>Producao!BB25</f>
        <v>586</v>
      </c>
      <c r="BA13" s="156">
        <f>Producao!BC25</f>
        <v>586</v>
      </c>
      <c r="BB13" s="156">
        <f>Producao!BD25</f>
        <v>571</v>
      </c>
      <c r="BC13" s="156">
        <f>Producao!BE25</f>
        <v>575</v>
      </c>
      <c r="BD13" s="156">
        <f>Producao!BF25</f>
        <v>596</v>
      </c>
      <c r="BE13" s="156">
        <v>557</v>
      </c>
      <c r="BF13" s="156">
        <f>Producao!BH25</f>
        <v>542</v>
      </c>
      <c r="BG13" s="156">
        <f>Producao!BI25</f>
        <v>589</v>
      </c>
      <c r="BH13" s="156">
        <v>561</v>
      </c>
      <c r="BI13" s="156">
        <f>Producao!BK25</f>
        <v>582</v>
      </c>
      <c r="BJ13" s="156">
        <f>Producao!BL25</f>
        <v>0</v>
      </c>
      <c r="BK13" s="156">
        <f>Producao!BM25</f>
        <v>0</v>
      </c>
      <c r="BL13" s="156">
        <f>Producao!BN25</f>
        <v>0</v>
      </c>
      <c r="BM13" s="156">
        <f>Producao!BO25</f>
        <v>0</v>
      </c>
      <c r="BN13" s="156">
        <f>Producao!BP25</f>
        <v>0</v>
      </c>
      <c r="BO13" s="156">
        <f>Producao!BQ25</f>
        <v>0</v>
      </c>
      <c r="BP13" s="156">
        <f>Producao!BR25</f>
        <v>0</v>
      </c>
    </row>
    <row r="14" spans="1:68" s="162" customFormat="1" x14ac:dyDescent="0.25">
      <c r="A14" s="160" t="s">
        <v>138</v>
      </c>
      <c r="B14" s="161"/>
      <c r="C14" s="161"/>
      <c r="D14" s="161"/>
      <c r="E14" s="161"/>
      <c r="F14" s="161"/>
      <c r="G14" s="161"/>
      <c r="H14" s="161"/>
      <c r="I14" s="161" t="s">
        <v>139</v>
      </c>
      <c r="J14" s="161">
        <f t="shared" ref="J14:O14" si="9">(((1-J15)*J16)/(J15))*24</f>
        <v>9.4509803921568611</v>
      </c>
      <c r="K14" s="161">
        <f t="shared" si="9"/>
        <v>0.21660649819494604</v>
      </c>
      <c r="L14" s="161">
        <f t="shared" si="9"/>
        <v>6.6986301369863028</v>
      </c>
      <c r="M14" s="161">
        <f t="shared" si="9"/>
        <v>1.7373737373737352</v>
      </c>
      <c r="N14" s="161">
        <f t="shared" si="9"/>
        <v>22.01503759398496</v>
      </c>
      <c r="O14" s="161">
        <f t="shared" si="9"/>
        <v>20.526315789473689</v>
      </c>
      <c r="P14" s="161" t="s">
        <v>139</v>
      </c>
      <c r="Q14" s="161">
        <f t="shared" ref="Q14:BP14" si="10">IFERROR(((((1-Q15)*Q16)/(Q15))*24),0)</f>
        <v>18.827184466019421</v>
      </c>
      <c r="R14" s="161">
        <f t="shared" si="10"/>
        <v>8.4145077720207198</v>
      </c>
      <c r="S14" s="161">
        <f t="shared" si="10"/>
        <v>9.9310344827586228</v>
      </c>
      <c r="T14" s="161">
        <f t="shared" si="10"/>
        <v>1.3262032085561495</v>
      </c>
      <c r="U14" s="161">
        <f t="shared" si="10"/>
        <v>0.35036496350364843</v>
      </c>
      <c r="V14" s="161">
        <f t="shared" si="10"/>
        <v>11.26627218934911</v>
      </c>
      <c r="W14" s="161">
        <f t="shared" si="10"/>
        <v>7.7520391517128857</v>
      </c>
      <c r="X14" s="161">
        <f t="shared" si="10"/>
        <v>9.6781193490054278</v>
      </c>
      <c r="Y14" s="161">
        <f>IFERROR(((((1-Y15)*Y16)/(Y15))*24),0)</f>
        <v>8.6868686868686869</v>
      </c>
      <c r="Z14" s="161">
        <f t="shared" si="10"/>
        <v>9.042857142857148</v>
      </c>
      <c r="AA14" s="161">
        <f t="shared" si="10"/>
        <v>6.9591078066914545</v>
      </c>
      <c r="AB14" s="161">
        <f t="shared" si="10"/>
        <v>2.6620450606585755</v>
      </c>
      <c r="AC14" s="161">
        <f t="shared" si="10"/>
        <v>6.5312399871835929</v>
      </c>
      <c r="AD14" s="161">
        <f t="shared" si="10"/>
        <v>6.3947368421052611</v>
      </c>
      <c r="AE14" s="161">
        <f t="shared" si="10"/>
        <v>3.7934272300469489</v>
      </c>
      <c r="AF14" s="161">
        <f t="shared" si="10"/>
        <v>2.5945945945945965</v>
      </c>
      <c r="AG14" s="161"/>
      <c r="AH14" s="160" t="s">
        <v>138</v>
      </c>
      <c r="AI14" s="161" t="s">
        <v>140</v>
      </c>
      <c r="AJ14" s="161">
        <f>IFERROR(((((1-AJ15)*AJ16)/(AJ15))*24),0)</f>
        <v>0</v>
      </c>
      <c r="AK14" s="161">
        <f t="shared" si="10"/>
        <v>7.7669902912622907E-2</v>
      </c>
      <c r="AL14" s="161">
        <f t="shared" si="10"/>
        <v>5.9101497504159752</v>
      </c>
      <c r="AM14" s="161">
        <f t="shared" si="10"/>
        <v>14.571428571428573</v>
      </c>
      <c r="AN14" s="161">
        <f t="shared" si="10"/>
        <v>12.393782383419694</v>
      </c>
      <c r="AO14" s="161">
        <f t="shared" si="10"/>
        <v>13.197969543147209</v>
      </c>
      <c r="AP14" s="161">
        <f t="shared" si="10"/>
        <v>9.1465798045602558</v>
      </c>
      <c r="AQ14" s="161">
        <f t="shared" si="10"/>
        <v>11.771230502599652</v>
      </c>
      <c r="AR14" s="161">
        <f t="shared" si="10"/>
        <v>14.960526315789469</v>
      </c>
      <c r="AS14" s="161">
        <f t="shared" si="10"/>
        <v>11.370629370629375</v>
      </c>
      <c r="AT14" s="161">
        <f t="shared" si="10"/>
        <v>10.725274725274723</v>
      </c>
      <c r="AU14" s="161">
        <f t="shared" si="10"/>
        <v>13.84</v>
      </c>
      <c r="AV14" s="161">
        <f t="shared" si="10"/>
        <v>9.1334431630971977</v>
      </c>
      <c r="AW14" s="161">
        <f t="shared" si="10"/>
        <v>11.749128919860626</v>
      </c>
      <c r="AX14" s="161">
        <f t="shared" si="10"/>
        <v>8.4635761589403948</v>
      </c>
      <c r="AY14" s="161">
        <f t="shared" si="10"/>
        <v>11.747980613893382</v>
      </c>
      <c r="AZ14" s="161">
        <f t="shared" si="10"/>
        <v>13.187713310580211</v>
      </c>
      <c r="BA14" s="161">
        <f t="shared" si="10"/>
        <v>11.713310580204773</v>
      </c>
      <c r="BB14" s="161">
        <f t="shared" si="10"/>
        <v>19.880910683012257</v>
      </c>
      <c r="BC14" s="161">
        <f t="shared" si="10"/>
        <v>13.81565217391304</v>
      </c>
      <c r="BD14" s="161">
        <f t="shared" si="10"/>
        <v>14.738255033557042</v>
      </c>
      <c r="BE14" s="161">
        <f t="shared" si="10"/>
        <v>18.14003590664273</v>
      </c>
      <c r="BF14" s="161">
        <f t="shared" si="10"/>
        <v>15.011070110701102</v>
      </c>
      <c r="BG14" s="161">
        <f t="shared" si="10"/>
        <v>15.972835314091682</v>
      </c>
      <c r="BH14" s="161">
        <f t="shared" si="10"/>
        <v>13.262032085561497</v>
      </c>
      <c r="BI14" s="161">
        <f t="shared" si="10"/>
        <v>16.065915361234502</v>
      </c>
      <c r="BJ14" s="161">
        <f t="shared" si="10"/>
        <v>0</v>
      </c>
      <c r="BK14" s="161">
        <f t="shared" si="10"/>
        <v>0</v>
      </c>
      <c r="BL14" s="161">
        <f t="shared" si="10"/>
        <v>0</v>
      </c>
      <c r="BM14" s="161">
        <f t="shared" si="10"/>
        <v>0</v>
      </c>
      <c r="BN14" s="161">
        <f t="shared" si="10"/>
        <v>0</v>
      </c>
      <c r="BO14" s="161">
        <f t="shared" si="10"/>
        <v>0</v>
      </c>
      <c r="BP14" s="161">
        <f t="shared" si="10"/>
        <v>0</v>
      </c>
    </row>
    <row r="15" spans="1:68" s="166" customFormat="1" x14ac:dyDescent="0.25">
      <c r="A15" s="163" t="s">
        <v>141</v>
      </c>
      <c r="B15" s="153"/>
      <c r="C15" s="164"/>
      <c r="D15" s="164"/>
      <c r="E15" s="164"/>
      <c r="F15" s="164"/>
      <c r="G15" s="164"/>
      <c r="H15" s="164"/>
      <c r="I15" s="153"/>
      <c r="J15" s="164">
        <f t="shared" ref="J15:O15" si="11">J8</f>
        <v>0.90159248672927728</v>
      </c>
      <c r="K15" s="164">
        <f t="shared" si="11"/>
        <v>0.998</v>
      </c>
      <c r="L15" s="164">
        <f t="shared" si="11"/>
        <v>0.93148381672971836</v>
      </c>
      <c r="M15" s="164">
        <f t="shared" si="11"/>
        <v>0.98252032520325205</v>
      </c>
      <c r="N15" s="164">
        <f t="shared" si="11"/>
        <v>0.84142114384748701</v>
      </c>
      <c r="O15" s="164">
        <f t="shared" si="11"/>
        <v>0.80938416422287385</v>
      </c>
      <c r="P15" s="153"/>
      <c r="Q15" s="164">
        <f t="shared" ref="Q15:BP15" si="12">Q8</f>
        <v>0.83074989526602427</v>
      </c>
      <c r="R15" s="164">
        <f t="shared" si="12"/>
        <v>0.9058441558441559</v>
      </c>
      <c r="S15" s="164">
        <f t="shared" si="12"/>
        <v>0.8944281524926686</v>
      </c>
      <c r="T15" s="164">
        <f t="shared" si="12"/>
        <v>0.9865684575389948</v>
      </c>
      <c r="U15" s="164">
        <f t="shared" si="12"/>
        <v>0.99663441312578882</v>
      </c>
      <c r="V15" s="164">
        <f t="shared" si="12"/>
        <v>0.89181818181818184</v>
      </c>
      <c r="W15" s="164">
        <f t="shared" si="12"/>
        <v>0.91705069124423966</v>
      </c>
      <c r="X15" s="164">
        <f t="shared" si="12"/>
        <v>0.90894242547978765</v>
      </c>
      <c r="Y15" s="164">
        <f>Y8</f>
        <v>0.90928270042194093</v>
      </c>
      <c r="Z15" s="164">
        <f t="shared" si="12"/>
        <v>0.91384238464679457</v>
      </c>
      <c r="AA15" s="164">
        <f t="shared" si="12"/>
        <v>0.93196685564762316</v>
      </c>
      <c r="AB15" s="164">
        <f t="shared" si="12"/>
        <v>0.9703153988868275</v>
      </c>
      <c r="AC15" s="164">
        <v>0.93630000000000002</v>
      </c>
      <c r="AD15" s="164">
        <f>AD8</f>
        <v>0.92745185848634126</v>
      </c>
      <c r="AE15" s="164">
        <f t="shared" si="12"/>
        <v>0.95655913978494622</v>
      </c>
      <c r="AF15" s="164">
        <f t="shared" si="12"/>
        <v>0.96915662650602408</v>
      </c>
      <c r="AG15" s="164"/>
      <c r="AH15" s="163" t="s">
        <v>141</v>
      </c>
      <c r="AI15" s="165"/>
      <c r="AJ15" s="164">
        <f>AJ8</f>
        <v>0.99890410958904108</v>
      </c>
      <c r="AK15" s="164">
        <f t="shared" si="12"/>
        <v>0.99907834101382487</v>
      </c>
      <c r="AL15" s="164">
        <f t="shared" si="12"/>
        <v>0.93894389438943893</v>
      </c>
      <c r="AM15" s="164">
        <f t="shared" si="12"/>
        <v>0.86451612903225805</v>
      </c>
      <c r="AN15" s="164">
        <f t="shared" si="12"/>
        <v>0.886527514231499</v>
      </c>
      <c r="AO15" s="164">
        <f t="shared" si="12"/>
        <v>0.87254901960784315</v>
      </c>
      <c r="AP15" s="164">
        <f t="shared" si="12"/>
        <v>0.91119544592030366</v>
      </c>
      <c r="AQ15" s="164">
        <f t="shared" si="12"/>
        <v>0.88901960784313727</v>
      </c>
      <c r="AR15" s="164">
        <f t="shared" si="12"/>
        <v>0.85616698292220117</v>
      </c>
      <c r="AS15" s="164">
        <f t="shared" si="12"/>
        <v>0.89715370018975327</v>
      </c>
      <c r="AT15" s="164">
        <f t="shared" si="12"/>
        <v>0.89983579638752054</v>
      </c>
      <c r="AU15" s="164">
        <f t="shared" si="12"/>
        <v>0.87170930663700408</v>
      </c>
      <c r="AV15" s="164">
        <f t="shared" si="12"/>
        <v>0.91149425287356323</v>
      </c>
      <c r="AW15" s="164">
        <f t="shared" si="12"/>
        <v>0.89581015943641085</v>
      </c>
      <c r="AX15" s="164">
        <f t="shared" si="12"/>
        <v>0.91839080459770117</v>
      </c>
      <c r="AY15" s="164">
        <f t="shared" si="12"/>
        <v>0.8876529477196885</v>
      </c>
      <c r="AZ15" s="164">
        <f t="shared" si="12"/>
        <v>0.88060808305524652</v>
      </c>
      <c r="BA15" s="164">
        <f t="shared" si="12"/>
        <v>0.89042145593869737</v>
      </c>
      <c r="BB15" s="164">
        <f t="shared" si="12"/>
        <v>0.8246199480904709</v>
      </c>
      <c r="BC15" s="164">
        <f t="shared" si="12"/>
        <v>0.87318007662835251</v>
      </c>
      <c r="BD15" s="164">
        <f t="shared" si="12"/>
        <v>0.86429365962180205</v>
      </c>
      <c r="BE15" s="164">
        <f t="shared" si="12"/>
        <v>0.84390063032999629</v>
      </c>
      <c r="BF15" s="164">
        <f t="shared" si="12"/>
        <v>0.86083743842364535</v>
      </c>
      <c r="BG15" s="164">
        <f t="shared" si="12"/>
        <v>0.85465331850203929</v>
      </c>
      <c r="BH15" s="164">
        <f t="shared" si="12"/>
        <v>0.88122605363984674</v>
      </c>
      <c r="BI15" s="164">
        <v>0.85540000000000005</v>
      </c>
      <c r="BJ15" s="164">
        <f t="shared" si="12"/>
        <v>0</v>
      </c>
      <c r="BK15" s="164">
        <f t="shared" si="12"/>
        <v>0</v>
      </c>
      <c r="BL15" s="164">
        <f t="shared" si="12"/>
        <v>0</v>
      </c>
      <c r="BM15" s="164">
        <f t="shared" si="12"/>
        <v>0</v>
      </c>
      <c r="BN15" s="164">
        <f t="shared" si="12"/>
        <v>0</v>
      </c>
      <c r="BO15" s="164">
        <f t="shared" si="12"/>
        <v>0</v>
      </c>
      <c r="BP15" s="164">
        <f t="shared" si="12"/>
        <v>0</v>
      </c>
    </row>
    <row r="16" spans="1:68" s="162" customFormat="1" x14ac:dyDescent="0.25">
      <c r="A16" s="167" t="s">
        <v>142</v>
      </c>
      <c r="B16" s="161"/>
      <c r="C16" s="168"/>
      <c r="D16" s="169"/>
      <c r="E16" s="169"/>
      <c r="F16" s="169"/>
      <c r="G16" s="169"/>
      <c r="H16" s="169"/>
      <c r="I16" s="161"/>
      <c r="J16" s="169">
        <f t="shared" ref="J16:O16" si="13">J11</f>
        <v>3.607843137254902</v>
      </c>
      <c r="K16" s="169">
        <f t="shared" si="13"/>
        <v>4.5036101083032491</v>
      </c>
      <c r="L16" s="169">
        <f t="shared" si="13"/>
        <v>3.7945205479452055</v>
      </c>
      <c r="M16" s="169">
        <f t="shared" si="13"/>
        <v>4.0690235690235692</v>
      </c>
      <c r="N16" s="169">
        <f t="shared" si="13"/>
        <v>4.867167919799499</v>
      </c>
      <c r="O16" s="169">
        <f t="shared" si="13"/>
        <v>3.6315789473684212</v>
      </c>
      <c r="P16" s="161"/>
      <c r="Q16" s="169">
        <f t="shared" ref="Q16:BP16" si="14">Q11</f>
        <v>3.8504854368932038</v>
      </c>
      <c r="R16" s="169">
        <f t="shared" si="14"/>
        <v>3.3730569948186528</v>
      </c>
      <c r="S16" s="169">
        <f t="shared" si="14"/>
        <v>3.5057471264367814</v>
      </c>
      <c r="T16" s="169">
        <f t="shared" si="14"/>
        <v>4.0588235294117645</v>
      </c>
      <c r="U16" s="169">
        <f t="shared" si="14"/>
        <v>4.3229927007299267</v>
      </c>
      <c r="V16" s="169">
        <f t="shared" si="14"/>
        <v>3.8698224852071004</v>
      </c>
      <c r="W16" s="169">
        <f t="shared" si="14"/>
        <v>3.5709624796084829</v>
      </c>
      <c r="X16" s="169">
        <f t="shared" si="14"/>
        <v>4.0253164556962027</v>
      </c>
      <c r="Y16" s="169">
        <f>Y11</f>
        <v>3.627946127946128</v>
      </c>
      <c r="Z16" s="169">
        <f t="shared" si="14"/>
        <v>3.9964285714285714</v>
      </c>
      <c r="AA16" s="169">
        <f t="shared" si="14"/>
        <v>3.9721189591078065</v>
      </c>
      <c r="AB16" s="169">
        <f t="shared" si="14"/>
        <v>3.6256499133448874</v>
      </c>
      <c r="AC16" s="169">
        <f t="shared" si="14"/>
        <v>4</v>
      </c>
      <c r="AD16" s="169">
        <f t="shared" si="14"/>
        <v>3.40625</v>
      </c>
      <c r="AE16" s="169">
        <f t="shared" si="14"/>
        <v>3.4804381846635368</v>
      </c>
      <c r="AF16" s="169">
        <f t="shared" si="14"/>
        <v>3.3969594594594597</v>
      </c>
      <c r="AG16" s="169"/>
      <c r="AH16" s="167" t="s">
        <v>142</v>
      </c>
      <c r="AI16" s="170"/>
      <c r="AJ16" s="169">
        <f>AJ11</f>
        <v>0</v>
      </c>
      <c r="AK16" s="169">
        <f t="shared" si="14"/>
        <v>3.5080906148867315</v>
      </c>
      <c r="AL16" s="169">
        <f t="shared" si="14"/>
        <v>3.7870216306156408</v>
      </c>
      <c r="AM16" s="169">
        <f t="shared" si="14"/>
        <v>3.8741496598639458</v>
      </c>
      <c r="AN16" s="169">
        <f t="shared" si="14"/>
        <v>4.0345423143350603</v>
      </c>
      <c r="AO16" s="169">
        <f t="shared" si="14"/>
        <v>3.7648054145516077</v>
      </c>
      <c r="AP16" s="169">
        <f t="shared" si="14"/>
        <v>3.9104234527687298</v>
      </c>
      <c r="AQ16" s="169">
        <f t="shared" si="14"/>
        <v>3.9289428076256501</v>
      </c>
      <c r="AR16" s="169">
        <f t="shared" si="14"/>
        <v>3.7105263157894739</v>
      </c>
      <c r="AS16" s="169">
        <f t="shared" si="14"/>
        <v>4.1328671328671325</v>
      </c>
      <c r="AT16" s="169">
        <f t="shared" si="14"/>
        <v>4.0146520146520146</v>
      </c>
      <c r="AU16" s="169">
        <f t="shared" si="14"/>
        <v>3.9183333333333334</v>
      </c>
      <c r="AV16" s="169">
        <f t="shared" si="14"/>
        <v>3.9192751235584842</v>
      </c>
      <c r="AW16" s="169">
        <f t="shared" si="14"/>
        <v>4.2090592334494774</v>
      </c>
      <c r="AX16" s="169">
        <f t="shared" si="14"/>
        <v>3.9685430463576159</v>
      </c>
      <c r="AY16" s="169">
        <f t="shared" si="14"/>
        <v>3.8675282714054928</v>
      </c>
      <c r="AZ16" s="169">
        <f t="shared" si="14"/>
        <v>4.0529010238907848</v>
      </c>
      <c r="BA16" s="169">
        <f t="shared" si="14"/>
        <v>3.9658703071672354</v>
      </c>
      <c r="BB16" s="169">
        <f t="shared" si="14"/>
        <v>3.8949211908931698</v>
      </c>
      <c r="BC16" s="169">
        <f t="shared" si="14"/>
        <v>3.9634782608695653</v>
      </c>
      <c r="BD16" s="169">
        <f t="shared" si="14"/>
        <v>3.9110738255033559</v>
      </c>
      <c r="BE16" s="169">
        <f t="shared" si="14"/>
        <v>4.0861759425493718</v>
      </c>
      <c r="BF16" s="169">
        <f t="shared" si="14"/>
        <v>3.8690036900369003</v>
      </c>
      <c r="BG16" s="169">
        <f t="shared" si="14"/>
        <v>3.9134125636672326</v>
      </c>
      <c r="BH16" s="169">
        <f t="shared" si="14"/>
        <v>4.0998217468805702</v>
      </c>
      <c r="BI16" s="169">
        <v>3.96</v>
      </c>
      <c r="BJ16" s="169">
        <f t="shared" si="14"/>
        <v>0</v>
      </c>
      <c r="BK16" s="169">
        <f t="shared" si="14"/>
        <v>0</v>
      </c>
      <c r="BL16" s="169">
        <f t="shared" si="14"/>
        <v>0</v>
      </c>
      <c r="BM16" s="169">
        <f t="shared" si="14"/>
        <v>0</v>
      </c>
      <c r="BN16" s="169">
        <f t="shared" si="14"/>
        <v>0</v>
      </c>
      <c r="BO16" s="169">
        <f t="shared" si="14"/>
        <v>0</v>
      </c>
      <c r="BP16" s="169">
        <f t="shared" si="14"/>
        <v>0</v>
      </c>
    </row>
    <row r="17" spans="1:68" s="166" customFormat="1" x14ac:dyDescent="0.25">
      <c r="A17" s="171" t="s">
        <v>143</v>
      </c>
      <c r="B17" s="153"/>
      <c r="C17" s="153"/>
      <c r="D17" s="153"/>
      <c r="E17" s="153"/>
      <c r="F17" s="153"/>
      <c r="G17" s="153"/>
      <c r="H17" s="153"/>
      <c r="I17" s="153" t="s">
        <v>144</v>
      </c>
      <c r="J17" s="153">
        <f t="shared" ref="J17:BP17" si="15">IFERROR((J18/J19),0)</f>
        <v>0</v>
      </c>
      <c r="K17" s="153">
        <f t="shared" si="15"/>
        <v>0</v>
      </c>
      <c r="L17" s="153">
        <f t="shared" si="15"/>
        <v>0</v>
      </c>
      <c r="M17" s="153">
        <f t="shared" si="15"/>
        <v>0</v>
      </c>
      <c r="N17" s="153">
        <f t="shared" si="15"/>
        <v>0</v>
      </c>
      <c r="O17" s="153">
        <f t="shared" si="15"/>
        <v>4.0816326530612242E-2</v>
      </c>
      <c r="P17" s="153" t="s">
        <v>144</v>
      </c>
      <c r="Q17" s="153">
        <f t="shared" si="15"/>
        <v>0</v>
      </c>
      <c r="R17" s="153">
        <f t="shared" si="15"/>
        <v>2.0408163265306121E-2</v>
      </c>
      <c r="S17" s="153">
        <f t="shared" si="15"/>
        <v>4.0816326530612242E-2</v>
      </c>
      <c r="T17" s="153">
        <f t="shared" si="15"/>
        <v>2.1739130434782608E-2</v>
      </c>
      <c r="U17" s="153">
        <f t="shared" si="15"/>
        <v>1.8181818181818181E-2</v>
      </c>
      <c r="V17" s="153">
        <f t="shared" si="15"/>
        <v>0</v>
      </c>
      <c r="W17" s="153">
        <f t="shared" si="15"/>
        <v>2.4390243902439025E-2</v>
      </c>
      <c r="X17" s="153">
        <f t="shared" si="15"/>
        <v>2.564102564102564E-2</v>
      </c>
      <c r="Y17" s="153">
        <f>IFERROR((Y18/Y19),0)</f>
        <v>0</v>
      </c>
      <c r="Z17" s="153">
        <f t="shared" si="15"/>
        <v>0</v>
      </c>
      <c r="AA17" s="153">
        <f t="shared" si="15"/>
        <v>1.8181818181818181E-2</v>
      </c>
      <c r="AB17" s="153">
        <f t="shared" si="15"/>
        <v>0</v>
      </c>
      <c r="AC17" s="153">
        <f t="shared" si="15"/>
        <v>0.04</v>
      </c>
      <c r="AD17" s="153">
        <f t="shared" si="15"/>
        <v>0</v>
      </c>
      <c r="AE17" s="153">
        <f t="shared" si="15"/>
        <v>1.4925373134328358E-2</v>
      </c>
      <c r="AF17" s="153">
        <f t="shared" si="15"/>
        <v>0</v>
      </c>
      <c r="AG17" s="153"/>
      <c r="AH17" s="171" t="s">
        <v>143</v>
      </c>
      <c r="AI17" s="153" t="s">
        <v>144</v>
      </c>
      <c r="AJ17" s="153">
        <f>IFERROR((AJ18/AJ19),0)</f>
        <v>0</v>
      </c>
      <c r="AK17" s="153">
        <f t="shared" si="15"/>
        <v>0</v>
      </c>
      <c r="AL17" s="153">
        <f t="shared" si="15"/>
        <v>0</v>
      </c>
      <c r="AM17" s="153">
        <f t="shared" si="15"/>
        <v>0</v>
      </c>
      <c r="AN17" s="153">
        <f t="shared" si="15"/>
        <v>0</v>
      </c>
      <c r="AO17" s="153">
        <f t="shared" si="15"/>
        <v>0</v>
      </c>
      <c r="AP17" s="153">
        <f t="shared" si="15"/>
        <v>1.3333333333333334E-2</v>
      </c>
      <c r="AQ17" s="153">
        <f t="shared" si="15"/>
        <v>1.5151515151515152E-2</v>
      </c>
      <c r="AR17" s="153">
        <f t="shared" si="15"/>
        <v>0</v>
      </c>
      <c r="AS17" s="153">
        <f t="shared" si="15"/>
        <v>0</v>
      </c>
      <c r="AT17" s="153">
        <f t="shared" si="15"/>
        <v>0</v>
      </c>
      <c r="AU17" s="153">
        <f t="shared" si="15"/>
        <v>0</v>
      </c>
      <c r="AV17" s="153">
        <f t="shared" si="15"/>
        <v>0</v>
      </c>
      <c r="AW17" s="153">
        <f t="shared" si="15"/>
        <v>0</v>
      </c>
      <c r="AX17" s="153">
        <f t="shared" si="15"/>
        <v>0</v>
      </c>
      <c r="AY17" s="153">
        <f t="shared" si="15"/>
        <v>2.564102564102564E-2</v>
      </c>
      <c r="AZ17" s="153">
        <f t="shared" si="15"/>
        <v>0</v>
      </c>
      <c r="BA17" s="153">
        <f t="shared" si="15"/>
        <v>0</v>
      </c>
      <c r="BB17" s="153">
        <f t="shared" si="15"/>
        <v>1.3157894736842105E-2</v>
      </c>
      <c r="BC17" s="153">
        <f t="shared" si="15"/>
        <v>0</v>
      </c>
      <c r="BD17" s="153">
        <f t="shared" si="15"/>
        <v>0</v>
      </c>
      <c r="BE17" s="153">
        <f t="shared" si="15"/>
        <v>1.8867924528301886E-2</v>
      </c>
      <c r="BF17" s="153">
        <f t="shared" si="15"/>
        <v>0</v>
      </c>
      <c r="BG17" s="153">
        <f t="shared" si="15"/>
        <v>0</v>
      </c>
      <c r="BH17" s="153">
        <f t="shared" si="15"/>
        <v>0</v>
      </c>
      <c r="BI17" s="153">
        <f t="shared" si="15"/>
        <v>4.3478260869565216E-2</v>
      </c>
      <c r="BJ17" s="153">
        <f t="shared" si="15"/>
        <v>0</v>
      </c>
      <c r="BK17" s="153">
        <f t="shared" si="15"/>
        <v>0</v>
      </c>
      <c r="BL17" s="153">
        <f t="shared" si="15"/>
        <v>0</v>
      </c>
      <c r="BM17" s="153">
        <f t="shared" si="15"/>
        <v>0</v>
      </c>
      <c r="BN17" s="153">
        <f t="shared" si="15"/>
        <v>0</v>
      </c>
      <c r="BO17" s="153">
        <f t="shared" si="15"/>
        <v>0</v>
      </c>
      <c r="BP17" s="153">
        <f t="shared" si="15"/>
        <v>0</v>
      </c>
    </row>
    <row r="18" spans="1:68" s="175" customFormat="1" x14ac:dyDescent="0.25">
      <c r="A18" s="172" t="s">
        <v>145</v>
      </c>
      <c r="B18" s="173"/>
      <c r="C18" s="14"/>
      <c r="D18" s="14"/>
      <c r="E18" s="14"/>
      <c r="F18" s="14"/>
      <c r="G18" s="14"/>
      <c r="H18" s="14"/>
      <c r="I18" s="173"/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2</v>
      </c>
      <c r="P18" s="173"/>
      <c r="Q18" s="14">
        <v>0</v>
      </c>
      <c r="R18" s="14">
        <v>1</v>
      </c>
      <c r="S18" s="14">
        <v>2</v>
      </c>
      <c r="T18" s="14">
        <v>1</v>
      </c>
      <c r="U18" s="14">
        <v>1</v>
      </c>
      <c r="V18" s="14">
        <v>0</v>
      </c>
      <c r="W18" s="14">
        <v>2</v>
      </c>
      <c r="X18" s="14">
        <v>1</v>
      </c>
      <c r="Y18" s="14">
        <v>0</v>
      </c>
      <c r="Z18" s="14">
        <v>0</v>
      </c>
      <c r="AA18" s="14">
        <v>1</v>
      </c>
      <c r="AB18" s="14">
        <v>0</v>
      </c>
      <c r="AC18" s="14">
        <v>1</v>
      </c>
      <c r="AD18" s="14">
        <v>0</v>
      </c>
      <c r="AE18" s="14">
        <v>1</v>
      </c>
      <c r="AF18" s="14">
        <v>0</v>
      </c>
      <c r="AG18" s="14"/>
      <c r="AH18" s="172" t="s">
        <v>145</v>
      </c>
      <c r="AI18" s="174"/>
      <c r="AJ18" s="156">
        <v>0</v>
      </c>
      <c r="AK18" s="156">
        <v>0</v>
      </c>
      <c r="AL18" s="156">
        <v>0</v>
      </c>
      <c r="AM18" s="156">
        <v>0</v>
      </c>
      <c r="AN18" s="156">
        <v>0</v>
      </c>
      <c r="AO18" s="156">
        <v>0</v>
      </c>
      <c r="AP18" s="156">
        <v>1</v>
      </c>
      <c r="AQ18" s="156">
        <v>1</v>
      </c>
      <c r="AR18" s="156">
        <v>0</v>
      </c>
      <c r="AS18" s="156">
        <v>0</v>
      </c>
      <c r="AT18" s="156">
        <v>0</v>
      </c>
      <c r="AU18" s="156">
        <v>0</v>
      </c>
      <c r="AV18" s="156">
        <v>0</v>
      </c>
      <c r="AW18" s="156">
        <v>0</v>
      </c>
      <c r="AX18" s="156">
        <v>0</v>
      </c>
      <c r="AY18" s="156">
        <v>2</v>
      </c>
      <c r="AZ18" s="156">
        <v>0</v>
      </c>
      <c r="BA18" s="156">
        <v>0</v>
      </c>
      <c r="BB18" s="156">
        <v>1</v>
      </c>
      <c r="BC18" s="156">
        <v>0</v>
      </c>
      <c r="BD18" s="156">
        <v>0</v>
      </c>
      <c r="BE18" s="156">
        <v>1</v>
      </c>
      <c r="BF18" s="156">
        <v>0</v>
      </c>
      <c r="BG18" s="156">
        <v>0</v>
      </c>
      <c r="BH18" s="156">
        <v>0</v>
      </c>
      <c r="BI18" s="156">
        <v>1</v>
      </c>
      <c r="BJ18" s="156"/>
      <c r="BK18" s="156"/>
      <c r="BL18" s="156"/>
      <c r="BM18" s="156"/>
      <c r="BN18" s="156"/>
      <c r="BO18" s="156"/>
      <c r="BP18" s="156"/>
    </row>
    <row r="19" spans="1:68" s="175" customFormat="1" x14ac:dyDescent="0.25">
      <c r="A19" s="172" t="s">
        <v>146</v>
      </c>
      <c r="B19" s="173"/>
      <c r="C19" s="176"/>
      <c r="D19" s="14"/>
      <c r="E19" s="14"/>
      <c r="F19" s="14"/>
      <c r="G19" s="14"/>
      <c r="H19" s="14"/>
      <c r="I19" s="173"/>
      <c r="J19" s="14">
        <v>10</v>
      </c>
      <c r="K19" s="14">
        <v>14</v>
      </c>
      <c r="L19" s="14">
        <v>67</v>
      </c>
      <c r="M19" s="14">
        <v>13</v>
      </c>
      <c r="N19" s="14">
        <v>0</v>
      </c>
      <c r="O19" s="14">
        <v>49</v>
      </c>
      <c r="P19" s="173"/>
      <c r="Q19" s="14">
        <v>63</v>
      </c>
      <c r="R19" s="14">
        <v>49</v>
      </c>
      <c r="S19" s="14">
        <v>49</v>
      </c>
      <c r="T19" s="14">
        <v>46</v>
      </c>
      <c r="U19" s="14">
        <v>55</v>
      </c>
      <c r="V19" s="14">
        <v>53</v>
      </c>
      <c r="W19" s="14">
        <v>82</v>
      </c>
      <c r="X19" s="14">
        <v>39</v>
      </c>
      <c r="Y19" s="14">
        <v>48</v>
      </c>
      <c r="Z19" s="14">
        <v>29</v>
      </c>
      <c r="AA19" s="14">
        <v>55</v>
      </c>
      <c r="AB19" s="14">
        <v>73</v>
      </c>
      <c r="AC19" s="14">
        <v>25</v>
      </c>
      <c r="AD19" s="14">
        <v>49</v>
      </c>
      <c r="AE19" s="14">
        <v>67</v>
      </c>
      <c r="AF19" s="14">
        <v>54</v>
      </c>
      <c r="AG19" s="14"/>
      <c r="AH19" s="172" t="s">
        <v>146</v>
      </c>
      <c r="AI19" s="177"/>
      <c r="AJ19" s="156">
        <v>41</v>
      </c>
      <c r="AK19" s="156">
        <v>53</v>
      </c>
      <c r="AL19" s="156">
        <v>51</v>
      </c>
      <c r="AM19" s="156">
        <v>49</v>
      </c>
      <c r="AN19" s="156">
        <v>55</v>
      </c>
      <c r="AO19" s="156">
        <v>44</v>
      </c>
      <c r="AP19" s="156">
        <v>75</v>
      </c>
      <c r="AQ19" s="156">
        <v>66</v>
      </c>
      <c r="AR19" s="156">
        <v>58</v>
      </c>
      <c r="AS19" s="156">
        <v>72</v>
      </c>
      <c r="AT19" s="156">
        <v>51</v>
      </c>
      <c r="AU19" s="156">
        <v>63</v>
      </c>
      <c r="AV19" s="156">
        <v>73</v>
      </c>
      <c r="AW19" s="156">
        <v>61</v>
      </c>
      <c r="AX19" s="156">
        <v>63</v>
      </c>
      <c r="AY19" s="156">
        <v>78</v>
      </c>
      <c r="AZ19" s="156">
        <v>57</v>
      </c>
      <c r="BA19" s="156">
        <v>63</v>
      </c>
      <c r="BB19" s="156">
        <v>76</v>
      </c>
      <c r="BC19" s="156">
        <v>79</v>
      </c>
      <c r="BD19" s="156">
        <v>63</v>
      </c>
      <c r="BE19" s="156">
        <v>53</v>
      </c>
      <c r="BF19" s="156">
        <v>49</v>
      </c>
      <c r="BG19" s="156">
        <v>54</v>
      </c>
      <c r="BH19" s="156">
        <v>62</v>
      </c>
      <c r="BI19" s="156">
        <v>23</v>
      </c>
      <c r="BJ19" s="156"/>
      <c r="BK19" s="156"/>
      <c r="BL19" s="156"/>
      <c r="BM19" s="156"/>
      <c r="BN19" s="156"/>
      <c r="BO19" s="156"/>
      <c r="BP19" s="156"/>
    </row>
    <row r="20" spans="1:68" s="166" customFormat="1" x14ac:dyDescent="0.25">
      <c r="A20" s="171" t="s">
        <v>147</v>
      </c>
      <c r="B20" s="153"/>
      <c r="C20" s="153"/>
      <c r="D20" s="153"/>
      <c r="E20" s="153"/>
      <c r="F20" s="153"/>
      <c r="G20" s="153"/>
      <c r="H20" s="153"/>
      <c r="I20" s="152" t="s">
        <v>148</v>
      </c>
      <c r="J20" s="153">
        <f t="shared" ref="J20:O20" si="16">IFERROR((J21/J22),0)</f>
        <v>4.5977011494252873E-2</v>
      </c>
      <c r="K20" s="153">
        <f t="shared" si="16"/>
        <v>3.1914893617021274E-2</v>
      </c>
      <c r="L20" s="153">
        <f t="shared" si="16"/>
        <v>7.6923076923076927E-2</v>
      </c>
      <c r="M20" s="153">
        <f t="shared" si="16"/>
        <v>6.919275123558484E-2</v>
      </c>
      <c r="N20" s="153">
        <f t="shared" si="16"/>
        <v>2.1015761821366025E-2</v>
      </c>
      <c r="O20" s="153">
        <f t="shared" si="16"/>
        <v>2.2508038585209004E-2</v>
      </c>
      <c r="P20" s="152" t="s">
        <v>148</v>
      </c>
      <c r="Q20" s="153">
        <f t="shared" ref="Q20:BP20" si="17">IFERROR((Q21/Q22),0)</f>
        <v>2.4205748865355523E-2</v>
      </c>
      <c r="R20" s="153">
        <f t="shared" si="17"/>
        <v>1.2944983818770227E-2</v>
      </c>
      <c r="S20" s="153">
        <f t="shared" si="17"/>
        <v>2.1806853582554516E-2</v>
      </c>
      <c r="T20" s="153">
        <f t="shared" si="17"/>
        <v>2.4890190336749635E-2</v>
      </c>
      <c r="U20" s="153">
        <f t="shared" si="17"/>
        <v>2.5796661608497723E-2</v>
      </c>
      <c r="V20" s="153">
        <f t="shared" si="17"/>
        <v>1.7730496453900711E-2</v>
      </c>
      <c r="W20" s="153">
        <f t="shared" si="17"/>
        <v>1.6298020954598369E-2</v>
      </c>
      <c r="X20" s="153">
        <f t="shared" si="17"/>
        <v>3.875968992248062E-2</v>
      </c>
      <c r="Y20" s="153">
        <f>IFERROR((Y21/Y22),0)</f>
        <v>5.4858934169278999E-2</v>
      </c>
      <c r="Z20" s="153">
        <f t="shared" si="17"/>
        <v>1.7741935483870968E-2</v>
      </c>
      <c r="AA20" s="153">
        <f t="shared" si="17"/>
        <v>2.1666666666666667E-2</v>
      </c>
      <c r="AB20" s="153">
        <f t="shared" si="17"/>
        <v>1.4516129032258065E-2</v>
      </c>
      <c r="AC20" s="153">
        <f t="shared" si="17"/>
        <v>6.7226890756302525E-3</v>
      </c>
      <c r="AD20" s="153">
        <f t="shared" si="17"/>
        <v>1.532033426183844E-2</v>
      </c>
      <c r="AE20" s="153">
        <f t="shared" si="17"/>
        <v>1.5647226173541962E-2</v>
      </c>
      <c r="AF20" s="153">
        <f t="shared" si="17"/>
        <v>2.0155038759689922E-2</v>
      </c>
      <c r="AG20" s="153"/>
      <c r="AH20" s="171" t="s">
        <v>147</v>
      </c>
      <c r="AI20" s="152" t="s">
        <v>148</v>
      </c>
      <c r="AJ20" s="153">
        <f>IFERROR((AJ21/AJ22),0)</f>
        <v>1.0948905109489052E-2</v>
      </c>
      <c r="AK20" s="153">
        <f t="shared" si="17"/>
        <v>1.3846153846153847E-2</v>
      </c>
      <c r="AL20" s="153">
        <f t="shared" si="17"/>
        <v>3.110419906687403E-2</v>
      </c>
      <c r="AM20" s="153">
        <f t="shared" si="17"/>
        <v>1.9736842105263157E-2</v>
      </c>
      <c r="AN20" s="153">
        <f t="shared" si="17"/>
        <v>1.6420361247947456E-2</v>
      </c>
      <c r="AO20" s="153">
        <f t="shared" si="17"/>
        <v>1.5974440894568689E-2</v>
      </c>
      <c r="AP20" s="153">
        <f t="shared" si="17"/>
        <v>2.1374045801526718E-2</v>
      </c>
      <c r="AQ20" s="153">
        <f t="shared" si="17"/>
        <v>1.1475409836065573E-2</v>
      </c>
      <c r="AR20" s="153">
        <f>IFERROR((AR21/AR22),0)</f>
        <v>7.9491255961844191E-3</v>
      </c>
      <c r="AS20" s="153">
        <f t="shared" si="17"/>
        <v>7.9617834394904458E-3</v>
      </c>
      <c r="AT20" s="153">
        <f t="shared" si="17"/>
        <v>1.1804384485666104E-2</v>
      </c>
      <c r="AU20" s="153">
        <f t="shared" si="17"/>
        <v>7.9617834394904458E-3</v>
      </c>
      <c r="AV20" s="153">
        <f t="shared" si="17"/>
        <v>1.3473053892215569E-2</v>
      </c>
      <c r="AW20" s="153">
        <f t="shared" si="17"/>
        <v>1.5948963317384369E-2</v>
      </c>
      <c r="AX20" s="153">
        <f t="shared" si="17"/>
        <v>1.5479876160990712E-2</v>
      </c>
      <c r="AY20" s="153">
        <f t="shared" si="17"/>
        <v>1.812688821752266E-2</v>
      </c>
      <c r="AZ20" s="153">
        <f t="shared" si="17"/>
        <v>6.5040650406504065E-3</v>
      </c>
      <c r="BA20" s="153">
        <f t="shared" si="17"/>
        <v>3.1250000000000002E-3</v>
      </c>
      <c r="BB20" s="153">
        <f t="shared" si="17"/>
        <v>6.5897858319604614E-3</v>
      </c>
      <c r="BC20" s="153">
        <f t="shared" si="17"/>
        <v>1.2718600953895072E-2</v>
      </c>
      <c r="BD20" s="153">
        <f t="shared" si="17"/>
        <v>9.4191522762951327E-3</v>
      </c>
      <c r="BE20" s="153">
        <f t="shared" si="17"/>
        <v>3.3500837520938024E-3</v>
      </c>
      <c r="BF20" s="153">
        <f t="shared" si="17"/>
        <v>1.2027491408934709E-2</v>
      </c>
      <c r="BG20" s="153">
        <f t="shared" si="17"/>
        <v>6.5681444991789817E-3</v>
      </c>
      <c r="BH20" s="153">
        <f t="shared" si="17"/>
        <v>6.7681895093062603E-3</v>
      </c>
      <c r="BI20" s="153">
        <f t="shared" si="17"/>
        <v>9.9337748344370865E-3</v>
      </c>
      <c r="BJ20" s="153">
        <f t="shared" si="17"/>
        <v>0</v>
      </c>
      <c r="BK20" s="153">
        <f t="shared" si="17"/>
        <v>0</v>
      </c>
      <c r="BL20" s="153">
        <f t="shared" si="17"/>
        <v>0</v>
      </c>
      <c r="BM20" s="153">
        <f t="shared" si="17"/>
        <v>0</v>
      </c>
      <c r="BN20" s="153">
        <f t="shared" si="17"/>
        <v>0</v>
      </c>
      <c r="BO20" s="153">
        <f t="shared" si="17"/>
        <v>0</v>
      </c>
      <c r="BP20" s="153">
        <f t="shared" si="17"/>
        <v>0</v>
      </c>
    </row>
    <row r="21" spans="1:68" s="175" customFormat="1" x14ac:dyDescent="0.25">
      <c r="A21" s="172" t="s">
        <v>149</v>
      </c>
      <c r="B21" s="173"/>
      <c r="C21" s="14"/>
      <c r="D21" s="14"/>
      <c r="E21" s="14"/>
      <c r="F21" s="14"/>
      <c r="G21" s="14"/>
      <c r="H21" s="14"/>
      <c r="I21" s="173"/>
      <c r="J21" s="14">
        <v>28</v>
      </c>
      <c r="K21" s="14">
        <v>21</v>
      </c>
      <c r="L21" s="14">
        <v>44</v>
      </c>
      <c r="M21" s="14">
        <v>42</v>
      </c>
      <c r="N21" s="14">
        <v>12</v>
      </c>
      <c r="O21" s="14">
        <v>14</v>
      </c>
      <c r="P21" s="173"/>
      <c r="Q21" s="14">
        <v>16</v>
      </c>
      <c r="R21" s="14">
        <v>8</v>
      </c>
      <c r="S21" s="14">
        <v>14</v>
      </c>
      <c r="T21" s="14">
        <v>17</v>
      </c>
      <c r="U21" s="14">
        <v>17</v>
      </c>
      <c r="V21" s="14">
        <v>10</v>
      </c>
      <c r="W21" s="14">
        <v>14</v>
      </c>
      <c r="X21" s="14">
        <v>25</v>
      </c>
      <c r="Y21" s="14">
        <v>35</v>
      </c>
      <c r="Z21" s="14">
        <v>11</v>
      </c>
      <c r="AA21" s="14">
        <v>13</v>
      </c>
      <c r="AB21" s="14">
        <v>9</v>
      </c>
      <c r="AC21" s="14">
        <v>4</v>
      </c>
      <c r="AD21" s="14">
        <v>11</v>
      </c>
      <c r="AE21" s="14">
        <v>11</v>
      </c>
      <c r="AF21" s="14">
        <v>13</v>
      </c>
      <c r="AG21" s="14"/>
      <c r="AH21" s="172" t="s">
        <v>149</v>
      </c>
      <c r="AI21" s="174"/>
      <c r="AJ21" s="156">
        <v>6</v>
      </c>
      <c r="AK21" s="156">
        <v>9</v>
      </c>
      <c r="AL21" s="156">
        <v>20</v>
      </c>
      <c r="AM21" s="156">
        <v>12</v>
      </c>
      <c r="AN21" s="156">
        <v>10</v>
      </c>
      <c r="AO21" s="156">
        <v>10</v>
      </c>
      <c r="AP21" s="156">
        <v>14</v>
      </c>
      <c r="AQ21" s="156">
        <v>7</v>
      </c>
      <c r="AR21" s="156">
        <v>5</v>
      </c>
      <c r="AS21" s="156">
        <v>5</v>
      </c>
      <c r="AT21" s="156">
        <v>7</v>
      </c>
      <c r="AU21" s="156">
        <v>5</v>
      </c>
      <c r="AV21" s="156">
        <v>9</v>
      </c>
      <c r="AW21" s="156">
        <v>10</v>
      </c>
      <c r="AX21" s="156">
        <v>10</v>
      </c>
      <c r="AY21" s="156">
        <v>12</v>
      </c>
      <c r="AZ21" s="156">
        <v>4</v>
      </c>
      <c r="BA21" s="156">
        <v>2</v>
      </c>
      <c r="BB21" s="156">
        <v>4</v>
      </c>
      <c r="BC21" s="156">
        <v>8</v>
      </c>
      <c r="BD21" s="156">
        <v>6</v>
      </c>
      <c r="BE21" s="156">
        <v>2</v>
      </c>
      <c r="BF21" s="156">
        <v>7</v>
      </c>
      <c r="BG21" s="156">
        <v>4</v>
      </c>
      <c r="BH21" s="156">
        <v>4</v>
      </c>
      <c r="BI21" s="156">
        <v>6</v>
      </c>
      <c r="BJ21" s="156"/>
      <c r="BK21" s="156"/>
      <c r="BL21" s="156"/>
      <c r="BM21" s="156"/>
      <c r="BN21" s="156"/>
      <c r="BO21" s="156"/>
      <c r="BP21" s="156"/>
    </row>
    <row r="22" spans="1:68" s="175" customFormat="1" x14ac:dyDescent="0.25">
      <c r="A22" s="172" t="s">
        <v>150</v>
      </c>
      <c r="B22" s="173"/>
      <c r="C22" s="176"/>
      <c r="D22" s="14"/>
      <c r="E22" s="14"/>
      <c r="F22" s="14"/>
      <c r="G22" s="14"/>
      <c r="H22" s="14"/>
      <c r="I22" s="173"/>
      <c r="J22" s="14">
        <v>609</v>
      </c>
      <c r="K22" s="14">
        <v>658</v>
      </c>
      <c r="L22" s="14">
        <v>572</v>
      </c>
      <c r="M22" s="14">
        <v>607</v>
      </c>
      <c r="N22" s="14">
        <v>571</v>
      </c>
      <c r="O22" s="14">
        <v>622</v>
      </c>
      <c r="P22" s="173"/>
      <c r="Q22" s="14">
        <v>661</v>
      </c>
      <c r="R22" s="14">
        <v>618</v>
      </c>
      <c r="S22" s="14">
        <v>642</v>
      </c>
      <c r="T22" s="14">
        <v>683</v>
      </c>
      <c r="U22" s="14">
        <v>659</v>
      </c>
      <c r="V22" s="14">
        <v>564</v>
      </c>
      <c r="W22" s="14">
        <v>859</v>
      </c>
      <c r="X22" s="14">
        <v>645</v>
      </c>
      <c r="Y22" s="14">
        <v>638</v>
      </c>
      <c r="Z22" s="14">
        <v>620</v>
      </c>
      <c r="AA22" s="14">
        <v>600</v>
      </c>
      <c r="AB22" s="14">
        <v>620</v>
      </c>
      <c r="AC22" s="14">
        <v>595</v>
      </c>
      <c r="AD22" s="14">
        <v>718</v>
      </c>
      <c r="AE22" s="14">
        <v>703</v>
      </c>
      <c r="AF22" s="14">
        <v>645</v>
      </c>
      <c r="AG22" s="14"/>
      <c r="AH22" s="172" t="s">
        <v>150</v>
      </c>
      <c r="AI22" s="177"/>
      <c r="AJ22" s="156">
        <v>548</v>
      </c>
      <c r="AK22" s="156">
        <v>650</v>
      </c>
      <c r="AL22" s="156">
        <v>643</v>
      </c>
      <c r="AM22" s="156">
        <v>608</v>
      </c>
      <c r="AN22" s="156">
        <v>609</v>
      </c>
      <c r="AO22" s="156">
        <v>626</v>
      </c>
      <c r="AP22" s="156">
        <v>655</v>
      </c>
      <c r="AQ22" s="156">
        <v>610</v>
      </c>
      <c r="AR22" s="156">
        <v>629</v>
      </c>
      <c r="AS22" s="156">
        <v>628</v>
      </c>
      <c r="AT22" s="156">
        <v>593</v>
      </c>
      <c r="AU22" s="156">
        <v>628</v>
      </c>
      <c r="AV22" s="156">
        <v>668</v>
      </c>
      <c r="AW22" s="156">
        <v>627</v>
      </c>
      <c r="AX22" s="156">
        <v>646</v>
      </c>
      <c r="AY22" s="156">
        <v>662</v>
      </c>
      <c r="AZ22" s="156">
        <v>615</v>
      </c>
      <c r="BA22" s="156">
        <v>640</v>
      </c>
      <c r="BB22" s="156">
        <v>607</v>
      </c>
      <c r="BC22" s="156">
        <v>629</v>
      </c>
      <c r="BD22" s="156">
        <v>637</v>
      </c>
      <c r="BE22" s="156">
        <v>597</v>
      </c>
      <c r="BF22" s="156">
        <v>582</v>
      </c>
      <c r="BG22" s="156">
        <v>609</v>
      </c>
      <c r="BH22" s="156">
        <v>591</v>
      </c>
      <c r="BI22" s="156">
        <v>604</v>
      </c>
      <c r="BJ22" s="156"/>
      <c r="BK22" s="156"/>
      <c r="BL22" s="156"/>
      <c r="BM22" s="156"/>
      <c r="BN22" s="156"/>
      <c r="BO22" s="156"/>
      <c r="BP22" s="156"/>
    </row>
    <row r="23" spans="1:68" x14ac:dyDescent="0.25">
      <c r="A23" s="148"/>
      <c r="B23" s="149"/>
      <c r="C23" s="8">
        <v>44531</v>
      </c>
      <c r="D23" s="8" t="e" vm="1">
        <f>_xll.FIMMÊS(C23,0)+1</f>
        <v>#VALUE!</v>
      </c>
      <c r="E23" s="8" t="e" vm="1">
        <f>_xll.FIMMÊS(D23,0)+1</f>
        <v>#VALUE!</v>
      </c>
      <c r="F23" s="8" t="e" vm="1">
        <f>_xll.FIMMÊS(E23,0)+1</f>
        <v>#VALUE!</v>
      </c>
      <c r="G23" s="8" t="e" vm="1">
        <f>_xll.FIMMÊS(F23,0)+1</f>
        <v>#VALUE!</v>
      </c>
      <c r="H23" s="8">
        <v>44682</v>
      </c>
      <c r="I23" s="149"/>
      <c r="J23" s="8" t="e" vm="1">
        <f>_xll.FIMMÊS(H23,0)+1</f>
        <v>#VALUE!</v>
      </c>
      <c r="K23" s="8" t="e" vm="1">
        <f>_xll.FIMMÊS(J23,0)+1</f>
        <v>#VALUE!</v>
      </c>
      <c r="L23" s="8" t="e" vm="1">
        <f>_xll.FIMMÊS(K23,0)+1</f>
        <v>#VALUE!</v>
      </c>
      <c r="M23" s="8" t="e" vm="1">
        <f>_xll.FIMMÊS(L23,0)+1</f>
        <v>#VALUE!</v>
      </c>
      <c r="N23" s="8" t="e" vm="1">
        <f>_xll.FIMMÊS(M23,0)+1</f>
        <v>#VALUE!</v>
      </c>
      <c r="O23" s="8" t="e" vm="1">
        <f>_xll.FIMMÊS(N23,0)+1</f>
        <v>#VALUE!</v>
      </c>
      <c r="P23" s="149"/>
      <c r="Q23" s="8" t="e" vm="1">
        <f>_xll.FIMMÊS(O23,0)+1</f>
        <v>#VALUE!</v>
      </c>
      <c r="R23" s="8" t="e" vm="1">
        <f t="shared" ref="R23:AF23" si="18">_xll.FIMMÊS(Q23,0)+1</f>
        <v>#VALUE!</v>
      </c>
      <c r="S23" s="8" t="e" vm="1">
        <f t="shared" si="18"/>
        <v>#VALUE!</v>
      </c>
      <c r="T23" s="8" t="e" vm="1">
        <f t="shared" si="18"/>
        <v>#VALUE!</v>
      </c>
      <c r="U23" s="8" t="e" vm="1">
        <f t="shared" si="18"/>
        <v>#VALUE!</v>
      </c>
      <c r="V23" s="8" t="e" vm="1">
        <f t="shared" si="18"/>
        <v>#VALUE!</v>
      </c>
      <c r="W23" s="8" t="e" vm="1">
        <f t="shared" si="18"/>
        <v>#VALUE!</v>
      </c>
      <c r="X23" s="8" t="e" vm="1">
        <f t="shared" si="18"/>
        <v>#VALUE!</v>
      </c>
      <c r="Y23" s="8" t="e" vm="1">
        <f t="shared" si="18"/>
        <v>#VALUE!</v>
      </c>
      <c r="Z23" s="8" t="e" vm="1">
        <f t="shared" si="18"/>
        <v>#VALUE!</v>
      </c>
      <c r="AA23" s="8" t="e" vm="1">
        <f t="shared" si="18"/>
        <v>#VALUE!</v>
      </c>
      <c r="AB23" s="8" t="e" vm="1">
        <f t="shared" si="18"/>
        <v>#VALUE!</v>
      </c>
      <c r="AC23" s="8" t="e" vm="1">
        <f t="shared" si="18"/>
        <v>#VALUE!</v>
      </c>
      <c r="AD23" s="8" t="e" vm="1">
        <f t="shared" si="18"/>
        <v>#VALUE!</v>
      </c>
      <c r="AE23" s="8" t="e" vm="1">
        <f t="shared" si="18"/>
        <v>#VALUE!</v>
      </c>
      <c r="AF23" s="8" t="e" vm="1">
        <f t="shared" si="18"/>
        <v>#VALUE!</v>
      </c>
      <c r="AG23" s="8"/>
      <c r="AH23" s="148"/>
      <c r="AI23" s="149"/>
      <c r="AJ23" s="8" t="e" vm="2">
        <f>AK23</f>
        <v>#VALUE!</v>
      </c>
      <c r="AK23" s="8" t="e" vm="1">
        <f>_xll.FIMMÊS(AF23,0)+1</f>
        <v>#VALUE!</v>
      </c>
      <c r="AL23" s="8" t="e" vm="1">
        <f t="shared" ref="AL23:BP23" si="19">_xll.FIMMÊS(AK23,0)+1</f>
        <v>#VALUE!</v>
      </c>
      <c r="AM23" s="8" t="e" vm="1">
        <f t="shared" si="19"/>
        <v>#VALUE!</v>
      </c>
      <c r="AN23" s="8" t="e" vm="1">
        <f t="shared" si="19"/>
        <v>#VALUE!</v>
      </c>
      <c r="AO23" s="8" t="e" vm="1">
        <f t="shared" si="19"/>
        <v>#VALUE!</v>
      </c>
      <c r="AP23" s="8" t="e" vm="1">
        <f t="shared" si="19"/>
        <v>#VALUE!</v>
      </c>
      <c r="AQ23" s="8" t="e" vm="1">
        <f t="shared" si="19"/>
        <v>#VALUE!</v>
      </c>
      <c r="AR23" s="8" t="e" vm="1">
        <f t="shared" si="19"/>
        <v>#VALUE!</v>
      </c>
      <c r="AS23" s="8" t="e" vm="1">
        <f t="shared" si="19"/>
        <v>#VALUE!</v>
      </c>
      <c r="AT23" s="8" t="e" vm="1">
        <f t="shared" si="19"/>
        <v>#VALUE!</v>
      </c>
      <c r="AU23" s="8" t="e" vm="1">
        <f t="shared" si="19"/>
        <v>#VALUE!</v>
      </c>
      <c r="AV23" s="8" t="e" vm="1">
        <f t="shared" si="19"/>
        <v>#VALUE!</v>
      </c>
      <c r="AW23" s="8" t="e" vm="1">
        <f t="shared" si="19"/>
        <v>#VALUE!</v>
      </c>
      <c r="AX23" s="8" t="e" vm="1">
        <f t="shared" si="19"/>
        <v>#VALUE!</v>
      </c>
      <c r="AY23" s="8" t="e" vm="1">
        <f t="shared" si="19"/>
        <v>#VALUE!</v>
      </c>
      <c r="AZ23" s="8" t="e" vm="1">
        <f t="shared" si="19"/>
        <v>#VALUE!</v>
      </c>
      <c r="BA23" s="8" t="e" vm="1">
        <f t="shared" si="19"/>
        <v>#VALUE!</v>
      </c>
      <c r="BB23" s="8" t="e" vm="1">
        <f t="shared" si="19"/>
        <v>#VALUE!</v>
      </c>
      <c r="BC23" s="8" t="e" vm="1">
        <f t="shared" si="19"/>
        <v>#VALUE!</v>
      </c>
      <c r="BD23" s="8" t="e" vm="1">
        <f t="shared" si="19"/>
        <v>#VALUE!</v>
      </c>
      <c r="BE23" s="8" t="e" vm="1">
        <f t="shared" si="19"/>
        <v>#VALUE!</v>
      </c>
      <c r="BF23" s="8" t="e" vm="1">
        <f t="shared" si="19"/>
        <v>#VALUE!</v>
      </c>
      <c r="BG23" s="8" t="e" vm="1">
        <f t="shared" si="19"/>
        <v>#VALUE!</v>
      </c>
      <c r="BH23" s="8" t="e" vm="1">
        <f t="shared" si="19"/>
        <v>#VALUE!</v>
      </c>
      <c r="BI23" s="8" t="e" vm="1">
        <f t="shared" si="19"/>
        <v>#VALUE!</v>
      </c>
      <c r="BJ23" s="8" t="e" vm="1">
        <f t="shared" si="19"/>
        <v>#VALUE!</v>
      </c>
      <c r="BK23" s="8" t="e" vm="1">
        <f t="shared" si="19"/>
        <v>#VALUE!</v>
      </c>
      <c r="BL23" s="8" t="e" vm="1">
        <f t="shared" si="19"/>
        <v>#VALUE!</v>
      </c>
      <c r="BM23" s="8" t="e" vm="1">
        <f t="shared" si="19"/>
        <v>#VALUE!</v>
      </c>
      <c r="BN23" s="8" t="e" vm="1">
        <f t="shared" si="19"/>
        <v>#VALUE!</v>
      </c>
      <c r="BO23" s="8" t="e" vm="1">
        <f t="shared" si="19"/>
        <v>#VALUE!</v>
      </c>
      <c r="BP23" s="8" t="e" vm="1">
        <f t="shared" si="19"/>
        <v>#VALUE!</v>
      </c>
    </row>
    <row r="24" spans="1:68" x14ac:dyDescent="0.25">
      <c r="A24" s="151" t="s">
        <v>151</v>
      </c>
      <c r="B24" s="152" t="s">
        <v>152</v>
      </c>
      <c r="C24" s="153">
        <f t="shared" ref="C24:O24" si="20">IF(C26=0,0,(IFERROR((C25/C26),0)))</f>
        <v>0</v>
      </c>
      <c r="D24" s="153">
        <f t="shared" si="20"/>
        <v>0</v>
      </c>
      <c r="E24" s="153">
        <f t="shared" si="20"/>
        <v>6.9444444444444441E-3</v>
      </c>
      <c r="F24" s="153">
        <f t="shared" si="20"/>
        <v>9.2592592592592587E-3</v>
      </c>
      <c r="G24" s="153">
        <f t="shared" si="20"/>
        <v>3.7578288100208766E-2</v>
      </c>
      <c r="H24" s="153">
        <f t="shared" si="20"/>
        <v>5.4466230936819175E-2</v>
      </c>
      <c r="I24" s="153" t="s">
        <v>153</v>
      </c>
      <c r="J24" s="153">
        <f t="shared" si="20"/>
        <v>1.8779342723004695E-2</v>
      </c>
      <c r="K24" s="153">
        <f t="shared" si="20"/>
        <v>3.7142857142857144E-2</v>
      </c>
      <c r="L24" s="153">
        <f t="shared" si="20"/>
        <v>1.3232514177693762E-2</v>
      </c>
      <c r="M24" s="153">
        <f t="shared" si="20"/>
        <v>8.0256821829855531E-3</v>
      </c>
      <c r="N24" s="153">
        <f t="shared" si="20"/>
        <v>2.6086956521739129E-2</v>
      </c>
      <c r="O24" s="153">
        <f t="shared" si="20"/>
        <v>3.0405405405405407E-2</v>
      </c>
      <c r="P24" s="153" t="s">
        <v>153</v>
      </c>
      <c r="Q24" s="153">
        <f t="shared" ref="Q24:BP24" si="21">IF(Q26=0,0,(IFERROR((Q25/Q26),0)))</f>
        <v>8.0000000000000002E-3</v>
      </c>
      <c r="R24" s="153">
        <f t="shared" si="21"/>
        <v>7.6732673267326731E-2</v>
      </c>
      <c r="S24" s="153">
        <f t="shared" si="21"/>
        <v>0.10575427682737169</v>
      </c>
      <c r="T24" s="153">
        <f t="shared" si="21"/>
        <v>0.13850415512465375</v>
      </c>
      <c r="U24" s="153">
        <f t="shared" si="21"/>
        <v>1.4548981571290009E-2</v>
      </c>
      <c r="V24" s="153">
        <f t="shared" si="21"/>
        <v>1.8024513338139869E-2</v>
      </c>
      <c r="W24" s="153">
        <f t="shared" si="21"/>
        <v>8.4033613445378148E-3</v>
      </c>
      <c r="X24" s="153">
        <f t="shared" si="21"/>
        <v>0.19210053859964094</v>
      </c>
      <c r="Y24" s="153">
        <f>IF(Y26=0,0,(IFERROR((Y25/Y26),0)))</f>
        <v>3.9840637450199202E-3</v>
      </c>
      <c r="Z24" s="153">
        <f t="shared" si="21"/>
        <v>5.6258790436005627E-3</v>
      </c>
      <c r="AA24" s="153">
        <f t="shared" si="21"/>
        <v>5.387931034482759E-3</v>
      </c>
      <c r="AB24" s="153">
        <f t="shared" si="21"/>
        <v>4.0927694406548429E-3</v>
      </c>
      <c r="AC24" s="153">
        <f t="shared" si="21"/>
        <v>1.3888888888888889E-3</v>
      </c>
      <c r="AD24" s="153">
        <f t="shared" si="21"/>
        <v>0</v>
      </c>
      <c r="AE24" s="153">
        <f t="shared" si="21"/>
        <v>1.4970059880239522E-3</v>
      </c>
      <c r="AF24" s="153">
        <f t="shared" si="21"/>
        <v>0</v>
      </c>
      <c r="AG24" s="153"/>
      <c r="AH24" s="151" t="s">
        <v>151</v>
      </c>
      <c r="AI24" s="153" t="s">
        <v>154</v>
      </c>
      <c r="AJ24" s="153">
        <f>IF(AJ26=0,0,(IFERROR((AJ25/AJ26),0)))</f>
        <v>2.7700831024930748E-3</v>
      </c>
      <c r="AK24" s="153">
        <f t="shared" si="21"/>
        <v>2.7700831024930748E-3</v>
      </c>
      <c r="AL24" s="153">
        <f t="shared" si="21"/>
        <v>4.1958041958041958E-3</v>
      </c>
      <c r="AM24" s="153">
        <f t="shared" si="21"/>
        <v>0</v>
      </c>
      <c r="AN24" s="153">
        <f t="shared" si="21"/>
        <v>3.8535645472061657E-3</v>
      </c>
      <c r="AO24" s="153">
        <f t="shared" si="21"/>
        <v>4.4843049327354259E-3</v>
      </c>
      <c r="AP24" s="153">
        <f t="shared" si="21"/>
        <v>0</v>
      </c>
      <c r="AQ24" s="153">
        <f t="shared" si="21"/>
        <v>0</v>
      </c>
      <c r="AR24" s="153">
        <f t="shared" si="21"/>
        <v>4.1899441340782122E-3</v>
      </c>
      <c r="AS24" s="153">
        <f t="shared" si="21"/>
        <v>2.9027576197387518E-3</v>
      </c>
      <c r="AT24" s="153">
        <f t="shared" si="21"/>
        <v>0</v>
      </c>
      <c r="AU24" s="153">
        <f t="shared" si="21"/>
        <v>4.9751243781094526E-3</v>
      </c>
      <c r="AV24" s="153">
        <f t="shared" si="21"/>
        <v>0</v>
      </c>
      <c r="AW24" s="153">
        <f t="shared" si="21"/>
        <v>0</v>
      </c>
      <c r="AX24" s="153">
        <f t="shared" si="21"/>
        <v>0</v>
      </c>
      <c r="AY24" s="153">
        <f t="shared" si="21"/>
        <v>1.5408320493066256E-3</v>
      </c>
      <c r="AZ24" s="153">
        <f t="shared" si="21"/>
        <v>0</v>
      </c>
      <c r="BA24" s="153">
        <f t="shared" si="21"/>
        <v>0</v>
      </c>
      <c r="BB24" s="153">
        <f t="shared" si="21"/>
        <v>1.364256480218281E-3</v>
      </c>
      <c r="BC24" s="153">
        <f t="shared" si="21"/>
        <v>0</v>
      </c>
      <c r="BD24" s="153">
        <f t="shared" si="21"/>
        <v>0</v>
      </c>
      <c r="BE24" s="153">
        <f t="shared" si="21"/>
        <v>0</v>
      </c>
      <c r="BF24" s="153">
        <f t="shared" si="21"/>
        <v>0</v>
      </c>
      <c r="BG24" s="153">
        <f t="shared" si="21"/>
        <v>0</v>
      </c>
      <c r="BH24" s="153">
        <f t="shared" si="21"/>
        <v>0</v>
      </c>
      <c r="BI24" s="153">
        <f t="shared" si="21"/>
        <v>0</v>
      </c>
      <c r="BJ24" s="153">
        <f t="shared" si="21"/>
        <v>0</v>
      </c>
      <c r="BK24" s="153">
        <f t="shared" si="21"/>
        <v>0</v>
      </c>
      <c r="BL24" s="153">
        <f t="shared" si="21"/>
        <v>0</v>
      </c>
      <c r="BM24" s="153">
        <f t="shared" si="21"/>
        <v>0</v>
      </c>
      <c r="BN24" s="153">
        <f t="shared" si="21"/>
        <v>0</v>
      </c>
      <c r="BO24" s="153">
        <f t="shared" si="21"/>
        <v>0</v>
      </c>
      <c r="BP24" s="153">
        <f t="shared" si="21"/>
        <v>0</v>
      </c>
    </row>
    <row r="25" spans="1:68" s="180" customFormat="1" ht="15" customHeight="1" x14ac:dyDescent="0.25">
      <c r="A25" s="178" t="s">
        <v>155</v>
      </c>
      <c r="B25" s="173"/>
      <c r="C25" s="14">
        <v>0</v>
      </c>
      <c r="D25" s="14">
        <v>0</v>
      </c>
      <c r="E25" s="14">
        <v>1</v>
      </c>
      <c r="F25" s="14">
        <v>2</v>
      </c>
      <c r="G25" s="14">
        <v>18</v>
      </c>
      <c r="H25" s="14">
        <v>25</v>
      </c>
      <c r="I25" s="173"/>
      <c r="J25" s="14">
        <v>8</v>
      </c>
      <c r="K25" s="14">
        <v>13</v>
      </c>
      <c r="L25" s="14">
        <v>7</v>
      </c>
      <c r="M25" s="14">
        <v>5</v>
      </c>
      <c r="N25" s="179">
        <v>15</v>
      </c>
      <c r="O25" s="176">
        <v>9</v>
      </c>
      <c r="P25" s="173"/>
      <c r="Q25" s="176">
        <v>1</v>
      </c>
      <c r="R25" s="176">
        <v>31</v>
      </c>
      <c r="S25" s="176">
        <v>68</v>
      </c>
      <c r="T25" s="176">
        <v>100</v>
      </c>
      <c r="U25" s="176">
        <v>15</v>
      </c>
      <c r="V25" s="176">
        <v>25</v>
      </c>
      <c r="W25" s="176">
        <v>7</v>
      </c>
      <c r="X25" s="176">
        <v>107</v>
      </c>
      <c r="Y25" s="176">
        <v>3</v>
      </c>
      <c r="Z25" s="176">
        <v>4</v>
      </c>
      <c r="AA25" s="176">
        <v>5</v>
      </c>
      <c r="AB25" s="176">
        <v>3</v>
      </c>
      <c r="AC25" s="176">
        <v>1</v>
      </c>
      <c r="AD25" s="176">
        <v>0</v>
      </c>
      <c r="AE25" s="176">
        <v>1</v>
      </c>
      <c r="AF25" s="176">
        <v>0</v>
      </c>
      <c r="AG25" s="176"/>
      <c r="AH25" s="178" t="s">
        <v>156</v>
      </c>
      <c r="AI25" s="174"/>
      <c r="AJ25" s="156">
        <f>AK25</f>
        <v>2</v>
      </c>
      <c r="AK25" s="156">
        <v>2</v>
      </c>
      <c r="AL25" s="156">
        <v>3</v>
      </c>
      <c r="AM25" s="156">
        <v>0</v>
      </c>
      <c r="AN25" s="156">
        <v>2</v>
      </c>
      <c r="AO25" s="156">
        <v>2</v>
      </c>
      <c r="AP25" s="156">
        <v>0</v>
      </c>
      <c r="AQ25" s="156">
        <v>0</v>
      </c>
      <c r="AR25" s="156">
        <v>3</v>
      </c>
      <c r="AS25" s="156">
        <v>2</v>
      </c>
      <c r="AT25" s="156">
        <v>0</v>
      </c>
      <c r="AU25" s="156">
        <v>4</v>
      </c>
      <c r="AV25" s="156">
        <v>0</v>
      </c>
      <c r="AW25" s="156">
        <v>0</v>
      </c>
      <c r="AX25" s="156">
        <v>0</v>
      </c>
      <c r="AY25" s="156">
        <v>1</v>
      </c>
      <c r="AZ25" s="156">
        <v>0</v>
      </c>
      <c r="BA25" s="156">
        <v>0</v>
      </c>
      <c r="BB25" s="156">
        <v>1</v>
      </c>
      <c r="BC25" s="156">
        <v>0</v>
      </c>
      <c r="BD25" s="156">
        <v>0</v>
      </c>
      <c r="BE25" s="156">
        <v>0</v>
      </c>
      <c r="BF25" s="156">
        <v>0</v>
      </c>
      <c r="BG25" s="156">
        <v>0</v>
      </c>
      <c r="BH25" s="156">
        <v>0</v>
      </c>
      <c r="BI25" s="156">
        <v>0</v>
      </c>
      <c r="BJ25" s="156"/>
      <c r="BK25" s="156"/>
      <c r="BL25" s="156"/>
      <c r="BM25" s="156"/>
      <c r="BN25" s="156"/>
      <c r="BO25" s="156"/>
      <c r="BP25" s="156"/>
    </row>
    <row r="26" spans="1:68" s="180" customFormat="1" ht="15" customHeight="1" x14ac:dyDescent="0.25">
      <c r="A26" s="178" t="s">
        <v>157</v>
      </c>
      <c r="B26" s="173"/>
      <c r="C26" s="14">
        <v>159</v>
      </c>
      <c r="D26" s="14">
        <v>215</v>
      </c>
      <c r="E26" s="14">
        <v>144</v>
      </c>
      <c r="F26" s="14">
        <v>216</v>
      </c>
      <c r="G26" s="14">
        <v>479</v>
      </c>
      <c r="H26" s="14">
        <v>459</v>
      </c>
      <c r="I26" s="173"/>
      <c r="J26" s="14">
        <v>426</v>
      </c>
      <c r="K26" s="14">
        <v>350</v>
      </c>
      <c r="L26" s="14">
        <v>529</v>
      </c>
      <c r="M26" s="14">
        <v>623</v>
      </c>
      <c r="N26" s="179">
        <v>575</v>
      </c>
      <c r="O26" s="176">
        <v>296</v>
      </c>
      <c r="P26" s="173"/>
      <c r="Q26" s="176">
        <v>125</v>
      </c>
      <c r="R26" s="176">
        <v>404</v>
      </c>
      <c r="S26" s="176">
        <v>643</v>
      </c>
      <c r="T26" s="176">
        <v>722</v>
      </c>
      <c r="U26" s="176">
        <v>1031</v>
      </c>
      <c r="V26" s="176">
        <v>1387</v>
      </c>
      <c r="W26" s="176">
        <v>833</v>
      </c>
      <c r="X26" s="176">
        <v>557</v>
      </c>
      <c r="Y26" s="176">
        <v>753</v>
      </c>
      <c r="Z26" s="176">
        <v>711</v>
      </c>
      <c r="AA26" s="176">
        <v>928</v>
      </c>
      <c r="AB26" s="176">
        <v>733</v>
      </c>
      <c r="AC26" s="176">
        <v>720</v>
      </c>
      <c r="AD26" s="176">
        <v>750</v>
      </c>
      <c r="AE26" s="176">
        <v>668</v>
      </c>
      <c r="AF26" s="176">
        <v>674</v>
      </c>
      <c r="AG26" s="176"/>
      <c r="AH26" s="178" t="s">
        <v>157</v>
      </c>
      <c r="AI26" s="177"/>
      <c r="AJ26" s="156">
        <f>AK26</f>
        <v>722</v>
      </c>
      <c r="AK26" s="156">
        <v>722</v>
      </c>
      <c r="AL26" s="156">
        <v>715</v>
      </c>
      <c r="AM26" s="156">
        <v>753</v>
      </c>
      <c r="AN26" s="156">
        <v>519</v>
      </c>
      <c r="AO26" s="156">
        <v>446</v>
      </c>
      <c r="AP26" s="156">
        <v>409</v>
      </c>
      <c r="AQ26" s="156">
        <v>1689</v>
      </c>
      <c r="AR26" s="156">
        <v>716</v>
      </c>
      <c r="AS26" s="156">
        <v>689</v>
      </c>
      <c r="AT26" s="156">
        <v>738</v>
      </c>
      <c r="AU26" s="156">
        <v>804</v>
      </c>
      <c r="AV26" s="156">
        <v>1518</v>
      </c>
      <c r="AW26" s="156">
        <v>627</v>
      </c>
      <c r="AX26" s="156">
        <v>845</v>
      </c>
      <c r="AY26" s="156">
        <v>649</v>
      </c>
      <c r="AZ26" s="156">
        <v>880</v>
      </c>
      <c r="BA26" s="156">
        <v>840</v>
      </c>
      <c r="BB26" s="156">
        <v>733</v>
      </c>
      <c r="BC26" s="156">
        <v>735</v>
      </c>
      <c r="BD26" s="156">
        <v>485</v>
      </c>
      <c r="BE26" s="156">
        <v>968</v>
      </c>
      <c r="BF26" s="156">
        <v>731</v>
      </c>
      <c r="BG26" s="156">
        <v>715</v>
      </c>
      <c r="BH26" s="156">
        <v>715</v>
      </c>
      <c r="BI26" s="156">
        <v>661</v>
      </c>
      <c r="BJ26" s="156"/>
      <c r="BK26" s="156"/>
      <c r="BL26" s="156"/>
      <c r="BM26" s="156"/>
      <c r="BN26" s="156"/>
      <c r="BO26" s="156"/>
      <c r="BP26" s="156"/>
    </row>
    <row r="27" spans="1:68" x14ac:dyDescent="0.25">
      <c r="A27" s="148"/>
      <c r="B27" s="149"/>
      <c r="C27" s="8">
        <v>44562</v>
      </c>
      <c r="D27" s="8" t="e" vm="1">
        <f>_xll.FIMMÊS(C27,0)+1</f>
        <v>#VALUE!</v>
      </c>
      <c r="E27" s="8" t="e" vm="1">
        <f>_xll.FIMMÊS(D27,0)+1</f>
        <v>#VALUE!</v>
      </c>
      <c r="F27" s="8" t="e" vm="1">
        <f>_xll.FIMMÊS(E27,0)+1</f>
        <v>#VALUE!</v>
      </c>
      <c r="G27" s="8" t="e" vm="1">
        <f>_xll.FIMMÊS(F27,0)+1</f>
        <v>#VALUE!</v>
      </c>
      <c r="H27" s="8" t="e" vm="1">
        <f>_xll.FIMMÊS(G27,0)+1</f>
        <v>#VALUE!</v>
      </c>
      <c r="I27" s="149"/>
      <c r="J27" s="8" t="e" vm="1">
        <f>_xll.FIMMÊS(H27,0)+1</f>
        <v>#VALUE!</v>
      </c>
      <c r="K27" s="8" t="e" vm="1">
        <f>_xll.FIMMÊS(J27,0)+1</f>
        <v>#VALUE!</v>
      </c>
      <c r="L27" s="8" t="e" vm="1">
        <f>_xll.FIMMÊS(K27,0)+1</f>
        <v>#VALUE!</v>
      </c>
      <c r="M27" s="8" t="e" vm="1">
        <f>_xll.FIMMÊS(L27,0)+1</f>
        <v>#VALUE!</v>
      </c>
      <c r="N27" s="8" t="e" vm="1">
        <f>_xll.FIMMÊS(M27,0)+1</f>
        <v>#VALUE!</v>
      </c>
      <c r="O27" s="8" t="e" vm="1">
        <f>_xll.FIMMÊS(N27,0)+1</f>
        <v>#VALUE!</v>
      </c>
      <c r="P27" s="149"/>
      <c r="Q27" s="8" t="e" vm="1">
        <f>_xll.FIMMÊS(O27,0)+1</f>
        <v>#VALUE!</v>
      </c>
      <c r="R27" s="8" t="e" vm="1">
        <f t="shared" ref="R27:AA27" si="22">_xll.FIMMÊS(Q27,0)+1</f>
        <v>#VALUE!</v>
      </c>
      <c r="S27" s="8" t="e" vm="1">
        <f t="shared" si="22"/>
        <v>#VALUE!</v>
      </c>
      <c r="T27" s="8" t="e" vm="1">
        <f t="shared" si="22"/>
        <v>#VALUE!</v>
      </c>
      <c r="U27" s="8" t="e" vm="1">
        <f t="shared" si="22"/>
        <v>#VALUE!</v>
      </c>
      <c r="V27" s="8" t="e" vm="1">
        <f t="shared" si="22"/>
        <v>#VALUE!</v>
      </c>
      <c r="W27" s="8" t="e" vm="1">
        <f t="shared" si="22"/>
        <v>#VALUE!</v>
      </c>
      <c r="X27" s="8" t="e" vm="1">
        <f t="shared" si="22"/>
        <v>#VALUE!</v>
      </c>
      <c r="Y27" s="8" t="e" vm="1">
        <f t="shared" si="22"/>
        <v>#VALUE!</v>
      </c>
      <c r="Z27" s="8" t="e" vm="1">
        <f t="shared" si="22"/>
        <v>#VALUE!</v>
      </c>
      <c r="AA27" s="8" t="e" vm="1">
        <f t="shared" si="22"/>
        <v>#VALUE!</v>
      </c>
      <c r="AB27" s="8" t="e" vm="1">
        <f>_xll.FIMMÊS(O27,0)+1</f>
        <v>#VALUE!</v>
      </c>
      <c r="AC27" s="8" t="e" vm="1">
        <f>_xll.FIMMÊS(P27,0)+1</f>
        <v>#VALUE!</v>
      </c>
      <c r="AD27" s="8" t="e" vm="1">
        <f>_xll.FIMMÊS(Q27,0)+1</f>
        <v>#VALUE!</v>
      </c>
      <c r="AE27" s="8" t="e" vm="1">
        <f>_xll.FIMMÊS(R27,0)+1</f>
        <v>#VALUE!</v>
      </c>
      <c r="AF27" s="8" t="e" vm="1">
        <f>_xll.FIMMÊS(S27,0)+1</f>
        <v>#VALUE!</v>
      </c>
      <c r="AG27" s="8"/>
      <c r="AH27" s="148"/>
      <c r="AI27" s="149"/>
      <c r="AJ27" s="8" t="str">
        <f>AJ7</f>
        <v>06 a 31 - Mai - 24</v>
      </c>
      <c r="AK27" s="8" t="e" vm="2">
        <f>AK7</f>
        <v>#VALUE!</v>
      </c>
      <c r="AL27" s="8" t="e" vm="2">
        <f t="shared" ref="AL27:BP27" si="23">AL7</f>
        <v>#VALUE!</v>
      </c>
      <c r="AM27" s="8" t="e" vm="2">
        <f t="shared" si="23"/>
        <v>#VALUE!</v>
      </c>
      <c r="AN27" s="8" t="e" vm="2">
        <f t="shared" si="23"/>
        <v>#VALUE!</v>
      </c>
      <c r="AO27" s="8" t="e" vm="2">
        <f t="shared" si="23"/>
        <v>#VALUE!</v>
      </c>
      <c r="AP27" s="8" t="e" vm="2">
        <f t="shared" si="23"/>
        <v>#VALUE!</v>
      </c>
      <c r="AQ27" s="8" t="e" vm="2">
        <f t="shared" si="23"/>
        <v>#VALUE!</v>
      </c>
      <c r="AR27" s="8" t="e" vm="2">
        <f t="shared" si="23"/>
        <v>#VALUE!</v>
      </c>
      <c r="AS27" s="8" t="e" vm="2">
        <f t="shared" si="23"/>
        <v>#VALUE!</v>
      </c>
      <c r="AT27" s="8" t="e" vm="2">
        <f t="shared" si="23"/>
        <v>#VALUE!</v>
      </c>
      <c r="AU27" s="8" t="e" vm="2">
        <f t="shared" si="23"/>
        <v>#VALUE!</v>
      </c>
      <c r="AV27" s="8" t="e" vm="2">
        <f t="shared" si="23"/>
        <v>#VALUE!</v>
      </c>
      <c r="AW27" s="8" t="e" vm="2">
        <f t="shared" si="23"/>
        <v>#VALUE!</v>
      </c>
      <c r="AX27" s="8" t="e" vm="2">
        <f t="shared" si="23"/>
        <v>#VALUE!</v>
      </c>
      <c r="AY27" s="8" t="e" vm="2">
        <f t="shared" si="23"/>
        <v>#VALUE!</v>
      </c>
      <c r="AZ27" s="8" t="e" vm="2">
        <f t="shared" si="23"/>
        <v>#VALUE!</v>
      </c>
      <c r="BA27" s="8" t="e" vm="2">
        <f t="shared" si="23"/>
        <v>#VALUE!</v>
      </c>
      <c r="BB27" s="8" t="e" vm="2">
        <f t="shared" si="23"/>
        <v>#VALUE!</v>
      </c>
      <c r="BC27" s="8" t="e" vm="2">
        <f t="shared" si="23"/>
        <v>#VALUE!</v>
      </c>
      <c r="BD27" s="8" t="e" vm="2">
        <f t="shared" si="23"/>
        <v>#VALUE!</v>
      </c>
      <c r="BE27" s="8" t="e" vm="2">
        <f t="shared" si="23"/>
        <v>#VALUE!</v>
      </c>
      <c r="BF27" s="8" t="e" vm="2">
        <f t="shared" si="23"/>
        <v>#VALUE!</v>
      </c>
      <c r="BG27" s="8" t="e" vm="2">
        <f t="shared" si="23"/>
        <v>#VALUE!</v>
      </c>
      <c r="BH27" s="8" t="e" vm="2">
        <f t="shared" si="23"/>
        <v>#VALUE!</v>
      </c>
      <c r="BI27" s="8" t="e" vm="2">
        <f t="shared" si="23"/>
        <v>#VALUE!</v>
      </c>
      <c r="BJ27" s="8" t="e" vm="2">
        <f t="shared" si="23"/>
        <v>#VALUE!</v>
      </c>
      <c r="BK27" s="8" t="e" vm="2">
        <f t="shared" si="23"/>
        <v>#VALUE!</v>
      </c>
      <c r="BL27" s="8" t="e" vm="2">
        <f t="shared" si="23"/>
        <v>#VALUE!</v>
      </c>
      <c r="BM27" s="8" t="e" vm="2">
        <f t="shared" si="23"/>
        <v>#VALUE!</v>
      </c>
      <c r="BN27" s="8" t="e" vm="2">
        <f t="shared" si="23"/>
        <v>#VALUE!</v>
      </c>
      <c r="BO27" s="8" t="e" vm="2">
        <f t="shared" si="23"/>
        <v>#VALUE!</v>
      </c>
      <c r="BP27" s="8" t="e" vm="2">
        <f t="shared" si="23"/>
        <v>#VALUE!</v>
      </c>
    </row>
    <row r="28" spans="1:68" ht="25.5" x14ac:dyDescent="0.25">
      <c r="A28" s="151" t="s">
        <v>158</v>
      </c>
      <c r="B28" s="181" t="s">
        <v>153</v>
      </c>
      <c r="C28" s="153">
        <f t="shared" ref="C28:O28" si="24">IF(C30=0,0,(IFERROR((C29/C30),0)))</f>
        <v>0</v>
      </c>
      <c r="D28" s="153">
        <f t="shared" si="24"/>
        <v>0</v>
      </c>
      <c r="E28" s="153">
        <f t="shared" si="24"/>
        <v>0</v>
      </c>
      <c r="F28" s="153">
        <f t="shared" si="24"/>
        <v>0</v>
      </c>
      <c r="G28" s="153">
        <f t="shared" si="24"/>
        <v>0</v>
      </c>
      <c r="H28" s="153">
        <f t="shared" si="24"/>
        <v>3.2154340836012861E-3</v>
      </c>
      <c r="I28" s="153" t="s">
        <v>153</v>
      </c>
      <c r="J28" s="153">
        <f t="shared" si="24"/>
        <v>0</v>
      </c>
      <c r="K28" s="153">
        <f t="shared" si="24"/>
        <v>2.6666666666666668E-2</v>
      </c>
      <c r="L28" s="153">
        <f t="shared" si="24"/>
        <v>0</v>
      </c>
      <c r="M28" s="153">
        <f t="shared" si="24"/>
        <v>9.6153846153846159E-3</v>
      </c>
      <c r="N28" s="153">
        <f t="shared" si="24"/>
        <v>0</v>
      </c>
      <c r="O28" s="153">
        <f t="shared" si="24"/>
        <v>0</v>
      </c>
      <c r="P28" s="153" t="s">
        <v>153</v>
      </c>
      <c r="Q28" s="153">
        <f t="shared" ref="Q28:BP28" si="25">IF(Q30=0,0,(IFERROR((Q29/Q30),0)))</f>
        <v>0</v>
      </c>
      <c r="R28" s="153">
        <f t="shared" si="25"/>
        <v>0</v>
      </c>
      <c r="S28" s="153">
        <f t="shared" si="25"/>
        <v>0</v>
      </c>
      <c r="T28" s="153">
        <f t="shared" si="25"/>
        <v>0</v>
      </c>
      <c r="U28" s="153">
        <f t="shared" si="25"/>
        <v>0</v>
      </c>
      <c r="V28" s="153">
        <f t="shared" si="25"/>
        <v>1.2195121951219513E-2</v>
      </c>
      <c r="W28" s="153">
        <f t="shared" si="25"/>
        <v>1.3605442176870748E-2</v>
      </c>
      <c r="X28" s="153">
        <f t="shared" si="25"/>
        <v>0</v>
      </c>
      <c r="Y28" s="153">
        <f>IF(Y30=0,0,(IFERROR((Y29/Y30),0)))</f>
        <v>0</v>
      </c>
      <c r="Z28" s="153">
        <f t="shared" si="25"/>
        <v>0</v>
      </c>
      <c r="AA28" s="153">
        <f t="shared" si="25"/>
        <v>0</v>
      </c>
      <c r="AB28" s="153">
        <f t="shared" si="25"/>
        <v>0</v>
      </c>
      <c r="AC28" s="153">
        <f t="shared" si="25"/>
        <v>0</v>
      </c>
      <c r="AD28" s="153">
        <f t="shared" si="25"/>
        <v>0</v>
      </c>
      <c r="AE28" s="153">
        <f t="shared" si="25"/>
        <v>6.6225165562913907E-3</v>
      </c>
      <c r="AF28" s="153">
        <f t="shared" si="25"/>
        <v>6.9444444444444441E-3</v>
      </c>
      <c r="AG28" s="153"/>
      <c r="AH28" s="151" t="s">
        <v>158</v>
      </c>
      <c r="AI28" s="153" t="s">
        <v>159</v>
      </c>
      <c r="AJ28" s="153">
        <f>IF(AJ30=0,0,(IFERROR((AJ29/AJ30),0)))</f>
        <v>0</v>
      </c>
      <c r="AK28" s="153">
        <f t="shared" si="25"/>
        <v>0</v>
      </c>
      <c r="AL28" s="153">
        <f t="shared" si="25"/>
        <v>7.575757575757576E-3</v>
      </c>
      <c r="AM28" s="153">
        <f t="shared" si="25"/>
        <v>8.3333333333333332E-3</v>
      </c>
      <c r="AN28" s="153">
        <f t="shared" si="25"/>
        <v>0</v>
      </c>
      <c r="AO28" s="153">
        <f t="shared" si="25"/>
        <v>0</v>
      </c>
      <c r="AP28" s="153">
        <f t="shared" si="25"/>
        <v>4.4776119402985072E-2</v>
      </c>
      <c r="AQ28" s="153">
        <f t="shared" si="25"/>
        <v>0</v>
      </c>
      <c r="AR28" s="153">
        <f t="shared" si="25"/>
        <v>7.1428571428571426E-3</v>
      </c>
      <c r="AS28" s="153">
        <f t="shared" si="25"/>
        <v>7.462686567164179E-3</v>
      </c>
      <c r="AT28" s="153">
        <f t="shared" si="25"/>
        <v>7.6335877862595417E-3</v>
      </c>
      <c r="AU28" s="153">
        <f t="shared" si="25"/>
        <v>0</v>
      </c>
      <c r="AV28" s="153">
        <f t="shared" si="25"/>
        <v>0</v>
      </c>
      <c r="AW28" s="153">
        <f t="shared" si="25"/>
        <v>7.3529411764705881E-3</v>
      </c>
      <c r="AX28" s="153">
        <f t="shared" si="25"/>
        <v>0</v>
      </c>
      <c r="AY28" s="153">
        <f t="shared" si="25"/>
        <v>1.5151515151515152E-2</v>
      </c>
      <c r="AZ28" s="153">
        <f t="shared" si="25"/>
        <v>0</v>
      </c>
      <c r="BA28" s="153">
        <f t="shared" si="25"/>
        <v>7.6923076923076927E-3</v>
      </c>
      <c r="BB28" s="153">
        <f t="shared" si="25"/>
        <v>0</v>
      </c>
      <c r="BC28" s="153">
        <f t="shared" si="25"/>
        <v>0</v>
      </c>
      <c r="BD28" s="153">
        <f t="shared" si="25"/>
        <v>1.5037593984962405E-2</v>
      </c>
      <c r="BE28" s="153">
        <f t="shared" si="25"/>
        <v>1.5503875968992248E-2</v>
      </c>
      <c r="BF28" s="153">
        <f t="shared" si="25"/>
        <v>0</v>
      </c>
      <c r="BG28" s="153">
        <f t="shared" si="25"/>
        <v>7.246376811594203E-3</v>
      </c>
      <c r="BH28" s="153">
        <f t="shared" si="25"/>
        <v>0</v>
      </c>
      <c r="BI28" s="153">
        <f t="shared" si="25"/>
        <v>2.2388059701492536E-2</v>
      </c>
      <c r="BJ28" s="153">
        <f t="shared" si="25"/>
        <v>0</v>
      </c>
      <c r="BK28" s="153">
        <f t="shared" si="25"/>
        <v>0</v>
      </c>
      <c r="BL28" s="153">
        <f t="shared" si="25"/>
        <v>0</v>
      </c>
      <c r="BM28" s="153">
        <f t="shared" si="25"/>
        <v>0</v>
      </c>
      <c r="BN28" s="153">
        <f t="shared" si="25"/>
        <v>0</v>
      </c>
      <c r="BO28" s="153">
        <f t="shared" si="25"/>
        <v>0</v>
      </c>
      <c r="BP28" s="153">
        <f t="shared" si="25"/>
        <v>0</v>
      </c>
    </row>
    <row r="29" spans="1:68" ht="15" customHeight="1" x14ac:dyDescent="0.25">
      <c r="A29" s="182" t="s">
        <v>160</v>
      </c>
      <c r="B29" s="181"/>
      <c r="C29" s="156">
        <v>0</v>
      </c>
      <c r="D29" s="156">
        <v>0</v>
      </c>
      <c r="E29" s="156">
        <v>0</v>
      </c>
      <c r="F29" s="156">
        <v>0</v>
      </c>
      <c r="G29" s="156">
        <v>0</v>
      </c>
      <c r="H29" s="156">
        <v>1</v>
      </c>
      <c r="I29" s="181"/>
      <c r="J29" s="156">
        <v>0</v>
      </c>
      <c r="K29" s="156">
        <v>4</v>
      </c>
      <c r="L29" s="156">
        <v>0</v>
      </c>
      <c r="M29" s="156">
        <v>1</v>
      </c>
      <c r="N29" s="156">
        <v>0</v>
      </c>
      <c r="O29" s="156">
        <v>0</v>
      </c>
      <c r="P29" s="181"/>
      <c r="Q29" s="156">
        <v>0</v>
      </c>
      <c r="R29" s="156">
        <v>0</v>
      </c>
      <c r="S29" s="156">
        <v>0</v>
      </c>
      <c r="T29" s="156">
        <v>0</v>
      </c>
      <c r="U29" s="156">
        <v>0</v>
      </c>
      <c r="V29" s="156">
        <v>1</v>
      </c>
      <c r="W29" s="156">
        <v>2</v>
      </c>
      <c r="X29" s="156">
        <v>0</v>
      </c>
      <c r="Y29" s="156">
        <v>0</v>
      </c>
      <c r="Z29" s="156">
        <v>0</v>
      </c>
      <c r="AA29" s="156">
        <v>0</v>
      </c>
      <c r="AB29" s="156">
        <v>0</v>
      </c>
      <c r="AC29" s="156">
        <v>0</v>
      </c>
      <c r="AD29" s="156">
        <v>0</v>
      </c>
      <c r="AE29" s="156">
        <v>1</v>
      </c>
      <c r="AF29" s="156">
        <v>1</v>
      </c>
      <c r="AG29" s="156"/>
      <c r="AH29" s="182" t="s">
        <v>160</v>
      </c>
      <c r="AI29" s="183"/>
      <c r="AJ29" s="156">
        <v>0</v>
      </c>
      <c r="AK29" s="156">
        <v>0</v>
      </c>
      <c r="AL29" s="156">
        <v>1</v>
      </c>
      <c r="AM29" s="156">
        <v>1</v>
      </c>
      <c r="AN29" s="156">
        <v>0</v>
      </c>
      <c r="AO29" s="156">
        <v>0</v>
      </c>
      <c r="AP29" s="156">
        <v>6</v>
      </c>
      <c r="AQ29" s="156">
        <v>0</v>
      </c>
      <c r="AR29" s="156">
        <v>1</v>
      </c>
      <c r="AS29" s="156">
        <v>1</v>
      </c>
      <c r="AT29" s="156">
        <v>1</v>
      </c>
      <c r="AU29" s="156">
        <v>0</v>
      </c>
      <c r="AV29" s="156">
        <v>0</v>
      </c>
      <c r="AW29" s="156">
        <v>1</v>
      </c>
      <c r="AX29" s="156">
        <v>0</v>
      </c>
      <c r="AY29" s="156">
        <v>2</v>
      </c>
      <c r="AZ29" s="156">
        <v>0</v>
      </c>
      <c r="BA29" s="156">
        <v>1</v>
      </c>
      <c r="BB29" s="156">
        <v>0</v>
      </c>
      <c r="BC29" s="156">
        <v>0</v>
      </c>
      <c r="BD29" s="156">
        <v>2</v>
      </c>
      <c r="BE29" s="156">
        <v>2</v>
      </c>
      <c r="BF29" s="156">
        <v>0</v>
      </c>
      <c r="BG29" s="156">
        <v>1</v>
      </c>
      <c r="BH29" s="156">
        <v>0</v>
      </c>
      <c r="BI29" s="156">
        <v>3</v>
      </c>
      <c r="BJ29" s="156"/>
      <c r="BK29" s="156"/>
      <c r="BL29" s="156"/>
      <c r="BM29" s="156"/>
      <c r="BN29" s="156"/>
      <c r="BO29" s="156"/>
      <c r="BP29" s="156"/>
    </row>
    <row r="30" spans="1:68" ht="15" customHeight="1" x14ac:dyDescent="0.25">
      <c r="A30" s="154" t="s">
        <v>161</v>
      </c>
      <c r="B30" s="181"/>
      <c r="C30" s="156">
        <v>114</v>
      </c>
      <c r="D30" s="156">
        <v>33</v>
      </c>
      <c r="E30" s="156">
        <v>50</v>
      </c>
      <c r="F30" s="156">
        <v>75</v>
      </c>
      <c r="G30" s="156">
        <v>90</v>
      </c>
      <c r="H30" s="156">
        <v>311</v>
      </c>
      <c r="I30" s="181"/>
      <c r="J30" s="156">
        <v>106</v>
      </c>
      <c r="K30" s="156">
        <v>150</v>
      </c>
      <c r="L30" s="156">
        <v>116</v>
      </c>
      <c r="M30" s="156">
        <v>104</v>
      </c>
      <c r="N30" s="156">
        <v>112</v>
      </c>
      <c r="O30" s="156">
        <v>104</v>
      </c>
      <c r="P30" s="181"/>
      <c r="Q30" s="156">
        <v>133</v>
      </c>
      <c r="R30" s="156">
        <v>132</v>
      </c>
      <c r="S30" s="156">
        <v>147</v>
      </c>
      <c r="T30" s="156">
        <v>131</v>
      </c>
      <c r="U30" s="156">
        <v>100</v>
      </c>
      <c r="V30" s="156">
        <v>82</v>
      </c>
      <c r="W30" s="156">
        <v>147</v>
      </c>
      <c r="X30" s="156">
        <v>154</v>
      </c>
      <c r="Y30" s="156">
        <v>154</v>
      </c>
      <c r="Z30" s="156">
        <v>149</v>
      </c>
      <c r="AA30" s="156">
        <v>156</v>
      </c>
      <c r="AB30" s="156">
        <v>153</v>
      </c>
      <c r="AC30" s="156">
        <v>144</v>
      </c>
      <c r="AD30" s="156">
        <v>154</v>
      </c>
      <c r="AE30" s="156">
        <v>151</v>
      </c>
      <c r="AF30" s="156">
        <v>144</v>
      </c>
      <c r="AG30" s="156"/>
      <c r="AH30" s="154" t="s">
        <v>161</v>
      </c>
      <c r="AI30" s="184"/>
      <c r="AJ30" s="156">
        <v>114</v>
      </c>
      <c r="AK30" s="156">
        <v>124</v>
      </c>
      <c r="AL30" s="156">
        <v>132</v>
      </c>
      <c r="AM30" s="156">
        <v>120</v>
      </c>
      <c r="AN30" s="156">
        <v>127</v>
      </c>
      <c r="AO30" s="156">
        <v>136</v>
      </c>
      <c r="AP30" s="156">
        <v>134</v>
      </c>
      <c r="AQ30" s="156">
        <v>130</v>
      </c>
      <c r="AR30" s="156">
        <v>140</v>
      </c>
      <c r="AS30" s="156">
        <v>134</v>
      </c>
      <c r="AT30" s="156">
        <v>131</v>
      </c>
      <c r="AU30" s="156">
        <v>136</v>
      </c>
      <c r="AV30" s="156">
        <v>132</v>
      </c>
      <c r="AW30" s="156">
        <v>136</v>
      </c>
      <c r="AX30" s="156">
        <v>132</v>
      </c>
      <c r="AY30" s="156">
        <v>132</v>
      </c>
      <c r="AZ30" s="156">
        <v>140</v>
      </c>
      <c r="BA30" s="156">
        <v>130</v>
      </c>
      <c r="BB30" s="156">
        <v>132</v>
      </c>
      <c r="BC30" s="156">
        <v>142</v>
      </c>
      <c r="BD30" s="156">
        <v>133</v>
      </c>
      <c r="BE30" s="156">
        <v>129</v>
      </c>
      <c r="BF30" s="156">
        <v>127</v>
      </c>
      <c r="BG30" s="156">
        <v>138</v>
      </c>
      <c r="BH30" s="156">
        <v>137</v>
      </c>
      <c r="BI30" s="156">
        <v>134</v>
      </c>
      <c r="BJ30" s="156"/>
      <c r="BK30" s="156"/>
      <c r="BL30" s="156"/>
      <c r="BM30" s="156"/>
      <c r="BN30" s="156"/>
      <c r="BO30" s="156"/>
      <c r="BP30" s="156"/>
    </row>
    <row r="31" spans="1:68" ht="25.5" hidden="1" x14ac:dyDescent="0.25">
      <c r="A31" s="151" t="s">
        <v>162</v>
      </c>
      <c r="B31" s="181" t="s">
        <v>159</v>
      </c>
      <c r="C31" s="153">
        <f t="shared" ref="C31:H31" si="26">IF(C33=0,0,(IFERROR((C32/C33),0)))</f>
        <v>0</v>
      </c>
      <c r="D31" s="153">
        <f t="shared" si="26"/>
        <v>0</v>
      </c>
      <c r="E31" s="153">
        <f t="shared" si="26"/>
        <v>0</v>
      </c>
      <c r="F31" s="153">
        <f t="shared" si="26"/>
        <v>9.3333333333333338E-2</v>
      </c>
      <c r="G31" s="153">
        <f t="shared" si="26"/>
        <v>0</v>
      </c>
      <c r="H31" s="153">
        <f t="shared" si="26"/>
        <v>1.2861736334405145E-2</v>
      </c>
      <c r="I31" s="153" t="s">
        <v>159</v>
      </c>
      <c r="J31" s="153">
        <f t="shared" ref="J31:O31" si="27">IF(J33=0,0,(IFERROR((J32/J33),0)))</f>
        <v>9.433962264150943E-3</v>
      </c>
      <c r="K31" s="153">
        <f t="shared" si="27"/>
        <v>0.06</v>
      </c>
      <c r="L31" s="153">
        <f t="shared" si="27"/>
        <v>0.11206896551724138</v>
      </c>
      <c r="M31" s="153">
        <f t="shared" si="27"/>
        <v>0.10576923076923077</v>
      </c>
      <c r="N31" s="153">
        <f t="shared" si="27"/>
        <v>9.8214285714285712E-2</v>
      </c>
      <c r="O31" s="153">
        <f t="shared" si="27"/>
        <v>0.125</v>
      </c>
      <c r="P31" s="153" t="s">
        <v>159</v>
      </c>
      <c r="Q31" s="153">
        <f t="shared" ref="Q31:X31" si="28">IF(Q33=0,0,(IFERROR((Q32/Q33),0)))</f>
        <v>0.10526315789473684</v>
      </c>
      <c r="R31" s="153">
        <f t="shared" si="28"/>
        <v>5.3030303030303032E-2</v>
      </c>
      <c r="S31" s="153">
        <f t="shared" si="28"/>
        <v>2.7210884353741496E-2</v>
      </c>
      <c r="T31" s="153">
        <f t="shared" si="28"/>
        <v>5.3435114503816793E-2</v>
      </c>
      <c r="U31" s="153">
        <f t="shared" si="28"/>
        <v>0.12</v>
      </c>
      <c r="V31" s="153">
        <f t="shared" si="28"/>
        <v>7.3170731707317069E-2</v>
      </c>
      <c r="W31" s="153">
        <f t="shared" si="28"/>
        <v>2.0408163265306121E-2</v>
      </c>
      <c r="X31" s="153">
        <f t="shared" si="28"/>
        <v>2.5974025974025976E-2</v>
      </c>
      <c r="Y31" s="153">
        <f>IF(Y33=0,0,(IFERROR((Y32/Y33),0)))</f>
        <v>3.896103896103896E-2</v>
      </c>
      <c r="Z31" s="153">
        <f t="shared" ref="Z31:AF31" si="29">IF(Z33=0,0,(IFERROR((Z32/Z33),0)))</f>
        <v>3.3557046979865772E-2</v>
      </c>
      <c r="AA31" s="153">
        <f t="shared" si="29"/>
        <v>0.10897435897435898</v>
      </c>
      <c r="AB31" s="153">
        <f t="shared" si="29"/>
        <v>7.1895424836601302E-2</v>
      </c>
      <c r="AC31" s="153">
        <f t="shared" si="29"/>
        <v>2.7777777777777776E-2</v>
      </c>
      <c r="AD31" s="153">
        <f t="shared" si="29"/>
        <v>6.4935064935064929E-2</v>
      </c>
      <c r="AE31" s="153">
        <f t="shared" si="29"/>
        <v>9.2715231788079472E-2</v>
      </c>
      <c r="AF31" s="153">
        <f t="shared" si="29"/>
        <v>4.1666666666666664E-2</v>
      </c>
      <c r="AG31" s="153"/>
      <c r="AH31" s="151" t="s">
        <v>162</v>
      </c>
      <c r="AI31" s="153" t="s">
        <v>159</v>
      </c>
      <c r="AJ31" s="153">
        <f t="shared" ref="AJ31:BP31" si="30">IF(AJ33=0,0,(IFERROR((AJ32/AJ33),0)))</f>
        <v>0</v>
      </c>
      <c r="AK31" s="153">
        <f t="shared" si="30"/>
        <v>0</v>
      </c>
      <c r="AL31" s="153">
        <f t="shared" si="30"/>
        <v>0</v>
      </c>
      <c r="AM31" s="153">
        <f t="shared" si="30"/>
        <v>0</v>
      </c>
      <c r="AN31" s="153">
        <f t="shared" si="30"/>
        <v>0</v>
      </c>
      <c r="AO31" s="153">
        <f t="shared" si="30"/>
        <v>0</v>
      </c>
      <c r="AP31" s="153">
        <f t="shared" si="30"/>
        <v>0</v>
      </c>
      <c r="AQ31" s="153">
        <f t="shared" si="30"/>
        <v>0</v>
      </c>
      <c r="AR31" s="153">
        <f t="shared" si="30"/>
        <v>0</v>
      </c>
      <c r="AS31" s="153">
        <f t="shared" si="30"/>
        <v>0</v>
      </c>
      <c r="AT31" s="153">
        <f t="shared" si="30"/>
        <v>0</v>
      </c>
      <c r="AU31" s="153">
        <f t="shared" si="30"/>
        <v>0</v>
      </c>
      <c r="AV31" s="153">
        <f t="shared" si="30"/>
        <v>0</v>
      </c>
      <c r="AW31" s="153">
        <f t="shared" si="30"/>
        <v>0</v>
      </c>
      <c r="AX31" s="153">
        <f t="shared" si="30"/>
        <v>0</v>
      </c>
      <c r="AY31" s="153">
        <f t="shared" si="30"/>
        <v>0</v>
      </c>
      <c r="AZ31" s="153">
        <f t="shared" si="30"/>
        <v>0</v>
      </c>
      <c r="BA31" s="153">
        <f t="shared" si="30"/>
        <v>0</v>
      </c>
      <c r="BB31" s="153">
        <f t="shared" si="30"/>
        <v>0</v>
      </c>
      <c r="BC31" s="153">
        <f t="shared" si="30"/>
        <v>0</v>
      </c>
      <c r="BD31" s="153">
        <f t="shared" si="30"/>
        <v>0</v>
      </c>
      <c r="BE31" s="153">
        <f t="shared" si="30"/>
        <v>0</v>
      </c>
      <c r="BF31" s="153">
        <f t="shared" si="30"/>
        <v>0</v>
      </c>
      <c r="BG31" s="153">
        <f t="shared" si="30"/>
        <v>0</v>
      </c>
      <c r="BH31" s="153">
        <f t="shared" si="30"/>
        <v>0</v>
      </c>
      <c r="BI31" s="153">
        <f t="shared" si="30"/>
        <v>0</v>
      </c>
      <c r="BJ31" s="153">
        <f t="shared" si="30"/>
        <v>0</v>
      </c>
      <c r="BK31" s="153">
        <f t="shared" si="30"/>
        <v>0</v>
      </c>
      <c r="BL31" s="153">
        <f t="shared" si="30"/>
        <v>0</v>
      </c>
      <c r="BM31" s="153">
        <f t="shared" si="30"/>
        <v>0</v>
      </c>
      <c r="BN31" s="153">
        <f t="shared" si="30"/>
        <v>0</v>
      </c>
      <c r="BO31" s="153">
        <f t="shared" si="30"/>
        <v>0</v>
      </c>
      <c r="BP31" s="153">
        <f t="shared" si="30"/>
        <v>0</v>
      </c>
    </row>
    <row r="32" spans="1:68" hidden="1" x14ac:dyDescent="0.25">
      <c r="A32" s="182" t="s">
        <v>163</v>
      </c>
      <c r="B32" s="181"/>
      <c r="C32" s="156">
        <v>0</v>
      </c>
      <c r="D32" s="156">
        <v>0</v>
      </c>
      <c r="E32" s="156">
        <v>0</v>
      </c>
      <c r="F32" s="156">
        <v>7</v>
      </c>
      <c r="G32" s="156">
        <v>0</v>
      </c>
      <c r="H32" s="156">
        <v>4</v>
      </c>
      <c r="I32" s="181"/>
      <c r="J32" s="156">
        <v>1</v>
      </c>
      <c r="K32" s="156">
        <v>9</v>
      </c>
      <c r="L32" s="156">
        <v>13</v>
      </c>
      <c r="M32" s="156">
        <v>11</v>
      </c>
      <c r="N32" s="156">
        <v>11</v>
      </c>
      <c r="O32" s="156">
        <v>13</v>
      </c>
      <c r="P32" s="181"/>
      <c r="Q32" s="156">
        <v>14</v>
      </c>
      <c r="R32" s="156">
        <v>7</v>
      </c>
      <c r="S32" s="156">
        <v>4</v>
      </c>
      <c r="T32" s="156">
        <v>7</v>
      </c>
      <c r="U32" s="156">
        <v>12</v>
      </c>
      <c r="V32" s="156">
        <v>6</v>
      </c>
      <c r="W32" s="156">
        <v>3</v>
      </c>
      <c r="X32" s="156">
        <v>4</v>
      </c>
      <c r="Y32" s="156">
        <v>6</v>
      </c>
      <c r="Z32" s="156">
        <v>5</v>
      </c>
      <c r="AA32" s="156">
        <v>17</v>
      </c>
      <c r="AB32" s="156">
        <v>11</v>
      </c>
      <c r="AC32" s="156">
        <v>4</v>
      </c>
      <c r="AD32" s="156">
        <v>10</v>
      </c>
      <c r="AE32" s="156">
        <v>14</v>
      </c>
      <c r="AF32" s="156">
        <v>6</v>
      </c>
      <c r="AG32" s="156"/>
      <c r="AH32" s="182" t="s">
        <v>163</v>
      </c>
      <c r="AI32" s="181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6"/>
    </row>
    <row r="33" spans="1:68" hidden="1" x14ac:dyDescent="0.25">
      <c r="A33" s="154" t="s">
        <v>164</v>
      </c>
      <c r="B33" s="181"/>
      <c r="C33" s="156">
        <v>114</v>
      </c>
      <c r="D33" s="156">
        <v>33</v>
      </c>
      <c r="E33" s="156">
        <v>50</v>
      </c>
      <c r="F33" s="156">
        <v>75</v>
      </c>
      <c r="G33" s="156">
        <v>90</v>
      </c>
      <c r="H33" s="156">
        <v>311</v>
      </c>
      <c r="I33" s="181"/>
      <c r="J33" s="156">
        <v>106</v>
      </c>
      <c r="K33" s="156">
        <v>150</v>
      </c>
      <c r="L33" s="156">
        <v>116</v>
      </c>
      <c r="M33" s="156">
        <v>104</v>
      </c>
      <c r="N33" s="156">
        <v>112</v>
      </c>
      <c r="O33" s="156">
        <v>104</v>
      </c>
      <c r="P33" s="181"/>
      <c r="Q33" s="156">
        <v>133</v>
      </c>
      <c r="R33" s="156">
        <v>132</v>
      </c>
      <c r="S33" s="156">
        <v>147</v>
      </c>
      <c r="T33" s="156">
        <v>131</v>
      </c>
      <c r="U33" s="156">
        <v>100</v>
      </c>
      <c r="V33" s="156">
        <v>82</v>
      </c>
      <c r="W33" s="156">
        <v>147</v>
      </c>
      <c r="X33" s="156">
        <v>154</v>
      </c>
      <c r="Y33" s="156">
        <v>154</v>
      </c>
      <c r="Z33" s="156">
        <v>149</v>
      </c>
      <c r="AA33" s="156">
        <v>156</v>
      </c>
      <c r="AB33" s="156">
        <v>153</v>
      </c>
      <c r="AC33" s="156">
        <v>144</v>
      </c>
      <c r="AD33" s="156">
        <v>154</v>
      </c>
      <c r="AE33" s="156">
        <v>151</v>
      </c>
      <c r="AF33" s="156">
        <v>144</v>
      </c>
      <c r="AG33" s="156"/>
      <c r="AH33" s="154" t="s">
        <v>164</v>
      </c>
      <c r="AI33" s="181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</row>
    <row r="34" spans="1:68" ht="25.5" x14ac:dyDescent="0.25">
      <c r="A34" s="151" t="s">
        <v>162</v>
      </c>
      <c r="B34" s="181" t="s">
        <v>159</v>
      </c>
      <c r="C34" s="153">
        <f t="shared" ref="C34:O34" si="31">IF(C36=0,0,(IFERROR((C35/C36),0)))</f>
        <v>0</v>
      </c>
      <c r="D34" s="153">
        <f t="shared" si="31"/>
        <v>0</v>
      </c>
      <c r="E34" s="153">
        <f t="shared" si="31"/>
        <v>0</v>
      </c>
      <c r="F34" s="153">
        <f t="shared" si="31"/>
        <v>9.3333333333333338E-2</v>
      </c>
      <c r="G34" s="153">
        <f t="shared" si="31"/>
        <v>0</v>
      </c>
      <c r="H34" s="153">
        <f t="shared" si="31"/>
        <v>1.2861736334405145E-2</v>
      </c>
      <c r="I34" s="153" t="s">
        <v>159</v>
      </c>
      <c r="J34" s="153">
        <f t="shared" si="31"/>
        <v>9.433962264150943E-3</v>
      </c>
      <c r="K34" s="153">
        <f t="shared" si="31"/>
        <v>0.06</v>
      </c>
      <c r="L34" s="153">
        <f t="shared" si="31"/>
        <v>0.11206896551724138</v>
      </c>
      <c r="M34" s="153">
        <f t="shared" si="31"/>
        <v>0.10576923076923077</v>
      </c>
      <c r="N34" s="153">
        <f t="shared" si="31"/>
        <v>9.8214285714285712E-2</v>
      </c>
      <c r="O34" s="153">
        <f t="shared" si="31"/>
        <v>0.125</v>
      </c>
      <c r="P34" s="153" t="s">
        <v>159</v>
      </c>
      <c r="Q34" s="153">
        <f t="shared" ref="Q34:BP34" si="32">IF(Q36=0,0,(IFERROR((Q35/Q36),0)))</f>
        <v>0.10526315789473684</v>
      </c>
      <c r="R34" s="153">
        <f t="shared" si="32"/>
        <v>5.3030303030303032E-2</v>
      </c>
      <c r="S34" s="153">
        <f t="shared" si="32"/>
        <v>2.7210884353741496E-2</v>
      </c>
      <c r="T34" s="153">
        <f t="shared" si="32"/>
        <v>5.3435114503816793E-2</v>
      </c>
      <c r="U34" s="153">
        <f t="shared" si="32"/>
        <v>0.12</v>
      </c>
      <c r="V34" s="153">
        <f t="shared" si="32"/>
        <v>7.3170731707317069E-2</v>
      </c>
      <c r="W34" s="153">
        <f t="shared" si="32"/>
        <v>2.0408163265306121E-2</v>
      </c>
      <c r="X34" s="153">
        <f t="shared" si="32"/>
        <v>2.5974025974025976E-2</v>
      </c>
      <c r="Y34" s="153">
        <f>IF(Y36=0,0,(IFERROR((Y35/Y36),0)))</f>
        <v>3.896103896103896E-2</v>
      </c>
      <c r="Z34" s="153">
        <f t="shared" si="32"/>
        <v>3.3557046979865772E-2</v>
      </c>
      <c r="AA34" s="153">
        <f t="shared" si="32"/>
        <v>0.10897435897435898</v>
      </c>
      <c r="AB34" s="153">
        <f t="shared" si="32"/>
        <v>7.1895424836601302E-2</v>
      </c>
      <c r="AC34" s="153">
        <f t="shared" si="32"/>
        <v>2.7777777777777776E-2</v>
      </c>
      <c r="AD34" s="153">
        <f t="shared" si="32"/>
        <v>6.4935064935064929E-2</v>
      </c>
      <c r="AE34" s="153">
        <f t="shared" si="32"/>
        <v>9.2715231788079472E-2</v>
      </c>
      <c r="AF34" s="153">
        <f t="shared" si="32"/>
        <v>4.1666666666666664E-2</v>
      </c>
      <c r="AG34" s="153"/>
      <c r="AH34" s="151" t="s">
        <v>165</v>
      </c>
      <c r="AI34" s="153" t="s">
        <v>166</v>
      </c>
      <c r="AJ34" s="153">
        <f>IF(AJ36=0,0,(IFERROR((AJ35/AJ36),0)))</f>
        <v>2.710843373493976E-2</v>
      </c>
      <c r="AK34" s="153">
        <f t="shared" si="32"/>
        <v>0.47173913043478261</v>
      </c>
      <c r="AL34" s="153">
        <f t="shared" si="32"/>
        <v>0.12658227848101267</v>
      </c>
      <c r="AM34" s="153">
        <f t="shared" si="32"/>
        <v>0.10869565217391304</v>
      </c>
      <c r="AN34" s="153">
        <f t="shared" si="32"/>
        <v>8.4507042253521125E-2</v>
      </c>
      <c r="AO34" s="153">
        <f t="shared" si="32"/>
        <v>9.3023255813953487E-2</v>
      </c>
      <c r="AP34" s="153">
        <f t="shared" si="32"/>
        <v>6.4864864864864868E-2</v>
      </c>
      <c r="AQ34" s="153">
        <f t="shared" si="32"/>
        <v>7.1428571428571425E-2</v>
      </c>
      <c r="AR34" s="153">
        <f t="shared" si="32"/>
        <v>0.36363636363636365</v>
      </c>
      <c r="AS34" s="153">
        <f t="shared" si="32"/>
        <v>0.15025906735751296</v>
      </c>
      <c r="AT34" s="153">
        <f t="shared" si="32"/>
        <v>0.12962962962962962</v>
      </c>
      <c r="AU34" s="153">
        <f t="shared" si="32"/>
        <v>0.11678832116788321</v>
      </c>
      <c r="AV34" s="153">
        <f t="shared" si="32"/>
        <v>4.7872340425531915E-2</v>
      </c>
      <c r="AW34" s="153">
        <f t="shared" si="32"/>
        <v>0</v>
      </c>
      <c r="AX34" s="153">
        <f t="shared" si="32"/>
        <v>0</v>
      </c>
      <c r="AY34" s="153">
        <f t="shared" si="32"/>
        <v>0</v>
      </c>
      <c r="AZ34" s="153">
        <f t="shared" si="32"/>
        <v>0</v>
      </c>
      <c r="BA34" s="153">
        <f t="shared" si="32"/>
        <v>0</v>
      </c>
      <c r="BB34" s="153">
        <f t="shared" si="32"/>
        <v>0</v>
      </c>
      <c r="BC34" s="153">
        <f t="shared" si="32"/>
        <v>0</v>
      </c>
      <c r="BD34" s="153">
        <f t="shared" si="32"/>
        <v>0</v>
      </c>
      <c r="BE34" s="153">
        <f t="shared" si="32"/>
        <v>0</v>
      </c>
      <c r="BF34" s="153">
        <f t="shared" si="32"/>
        <v>0</v>
      </c>
      <c r="BG34" s="153">
        <f t="shared" si="32"/>
        <v>0</v>
      </c>
      <c r="BH34" s="153">
        <f t="shared" si="32"/>
        <v>0</v>
      </c>
      <c r="BI34" s="153">
        <f t="shared" si="32"/>
        <v>0</v>
      </c>
      <c r="BJ34" s="153">
        <f t="shared" si="32"/>
        <v>0</v>
      </c>
      <c r="BK34" s="153">
        <f t="shared" si="32"/>
        <v>0</v>
      </c>
      <c r="BL34" s="153">
        <f t="shared" si="32"/>
        <v>0</v>
      </c>
      <c r="BM34" s="153">
        <f t="shared" si="32"/>
        <v>0</v>
      </c>
      <c r="BN34" s="153">
        <f t="shared" si="32"/>
        <v>0</v>
      </c>
      <c r="BO34" s="153">
        <f t="shared" si="32"/>
        <v>0</v>
      </c>
      <c r="BP34" s="153">
        <f t="shared" si="32"/>
        <v>0</v>
      </c>
    </row>
    <row r="35" spans="1:68" x14ac:dyDescent="0.25">
      <c r="A35" s="182" t="s">
        <v>163</v>
      </c>
      <c r="B35" s="181"/>
      <c r="C35" s="156">
        <v>0</v>
      </c>
      <c r="D35" s="156">
        <v>0</v>
      </c>
      <c r="E35" s="156">
        <v>0</v>
      </c>
      <c r="F35" s="156">
        <v>7</v>
      </c>
      <c r="G35" s="156">
        <v>0</v>
      </c>
      <c r="H35" s="156">
        <v>4</v>
      </c>
      <c r="I35" s="181"/>
      <c r="J35" s="156">
        <v>1</v>
      </c>
      <c r="K35" s="156">
        <v>9</v>
      </c>
      <c r="L35" s="156">
        <v>13</v>
      </c>
      <c r="M35" s="156">
        <v>11</v>
      </c>
      <c r="N35" s="156">
        <v>11</v>
      </c>
      <c r="O35" s="156">
        <v>13</v>
      </c>
      <c r="P35" s="181"/>
      <c r="Q35" s="156">
        <v>14</v>
      </c>
      <c r="R35" s="156">
        <v>7</v>
      </c>
      <c r="S35" s="156">
        <v>4</v>
      </c>
      <c r="T35" s="156">
        <v>7</v>
      </c>
      <c r="U35" s="156">
        <v>12</v>
      </c>
      <c r="V35" s="156">
        <v>6</v>
      </c>
      <c r="W35" s="156">
        <v>3</v>
      </c>
      <c r="X35" s="156">
        <v>4</v>
      </c>
      <c r="Y35" s="156">
        <v>6</v>
      </c>
      <c r="Z35" s="156">
        <v>5</v>
      </c>
      <c r="AA35" s="156">
        <v>17</v>
      </c>
      <c r="AB35" s="156">
        <v>11</v>
      </c>
      <c r="AC35" s="156">
        <v>4</v>
      </c>
      <c r="AD35" s="156">
        <v>10</v>
      </c>
      <c r="AE35" s="156">
        <v>14</v>
      </c>
      <c r="AF35" s="156">
        <v>6</v>
      </c>
      <c r="AG35" s="156"/>
      <c r="AH35" s="182" t="s">
        <v>167</v>
      </c>
      <c r="AI35" s="183"/>
      <c r="AJ35" s="156">
        <v>9</v>
      </c>
      <c r="AK35" s="156">
        <v>651</v>
      </c>
      <c r="AL35" s="156">
        <v>20</v>
      </c>
      <c r="AM35" s="156">
        <v>15</v>
      </c>
      <c r="AN35" s="156">
        <v>12</v>
      </c>
      <c r="AO35" s="156">
        <v>8</v>
      </c>
      <c r="AP35" s="156">
        <v>12</v>
      </c>
      <c r="AQ35" s="156">
        <v>4</v>
      </c>
      <c r="AR35" s="156">
        <v>40</v>
      </c>
      <c r="AS35" s="156">
        <v>29</v>
      </c>
      <c r="AT35" s="156">
        <v>21</v>
      </c>
      <c r="AU35" s="156">
        <v>16</v>
      </c>
      <c r="AV35" s="156">
        <v>9</v>
      </c>
      <c r="AW35" s="156" t="s">
        <v>39</v>
      </c>
      <c r="AX35" s="156" t="s">
        <v>39</v>
      </c>
      <c r="AY35" s="156" t="s">
        <v>39</v>
      </c>
      <c r="AZ35" s="156" t="s">
        <v>39</v>
      </c>
      <c r="BA35" s="156" t="s">
        <v>39</v>
      </c>
      <c r="BB35" s="156" t="s">
        <v>39</v>
      </c>
      <c r="BC35" s="156" t="s">
        <v>39</v>
      </c>
      <c r="BD35" s="156" t="s">
        <v>39</v>
      </c>
      <c r="BE35" s="156" t="s">
        <v>39</v>
      </c>
      <c r="BF35" s="156" t="s">
        <v>39</v>
      </c>
      <c r="BG35" s="156" t="s">
        <v>39</v>
      </c>
      <c r="BH35" s="156" t="s">
        <v>39</v>
      </c>
      <c r="BI35" s="156" t="s">
        <v>39</v>
      </c>
      <c r="BJ35" s="156"/>
      <c r="BK35" s="156"/>
      <c r="BL35" s="156"/>
      <c r="BM35" s="156"/>
      <c r="BN35" s="156"/>
      <c r="BO35" s="156"/>
      <c r="BP35" s="156"/>
    </row>
    <row r="36" spans="1:68" x14ac:dyDescent="0.25">
      <c r="A36" s="154" t="s">
        <v>164</v>
      </c>
      <c r="B36" s="181"/>
      <c r="C36" s="156">
        <v>114</v>
      </c>
      <c r="D36" s="156">
        <v>33</v>
      </c>
      <c r="E36" s="156">
        <v>50</v>
      </c>
      <c r="F36" s="156">
        <v>75</v>
      </c>
      <c r="G36" s="156">
        <v>90</v>
      </c>
      <c r="H36" s="156">
        <v>311</v>
      </c>
      <c r="I36" s="181"/>
      <c r="J36" s="156">
        <v>106</v>
      </c>
      <c r="K36" s="156">
        <v>150</v>
      </c>
      <c r="L36" s="156">
        <v>116</v>
      </c>
      <c r="M36" s="156">
        <v>104</v>
      </c>
      <c r="N36" s="156">
        <v>112</v>
      </c>
      <c r="O36" s="156">
        <v>104</v>
      </c>
      <c r="P36" s="181"/>
      <c r="Q36" s="156">
        <v>133</v>
      </c>
      <c r="R36" s="156">
        <v>132</v>
      </c>
      <c r="S36" s="156">
        <v>147</v>
      </c>
      <c r="T36" s="156">
        <v>131</v>
      </c>
      <c r="U36" s="156">
        <v>100</v>
      </c>
      <c r="V36" s="156">
        <v>82</v>
      </c>
      <c r="W36" s="156">
        <v>147</v>
      </c>
      <c r="X36" s="156">
        <v>154</v>
      </c>
      <c r="Y36" s="156">
        <v>154</v>
      </c>
      <c r="Z36" s="156">
        <v>149</v>
      </c>
      <c r="AA36" s="156">
        <v>156</v>
      </c>
      <c r="AB36" s="156">
        <v>153</v>
      </c>
      <c r="AC36" s="156">
        <v>144</v>
      </c>
      <c r="AD36" s="156">
        <v>154</v>
      </c>
      <c r="AE36" s="156">
        <v>151</v>
      </c>
      <c r="AF36" s="156">
        <v>144</v>
      </c>
      <c r="AG36" s="156"/>
      <c r="AH36" s="154" t="s">
        <v>168</v>
      </c>
      <c r="AI36" s="184"/>
      <c r="AJ36" s="156">
        <v>332</v>
      </c>
      <c r="AK36" s="156">
        <v>1380</v>
      </c>
      <c r="AL36" s="156">
        <v>158</v>
      </c>
      <c r="AM36" s="156">
        <v>138</v>
      </c>
      <c r="AN36" s="156">
        <v>142</v>
      </c>
      <c r="AO36" s="156">
        <v>86</v>
      </c>
      <c r="AP36" s="156">
        <v>185</v>
      </c>
      <c r="AQ36" s="156">
        <v>56</v>
      </c>
      <c r="AR36" s="156">
        <v>110</v>
      </c>
      <c r="AS36" s="156">
        <v>193</v>
      </c>
      <c r="AT36" s="156">
        <v>162</v>
      </c>
      <c r="AU36" s="156">
        <v>137</v>
      </c>
      <c r="AV36" s="156">
        <v>188</v>
      </c>
      <c r="AW36" s="156" t="s">
        <v>39</v>
      </c>
      <c r="AX36" s="156" t="s">
        <v>39</v>
      </c>
      <c r="AY36" s="156" t="s">
        <v>39</v>
      </c>
      <c r="AZ36" s="156" t="s">
        <v>39</v>
      </c>
      <c r="BA36" s="156" t="s">
        <v>39</v>
      </c>
      <c r="BB36" s="156" t="s">
        <v>39</v>
      </c>
      <c r="BC36" s="156" t="s">
        <v>39</v>
      </c>
      <c r="BD36" s="156" t="s">
        <v>39</v>
      </c>
      <c r="BE36" s="156" t="s">
        <v>39</v>
      </c>
      <c r="BF36" s="156" t="s">
        <v>39</v>
      </c>
      <c r="BG36" s="156" t="s">
        <v>39</v>
      </c>
      <c r="BH36" s="156" t="s">
        <v>39</v>
      </c>
      <c r="BI36" s="156" t="s">
        <v>39</v>
      </c>
      <c r="BJ36" s="156"/>
      <c r="BK36" s="156"/>
      <c r="BL36" s="156"/>
      <c r="BM36" s="156"/>
      <c r="BN36" s="156"/>
      <c r="BO36" s="156"/>
      <c r="BP36" s="156"/>
    </row>
    <row r="37" spans="1:68" ht="25.5" x14ac:dyDescent="0.25">
      <c r="A37" s="151" t="s">
        <v>162</v>
      </c>
      <c r="B37" s="181" t="s">
        <v>159</v>
      </c>
      <c r="C37" s="153">
        <f t="shared" ref="C37:H37" si="33">IF(C39=0,0,(IFERROR((C38/C39),0)))</f>
        <v>0</v>
      </c>
      <c r="D37" s="153">
        <f t="shared" si="33"/>
        <v>0</v>
      </c>
      <c r="E37" s="153">
        <f t="shared" si="33"/>
        <v>0</v>
      </c>
      <c r="F37" s="153">
        <f t="shared" si="33"/>
        <v>9.3333333333333338E-2</v>
      </c>
      <c r="G37" s="153">
        <f t="shared" si="33"/>
        <v>0</v>
      </c>
      <c r="H37" s="153">
        <f t="shared" si="33"/>
        <v>1.2861736334405145E-2</v>
      </c>
      <c r="I37" s="153" t="s">
        <v>159</v>
      </c>
      <c r="J37" s="153">
        <f t="shared" ref="J37:O37" si="34">IF(J39=0,0,(IFERROR((J38/J39),0)))</f>
        <v>9.433962264150943E-3</v>
      </c>
      <c r="K37" s="153">
        <f t="shared" si="34"/>
        <v>0.06</v>
      </c>
      <c r="L37" s="153">
        <f t="shared" si="34"/>
        <v>0.11206896551724138</v>
      </c>
      <c r="M37" s="153">
        <f t="shared" si="34"/>
        <v>0.10576923076923077</v>
      </c>
      <c r="N37" s="153">
        <f t="shared" si="34"/>
        <v>9.8214285714285712E-2</v>
      </c>
      <c r="O37" s="153">
        <f t="shared" si="34"/>
        <v>0.125</v>
      </c>
      <c r="P37" s="153" t="s">
        <v>159</v>
      </c>
      <c r="Q37" s="153">
        <f t="shared" ref="Q37:X37" si="35">IF(Q39=0,0,(IFERROR((Q38/Q39),0)))</f>
        <v>0.10526315789473684</v>
      </c>
      <c r="R37" s="153">
        <f t="shared" si="35"/>
        <v>5.3030303030303032E-2</v>
      </c>
      <c r="S37" s="153">
        <f t="shared" si="35"/>
        <v>2.7210884353741496E-2</v>
      </c>
      <c r="T37" s="153">
        <f t="shared" si="35"/>
        <v>5.3435114503816793E-2</v>
      </c>
      <c r="U37" s="153">
        <f t="shared" si="35"/>
        <v>0.12</v>
      </c>
      <c r="V37" s="153">
        <f t="shared" si="35"/>
        <v>7.3170731707317069E-2</v>
      </c>
      <c r="W37" s="153">
        <f t="shared" si="35"/>
        <v>2.0408163265306121E-2</v>
      </c>
      <c r="X37" s="153">
        <f t="shared" si="35"/>
        <v>2.5974025974025976E-2</v>
      </c>
      <c r="Y37" s="153">
        <f>IF(Y39=0,0,(IFERROR((Y38/Y39),0)))</f>
        <v>3.896103896103896E-2</v>
      </c>
      <c r="Z37" s="153">
        <f t="shared" ref="Z37:AF37" si="36">IF(Z39=0,0,(IFERROR((Z38/Z39),0)))</f>
        <v>3.3557046979865772E-2</v>
      </c>
      <c r="AA37" s="153">
        <f t="shared" si="36"/>
        <v>0.10897435897435898</v>
      </c>
      <c r="AB37" s="153">
        <f t="shared" si="36"/>
        <v>7.1895424836601302E-2</v>
      </c>
      <c r="AC37" s="153">
        <f t="shared" si="36"/>
        <v>2.7777777777777776E-2</v>
      </c>
      <c r="AD37" s="153">
        <f t="shared" si="36"/>
        <v>6.4935064935064929E-2</v>
      </c>
      <c r="AE37" s="153">
        <f t="shared" si="36"/>
        <v>9.2715231788079472E-2</v>
      </c>
      <c r="AF37" s="153">
        <f t="shared" si="36"/>
        <v>4.1666666666666664E-2</v>
      </c>
      <c r="AG37" s="153"/>
      <c r="AH37" s="151" t="s">
        <v>169</v>
      </c>
      <c r="AI37" s="153" t="s">
        <v>170</v>
      </c>
      <c r="AJ37" s="153">
        <f t="shared" ref="AJ37:BP37" si="37">IF(AJ39=0,0,(IFERROR((AJ38/AJ39),0)))</f>
        <v>0</v>
      </c>
      <c r="AK37" s="153">
        <f t="shared" si="37"/>
        <v>0</v>
      </c>
      <c r="AL37" s="153">
        <f t="shared" si="37"/>
        <v>0</v>
      </c>
      <c r="AM37" s="153">
        <f t="shared" si="37"/>
        <v>0</v>
      </c>
      <c r="AN37" s="153">
        <f t="shared" si="37"/>
        <v>0</v>
      </c>
      <c r="AO37" s="153">
        <f t="shared" si="37"/>
        <v>0</v>
      </c>
      <c r="AP37" s="153">
        <f t="shared" si="37"/>
        <v>0</v>
      </c>
      <c r="AQ37" s="153">
        <f t="shared" si="37"/>
        <v>0</v>
      </c>
      <c r="AR37" s="153">
        <f t="shared" si="37"/>
        <v>0</v>
      </c>
      <c r="AS37" s="153">
        <f t="shared" si="37"/>
        <v>0</v>
      </c>
      <c r="AT37" s="153">
        <f t="shared" si="37"/>
        <v>0</v>
      </c>
      <c r="AU37" s="153">
        <f t="shared" si="37"/>
        <v>0</v>
      </c>
      <c r="AV37" s="153">
        <f t="shared" si="37"/>
        <v>0</v>
      </c>
      <c r="AW37" s="153">
        <f t="shared" si="37"/>
        <v>0.11627906976744186</v>
      </c>
      <c r="AX37" s="153">
        <f t="shared" si="37"/>
        <v>0.17886178861788618</v>
      </c>
      <c r="AY37" s="153">
        <f t="shared" si="37"/>
        <v>0.1391304347826087</v>
      </c>
      <c r="AZ37" s="153">
        <f t="shared" si="37"/>
        <v>0.11695906432748537</v>
      </c>
      <c r="BA37" s="153">
        <f t="shared" si="37"/>
        <v>0.14516129032258066</v>
      </c>
      <c r="BB37" s="153">
        <f t="shared" si="37"/>
        <v>0.19540229885057472</v>
      </c>
      <c r="BC37" s="153">
        <f t="shared" si="37"/>
        <v>0.14754098360655737</v>
      </c>
      <c r="BD37" s="153">
        <f t="shared" si="37"/>
        <v>0.20338983050847459</v>
      </c>
      <c r="BE37" s="153">
        <f t="shared" si="37"/>
        <v>0.23529411764705882</v>
      </c>
      <c r="BF37" s="153">
        <f t="shared" si="37"/>
        <v>0.13513513513513514</v>
      </c>
      <c r="BG37" s="153">
        <f t="shared" si="37"/>
        <v>0.10884353741496598</v>
      </c>
      <c r="BH37" s="153">
        <f t="shared" si="37"/>
        <v>0.21088435374149661</v>
      </c>
      <c r="BI37" s="153">
        <f t="shared" si="37"/>
        <v>8.7248322147651006E-2</v>
      </c>
      <c r="BJ37" s="153">
        <f t="shared" si="37"/>
        <v>0</v>
      </c>
      <c r="BK37" s="153">
        <f t="shared" si="37"/>
        <v>0</v>
      </c>
      <c r="BL37" s="153">
        <f t="shared" si="37"/>
        <v>0</v>
      </c>
      <c r="BM37" s="153">
        <f t="shared" si="37"/>
        <v>0</v>
      </c>
      <c r="BN37" s="153">
        <f t="shared" si="37"/>
        <v>0</v>
      </c>
      <c r="BO37" s="153">
        <f t="shared" si="37"/>
        <v>0</v>
      </c>
      <c r="BP37" s="153">
        <f t="shared" si="37"/>
        <v>0</v>
      </c>
    </row>
    <row r="38" spans="1:68" x14ac:dyDescent="0.25">
      <c r="A38" s="182" t="s">
        <v>163</v>
      </c>
      <c r="B38" s="181"/>
      <c r="C38" s="156">
        <v>0</v>
      </c>
      <c r="D38" s="156">
        <v>0</v>
      </c>
      <c r="E38" s="156">
        <v>0</v>
      </c>
      <c r="F38" s="156">
        <v>7</v>
      </c>
      <c r="G38" s="156">
        <v>0</v>
      </c>
      <c r="H38" s="156">
        <v>4</v>
      </c>
      <c r="I38" s="181"/>
      <c r="J38" s="156">
        <v>1</v>
      </c>
      <c r="K38" s="156">
        <v>9</v>
      </c>
      <c r="L38" s="156">
        <v>13</v>
      </c>
      <c r="M38" s="156">
        <v>11</v>
      </c>
      <c r="N38" s="156">
        <v>11</v>
      </c>
      <c r="O38" s="156">
        <v>13</v>
      </c>
      <c r="P38" s="181"/>
      <c r="Q38" s="156">
        <v>14</v>
      </c>
      <c r="R38" s="156">
        <v>7</v>
      </c>
      <c r="S38" s="156">
        <v>4</v>
      </c>
      <c r="T38" s="156">
        <v>7</v>
      </c>
      <c r="U38" s="156">
        <v>12</v>
      </c>
      <c r="V38" s="156">
        <v>6</v>
      </c>
      <c r="W38" s="156">
        <v>3</v>
      </c>
      <c r="X38" s="156">
        <v>4</v>
      </c>
      <c r="Y38" s="156">
        <v>6</v>
      </c>
      <c r="Z38" s="156">
        <v>5</v>
      </c>
      <c r="AA38" s="156">
        <v>17</v>
      </c>
      <c r="AB38" s="156">
        <v>11</v>
      </c>
      <c r="AC38" s="156">
        <v>4</v>
      </c>
      <c r="AD38" s="156">
        <v>10</v>
      </c>
      <c r="AE38" s="156">
        <v>14</v>
      </c>
      <c r="AF38" s="156">
        <v>6</v>
      </c>
      <c r="AG38" s="156"/>
      <c r="AH38" s="182" t="s">
        <v>171</v>
      </c>
      <c r="AI38" s="183"/>
      <c r="AJ38" s="156">
        <v>0</v>
      </c>
      <c r="AK38" s="156">
        <v>0</v>
      </c>
      <c r="AL38" s="156">
        <v>0</v>
      </c>
      <c r="AM38" s="156">
        <v>0</v>
      </c>
      <c r="AN38" s="156">
        <v>0</v>
      </c>
      <c r="AO38" s="156">
        <v>0</v>
      </c>
      <c r="AP38" s="156">
        <v>0</v>
      </c>
      <c r="AQ38" s="156">
        <v>0</v>
      </c>
      <c r="AR38" s="156">
        <v>0</v>
      </c>
      <c r="AS38" s="156">
        <v>0</v>
      </c>
      <c r="AT38" s="156">
        <v>0</v>
      </c>
      <c r="AU38" s="156">
        <v>0</v>
      </c>
      <c r="AV38" s="156">
        <v>0</v>
      </c>
      <c r="AW38" s="156">
        <v>15</v>
      </c>
      <c r="AX38" s="156">
        <v>22</v>
      </c>
      <c r="AY38" s="156">
        <v>16</v>
      </c>
      <c r="AZ38" s="156">
        <v>20</v>
      </c>
      <c r="BA38" s="156">
        <v>18</v>
      </c>
      <c r="BB38" s="156">
        <v>34</v>
      </c>
      <c r="BC38" s="156">
        <v>18</v>
      </c>
      <c r="BD38" s="156">
        <v>24</v>
      </c>
      <c r="BE38" s="156">
        <v>40</v>
      </c>
      <c r="BF38" s="156">
        <v>20</v>
      </c>
      <c r="BG38" s="156">
        <v>16</v>
      </c>
      <c r="BH38" s="156">
        <v>31</v>
      </c>
      <c r="BI38" s="156">
        <v>13</v>
      </c>
      <c r="BJ38" s="156"/>
      <c r="BK38" s="156"/>
      <c r="BL38" s="156"/>
      <c r="BM38" s="156"/>
      <c r="BN38" s="156"/>
      <c r="BO38" s="156"/>
      <c r="BP38" s="156"/>
    </row>
    <row r="39" spans="1:68" x14ac:dyDescent="0.25">
      <c r="A39" s="154" t="s">
        <v>164</v>
      </c>
      <c r="B39" s="181"/>
      <c r="C39" s="156">
        <v>114</v>
      </c>
      <c r="D39" s="156">
        <v>33</v>
      </c>
      <c r="E39" s="156">
        <v>50</v>
      </c>
      <c r="F39" s="156">
        <v>75</v>
      </c>
      <c r="G39" s="156">
        <v>90</v>
      </c>
      <c r="H39" s="156">
        <v>311</v>
      </c>
      <c r="I39" s="181"/>
      <c r="J39" s="156">
        <v>106</v>
      </c>
      <c r="K39" s="156">
        <v>150</v>
      </c>
      <c r="L39" s="156">
        <v>116</v>
      </c>
      <c r="M39" s="156">
        <v>104</v>
      </c>
      <c r="N39" s="156">
        <v>112</v>
      </c>
      <c r="O39" s="156">
        <v>104</v>
      </c>
      <c r="P39" s="181"/>
      <c r="Q39" s="156">
        <v>133</v>
      </c>
      <c r="R39" s="156">
        <v>132</v>
      </c>
      <c r="S39" s="156">
        <v>147</v>
      </c>
      <c r="T39" s="156">
        <v>131</v>
      </c>
      <c r="U39" s="156">
        <v>100</v>
      </c>
      <c r="V39" s="156">
        <v>82</v>
      </c>
      <c r="W39" s="156">
        <v>147</v>
      </c>
      <c r="X39" s="156">
        <v>154</v>
      </c>
      <c r="Y39" s="156">
        <v>154</v>
      </c>
      <c r="Z39" s="156">
        <v>149</v>
      </c>
      <c r="AA39" s="156">
        <v>156</v>
      </c>
      <c r="AB39" s="156">
        <v>153</v>
      </c>
      <c r="AC39" s="156">
        <v>144</v>
      </c>
      <c r="AD39" s="156">
        <v>154</v>
      </c>
      <c r="AE39" s="156">
        <v>151</v>
      </c>
      <c r="AF39" s="156">
        <v>144</v>
      </c>
      <c r="AG39" s="156"/>
      <c r="AH39" s="154" t="s">
        <v>168</v>
      </c>
      <c r="AI39" s="184"/>
      <c r="AJ39" s="156">
        <v>0</v>
      </c>
      <c r="AK39" s="156">
        <v>0</v>
      </c>
      <c r="AL39" s="156">
        <v>0</v>
      </c>
      <c r="AM39" s="156">
        <v>0</v>
      </c>
      <c r="AN39" s="156">
        <v>0</v>
      </c>
      <c r="AO39" s="156">
        <v>0</v>
      </c>
      <c r="AP39" s="156">
        <v>0</v>
      </c>
      <c r="AQ39" s="156">
        <v>0</v>
      </c>
      <c r="AR39" s="156">
        <v>0</v>
      </c>
      <c r="AS39" s="156">
        <v>0</v>
      </c>
      <c r="AT39" s="156">
        <v>0</v>
      </c>
      <c r="AU39" s="156">
        <v>0</v>
      </c>
      <c r="AV39" s="156">
        <v>0</v>
      </c>
      <c r="AW39" s="156">
        <v>129</v>
      </c>
      <c r="AX39" s="156">
        <v>123</v>
      </c>
      <c r="AY39" s="156">
        <v>115</v>
      </c>
      <c r="AZ39" s="156">
        <v>171</v>
      </c>
      <c r="BA39" s="156">
        <v>124</v>
      </c>
      <c r="BB39" s="156">
        <v>174</v>
      </c>
      <c r="BC39" s="156">
        <v>122</v>
      </c>
      <c r="BD39" s="156">
        <v>118</v>
      </c>
      <c r="BE39" s="156">
        <v>170</v>
      </c>
      <c r="BF39" s="156">
        <v>148</v>
      </c>
      <c r="BG39" s="156">
        <v>147</v>
      </c>
      <c r="BH39" s="156">
        <v>147</v>
      </c>
      <c r="BI39" s="156">
        <v>149</v>
      </c>
      <c r="BJ39" s="156"/>
      <c r="BK39" s="156"/>
      <c r="BL39" s="156"/>
      <c r="BM39" s="156"/>
      <c r="BN39" s="156"/>
      <c r="BO39" s="156"/>
      <c r="BP39" s="156"/>
    </row>
    <row r="40" spans="1:68" s="162" customFormat="1" x14ac:dyDescent="0.25">
      <c r="A40" s="160" t="s">
        <v>172</v>
      </c>
      <c r="B40" s="161"/>
      <c r="C40" s="161"/>
      <c r="D40" s="161"/>
      <c r="E40" s="161"/>
      <c r="F40" s="161"/>
      <c r="G40" s="161"/>
      <c r="H40" s="161"/>
      <c r="I40" s="173">
        <v>1</v>
      </c>
      <c r="J40" s="161">
        <f t="shared" ref="J40:BP40" si="38">IFERROR((J41/J42),0)</f>
        <v>0.99307159353348728</v>
      </c>
      <c r="K40" s="161">
        <f t="shared" si="38"/>
        <v>1</v>
      </c>
      <c r="L40" s="161">
        <f t="shared" si="38"/>
        <v>2.0168067226890756</v>
      </c>
      <c r="M40" s="161">
        <f t="shared" si="38"/>
        <v>0.94110854503464203</v>
      </c>
      <c r="N40" s="161">
        <f t="shared" si="38"/>
        <v>0.92378752886836024</v>
      </c>
      <c r="O40" s="161">
        <f t="shared" si="38"/>
        <v>0.91489361702127658</v>
      </c>
      <c r="P40" s="173">
        <v>1</v>
      </c>
      <c r="Q40" s="161">
        <f t="shared" si="38"/>
        <v>1.0212765957446808</v>
      </c>
      <c r="R40" s="161">
        <f t="shared" si="38"/>
        <v>1.0981524249422632</v>
      </c>
      <c r="S40" s="161">
        <f t="shared" si="38"/>
        <v>1.2765957446808511</v>
      </c>
      <c r="T40" s="161">
        <f t="shared" si="38"/>
        <v>1.2234042553191489</v>
      </c>
      <c r="U40" s="161">
        <f t="shared" si="38"/>
        <v>1.2234042553191489</v>
      </c>
      <c r="V40" s="161">
        <f t="shared" si="38"/>
        <v>1.0585106382978724</v>
      </c>
      <c r="W40" s="161">
        <f t="shared" si="38"/>
        <v>1.2446808510638299</v>
      </c>
      <c r="X40" s="161">
        <f t="shared" si="38"/>
        <v>1.2021276595744681</v>
      </c>
      <c r="Y40" s="161">
        <f t="shared" si="38"/>
        <v>1.1542553191489362</v>
      </c>
      <c r="Z40" s="161">
        <f t="shared" si="38"/>
        <v>1.3723404255319149</v>
      </c>
      <c r="AA40" s="161">
        <f t="shared" si="38"/>
        <v>1.3819148936170214</v>
      </c>
      <c r="AB40" s="161">
        <f t="shared" si="38"/>
        <v>1.3819148936170214</v>
      </c>
      <c r="AC40" s="161">
        <f t="shared" si="38"/>
        <v>1.2574468085106383</v>
      </c>
      <c r="AD40" s="161">
        <f t="shared" si="38"/>
        <v>1.1170212765957446</v>
      </c>
      <c r="AE40" s="161">
        <f t="shared" si="38"/>
        <v>1.0212765957446808</v>
      </c>
      <c r="AF40" s="161">
        <f t="shared" si="38"/>
        <v>2</v>
      </c>
      <c r="AG40" s="161"/>
      <c r="AH40" s="160" t="s">
        <v>173</v>
      </c>
      <c r="AI40" s="173">
        <v>1</v>
      </c>
      <c r="AJ40" s="161">
        <f>IFERROR((AJ41/AJ42),0)</f>
        <v>1.1801896733403583</v>
      </c>
      <c r="AK40" s="161">
        <f t="shared" si="38"/>
        <v>1.1000000000000001</v>
      </c>
      <c r="AL40" s="161">
        <f t="shared" si="38"/>
        <v>1.0088888888888889</v>
      </c>
      <c r="AM40" s="161">
        <f t="shared" si="38"/>
        <v>1.2772727272727273</v>
      </c>
      <c r="AN40" s="161">
        <f t="shared" si="38"/>
        <v>1.2818181818181817</v>
      </c>
      <c r="AO40" s="161">
        <f t="shared" si="38"/>
        <v>1.1636363636363636</v>
      </c>
      <c r="AP40" s="161">
        <f t="shared" si="38"/>
        <v>1.65</v>
      </c>
      <c r="AQ40" s="161">
        <f t="shared" si="38"/>
        <v>1.6772727272727272</v>
      </c>
      <c r="AR40" s="161">
        <f t="shared" si="38"/>
        <v>1.1954545454545455</v>
      </c>
      <c r="AS40" s="161">
        <f t="shared" si="38"/>
        <v>1.0818181818181818</v>
      </c>
      <c r="AT40" s="161">
        <f t="shared" si="38"/>
        <v>1.1636363636363636</v>
      </c>
      <c r="AU40" s="161">
        <f t="shared" si="38"/>
        <v>1.1309090909090909</v>
      </c>
      <c r="AV40" s="161">
        <f t="shared" si="38"/>
        <v>1.1636363636363636</v>
      </c>
      <c r="AW40" s="161">
        <f>IFERROR((AW41/AW42),0)</f>
        <v>1.2772727272727273</v>
      </c>
      <c r="AX40" s="161">
        <f t="shared" si="38"/>
        <v>1.1954545454545455</v>
      </c>
      <c r="AY40" s="161">
        <f t="shared" si="38"/>
        <v>1.790909090909091</v>
      </c>
      <c r="AZ40" s="161">
        <f t="shared" si="38"/>
        <v>1.45</v>
      </c>
      <c r="BA40" s="161">
        <f t="shared" si="38"/>
        <v>1.240909090909091</v>
      </c>
      <c r="BB40" s="161">
        <f t="shared" si="38"/>
        <v>1.2954545454545454</v>
      </c>
      <c r="BC40" s="161">
        <f t="shared" si="38"/>
        <v>1.240909090909091</v>
      </c>
      <c r="BD40" s="161">
        <f t="shared" si="38"/>
        <v>1.3045454545454545</v>
      </c>
      <c r="BE40" s="161">
        <f t="shared" si="38"/>
        <v>1.1681818181818182</v>
      </c>
      <c r="BF40" s="161">
        <f t="shared" si="38"/>
        <v>1.1086956521739131</v>
      </c>
      <c r="BG40" s="161">
        <f t="shared" si="38"/>
        <v>1.2260869565217392</v>
      </c>
      <c r="BH40" s="161">
        <f t="shared" si="38"/>
        <v>1.259090909090909</v>
      </c>
      <c r="BI40" s="161">
        <f t="shared" si="38"/>
        <v>1.240909090909091</v>
      </c>
      <c r="BJ40" s="161">
        <f t="shared" si="38"/>
        <v>0</v>
      </c>
      <c r="BK40" s="161">
        <f t="shared" si="38"/>
        <v>0</v>
      </c>
      <c r="BL40" s="161">
        <f t="shared" si="38"/>
        <v>0</v>
      </c>
      <c r="BM40" s="161">
        <f t="shared" si="38"/>
        <v>0</v>
      </c>
      <c r="BN40" s="161">
        <f t="shared" si="38"/>
        <v>0</v>
      </c>
      <c r="BO40" s="161">
        <f t="shared" si="38"/>
        <v>0</v>
      </c>
      <c r="BP40" s="161">
        <f t="shared" si="38"/>
        <v>0</v>
      </c>
    </row>
    <row r="41" spans="1:68" s="175" customFormat="1" x14ac:dyDescent="0.25">
      <c r="A41" s="172" t="s">
        <v>174</v>
      </c>
      <c r="B41" s="173"/>
      <c r="C41" s="14"/>
      <c r="D41" s="14"/>
      <c r="E41" s="14"/>
      <c r="F41" s="14"/>
      <c r="G41" s="14"/>
      <c r="H41" s="14"/>
      <c r="I41" s="173"/>
      <c r="J41" s="14">
        <f>Efetividade!N70+Efetividade!N71</f>
        <v>1720</v>
      </c>
      <c r="K41" s="14">
        <v>940</v>
      </c>
      <c r="L41" s="14">
        <v>720</v>
      </c>
      <c r="M41" s="14">
        <v>1630</v>
      </c>
      <c r="N41" s="14">
        <v>1600</v>
      </c>
      <c r="O41" s="14">
        <v>860</v>
      </c>
      <c r="P41" s="173"/>
      <c r="Q41" s="14">
        <v>960</v>
      </c>
      <c r="R41" s="14">
        <v>1902</v>
      </c>
      <c r="S41" s="14">
        <v>1200</v>
      </c>
      <c r="T41" s="14">
        <v>1150</v>
      </c>
      <c r="U41" s="14">
        <v>1150</v>
      </c>
      <c r="V41" s="14">
        <v>995</v>
      </c>
      <c r="W41" s="14">
        <v>1170</v>
      </c>
      <c r="X41" s="14">
        <v>1130</v>
      </c>
      <c r="Y41" s="14">
        <v>1085</v>
      </c>
      <c r="Z41" s="14">
        <v>1290</v>
      </c>
      <c r="AA41" s="14">
        <v>1299</v>
      </c>
      <c r="AB41" s="14">
        <v>1299</v>
      </c>
      <c r="AC41" s="14">
        <v>1182</v>
      </c>
      <c r="AD41" s="14">
        <v>1050</v>
      </c>
      <c r="AE41" s="14">
        <v>960</v>
      </c>
      <c r="AF41" s="14">
        <v>1880</v>
      </c>
      <c r="AG41" s="14"/>
      <c r="AH41" s="172" t="s">
        <v>174</v>
      </c>
      <c r="AI41" s="174"/>
      <c r="AJ41" s="14">
        <v>1120</v>
      </c>
      <c r="AK41" s="14">
        <v>1210</v>
      </c>
      <c r="AL41" s="14">
        <v>2270</v>
      </c>
      <c r="AM41" s="14">
        <v>1405</v>
      </c>
      <c r="AN41" s="14">
        <v>1410</v>
      </c>
      <c r="AO41" s="14">
        <v>1280</v>
      </c>
      <c r="AP41" s="14">
        <v>1815</v>
      </c>
      <c r="AQ41" s="14">
        <v>1845</v>
      </c>
      <c r="AR41" s="14">
        <v>1315</v>
      </c>
      <c r="AS41" s="14">
        <v>1190</v>
      </c>
      <c r="AT41" s="14">
        <v>1280</v>
      </c>
      <c r="AU41" s="14">
        <v>1244</v>
      </c>
      <c r="AV41" s="14">
        <v>1280</v>
      </c>
      <c r="AW41" s="14">
        <v>1405</v>
      </c>
      <c r="AX41" s="14">
        <v>1315</v>
      </c>
      <c r="AY41" s="14">
        <v>1970</v>
      </c>
      <c r="AZ41" s="14">
        <v>1595</v>
      </c>
      <c r="BA41" s="14">
        <v>1365</v>
      </c>
      <c r="BB41" s="14">
        <v>1425</v>
      </c>
      <c r="BC41" s="14">
        <v>1365</v>
      </c>
      <c r="BD41" s="14">
        <v>1435</v>
      </c>
      <c r="BE41" s="14">
        <v>1285</v>
      </c>
      <c r="BF41" s="14">
        <v>1275</v>
      </c>
      <c r="BG41" s="14">
        <v>1410</v>
      </c>
      <c r="BH41" s="14">
        <v>1385</v>
      </c>
      <c r="BI41" s="14">
        <v>1365</v>
      </c>
      <c r="BJ41" s="14"/>
      <c r="BK41" s="14"/>
      <c r="BL41" s="14"/>
      <c r="BM41" s="14"/>
      <c r="BN41" s="14"/>
      <c r="BO41" s="14"/>
      <c r="BP41" s="14"/>
    </row>
    <row r="42" spans="1:68" s="175" customFormat="1" x14ac:dyDescent="0.25">
      <c r="A42" s="172" t="s">
        <v>175</v>
      </c>
      <c r="B42" s="173"/>
      <c r="C42" s="176"/>
      <c r="D42" s="14"/>
      <c r="E42" s="14"/>
      <c r="F42" s="14"/>
      <c r="G42" s="14"/>
      <c r="H42" s="14"/>
      <c r="I42" s="173"/>
      <c r="J42" s="14">
        <f>Producao!H67</f>
        <v>1732</v>
      </c>
      <c r="K42" s="14">
        <v>940</v>
      </c>
      <c r="L42" s="14">
        <v>357</v>
      </c>
      <c r="M42" s="14">
        <v>1732</v>
      </c>
      <c r="N42" s="14">
        <v>1732</v>
      </c>
      <c r="O42" s="14">
        <v>940</v>
      </c>
      <c r="P42" s="173"/>
      <c r="Q42" s="14">
        <v>940</v>
      </c>
      <c r="R42" s="14">
        <v>1732</v>
      </c>
      <c r="S42" s="14">
        <v>940</v>
      </c>
      <c r="T42" s="14">
        <v>940</v>
      </c>
      <c r="U42" s="14">
        <v>940</v>
      </c>
      <c r="V42" s="14">
        <v>940</v>
      </c>
      <c r="W42" s="14">
        <v>940</v>
      </c>
      <c r="X42" s="14">
        <v>940</v>
      </c>
      <c r="Y42" s="14">
        <v>940</v>
      </c>
      <c r="Z42" s="14">
        <v>940</v>
      </c>
      <c r="AA42" s="14">
        <v>940</v>
      </c>
      <c r="AB42" s="14">
        <v>940</v>
      </c>
      <c r="AC42" s="14">
        <v>940</v>
      </c>
      <c r="AD42" s="14">
        <v>940</v>
      </c>
      <c r="AE42" s="14">
        <v>940</v>
      </c>
      <c r="AF42" s="14">
        <v>940</v>
      </c>
      <c r="AG42" s="14"/>
      <c r="AH42" s="172" t="s">
        <v>175</v>
      </c>
      <c r="AI42" s="177"/>
      <c r="AJ42" s="14">
        <v>949</v>
      </c>
      <c r="AK42" s="14">
        <v>1100</v>
      </c>
      <c r="AL42" s="14">
        <v>2250</v>
      </c>
      <c r="AM42" s="14">
        <v>1100</v>
      </c>
      <c r="AN42" s="14">
        <v>1100</v>
      </c>
      <c r="AO42" s="14">
        <v>1100</v>
      </c>
      <c r="AP42" s="14">
        <v>1100</v>
      </c>
      <c r="AQ42" s="14">
        <v>1100</v>
      </c>
      <c r="AR42" s="14">
        <v>1100</v>
      </c>
      <c r="AS42" s="14">
        <v>1100</v>
      </c>
      <c r="AT42" s="14">
        <v>1100</v>
      </c>
      <c r="AU42" s="14">
        <v>1100</v>
      </c>
      <c r="AV42" s="14">
        <v>1100</v>
      </c>
      <c r="AW42" s="14">
        <v>1100</v>
      </c>
      <c r="AX42" s="14">
        <v>1100</v>
      </c>
      <c r="AY42" s="14">
        <v>1100</v>
      </c>
      <c r="AZ42" s="14">
        <v>1100</v>
      </c>
      <c r="BA42" s="14">
        <v>1100</v>
      </c>
      <c r="BB42" s="14">
        <v>1100</v>
      </c>
      <c r="BC42" s="14">
        <v>1100</v>
      </c>
      <c r="BD42" s="14">
        <v>1100</v>
      </c>
      <c r="BE42" s="14">
        <v>1100</v>
      </c>
      <c r="BF42" s="14">
        <v>1150</v>
      </c>
      <c r="BG42" s="14">
        <v>1150</v>
      </c>
      <c r="BH42" s="14">
        <v>1100</v>
      </c>
      <c r="BI42" s="14">
        <v>1100</v>
      </c>
      <c r="BJ42" s="14"/>
      <c r="BK42" s="14"/>
      <c r="BL42" s="14"/>
      <c r="BM42" s="14"/>
      <c r="BN42" s="14"/>
      <c r="BO42" s="14"/>
      <c r="BP42" s="14"/>
    </row>
    <row r="43" spans="1:68" s="166" customFormat="1" x14ac:dyDescent="0.25">
      <c r="A43" s="171" t="s">
        <v>176</v>
      </c>
      <c r="B43" s="153"/>
      <c r="C43" s="153"/>
      <c r="D43" s="153"/>
      <c r="E43" s="153"/>
      <c r="F43" s="153"/>
      <c r="G43" s="153"/>
      <c r="H43" s="153"/>
      <c r="I43" s="153" t="s">
        <v>177</v>
      </c>
      <c r="J43" s="153">
        <f t="shared" ref="J43:BP43" si="39">IFERROR((J44/J45),0)</f>
        <v>1</v>
      </c>
      <c r="K43" s="153">
        <f t="shared" si="39"/>
        <v>1</v>
      </c>
      <c r="L43" s="153">
        <f t="shared" si="39"/>
        <v>1</v>
      </c>
      <c r="M43" s="153">
        <f t="shared" si="39"/>
        <v>1</v>
      </c>
      <c r="N43" s="153">
        <f t="shared" si="39"/>
        <v>1</v>
      </c>
      <c r="O43" s="153">
        <f t="shared" si="39"/>
        <v>1</v>
      </c>
      <c r="P43" s="153" t="s">
        <v>177</v>
      </c>
      <c r="Q43" s="153">
        <f t="shared" si="39"/>
        <v>1</v>
      </c>
      <c r="R43" s="153">
        <f t="shared" si="39"/>
        <v>1</v>
      </c>
      <c r="S43" s="153">
        <f t="shared" si="39"/>
        <v>1</v>
      </c>
      <c r="T43" s="153">
        <f t="shared" si="39"/>
        <v>1</v>
      </c>
      <c r="U43" s="153">
        <f t="shared" si="39"/>
        <v>1</v>
      </c>
      <c r="V43" s="153">
        <f t="shared" si="39"/>
        <v>1</v>
      </c>
      <c r="W43" s="153">
        <f t="shared" si="39"/>
        <v>1</v>
      </c>
      <c r="X43" s="153">
        <f t="shared" si="39"/>
        <v>1</v>
      </c>
      <c r="Y43" s="153">
        <f>IFERROR((Y44/Y45),0)</f>
        <v>1</v>
      </c>
      <c r="Z43" s="153">
        <f t="shared" si="39"/>
        <v>1</v>
      </c>
      <c r="AA43" s="153">
        <f t="shared" si="39"/>
        <v>1</v>
      </c>
      <c r="AB43" s="153">
        <f t="shared" si="39"/>
        <v>1</v>
      </c>
      <c r="AC43" s="153">
        <f t="shared" si="39"/>
        <v>1</v>
      </c>
      <c r="AD43" s="153">
        <f t="shared" si="39"/>
        <v>1</v>
      </c>
      <c r="AE43" s="153">
        <f t="shared" si="39"/>
        <v>1</v>
      </c>
      <c r="AF43" s="153">
        <f t="shared" si="39"/>
        <v>1</v>
      </c>
      <c r="AG43" s="153"/>
      <c r="AH43" s="171" t="s">
        <v>178</v>
      </c>
      <c r="AI43" s="153" t="s">
        <v>177</v>
      </c>
      <c r="AJ43" s="153">
        <f>IFERROR((AJ44/AJ45),0)</f>
        <v>1</v>
      </c>
      <c r="AK43" s="153">
        <f t="shared" si="39"/>
        <v>1</v>
      </c>
      <c r="AL43" s="153">
        <f t="shared" si="39"/>
        <v>1</v>
      </c>
      <c r="AM43" s="153">
        <f t="shared" si="39"/>
        <v>1</v>
      </c>
      <c r="AN43" s="153">
        <f t="shared" si="39"/>
        <v>1</v>
      </c>
      <c r="AO43" s="153">
        <f t="shared" si="39"/>
        <v>1</v>
      </c>
      <c r="AP43" s="153">
        <f t="shared" si="39"/>
        <v>1</v>
      </c>
      <c r="AQ43" s="153">
        <f t="shared" si="39"/>
        <v>1</v>
      </c>
      <c r="AR43" s="153">
        <f t="shared" si="39"/>
        <v>1</v>
      </c>
      <c r="AS43" s="153">
        <f t="shared" si="39"/>
        <v>1</v>
      </c>
      <c r="AT43" s="153">
        <f t="shared" si="39"/>
        <v>1</v>
      </c>
      <c r="AU43" s="153">
        <f t="shared" si="39"/>
        <v>1</v>
      </c>
      <c r="AV43" s="153">
        <f t="shared" si="39"/>
        <v>1</v>
      </c>
      <c r="AW43" s="153">
        <f t="shared" si="39"/>
        <v>1</v>
      </c>
      <c r="AX43" s="153">
        <f t="shared" si="39"/>
        <v>1</v>
      </c>
      <c r="AY43" s="153">
        <f t="shared" si="39"/>
        <v>1</v>
      </c>
      <c r="AZ43" s="153">
        <f t="shared" si="39"/>
        <v>1</v>
      </c>
      <c r="BA43" s="153">
        <f t="shared" si="39"/>
        <v>1</v>
      </c>
      <c r="BB43" s="153">
        <f t="shared" si="39"/>
        <v>1</v>
      </c>
      <c r="BC43" s="153">
        <f t="shared" si="39"/>
        <v>1</v>
      </c>
      <c r="BD43" s="153">
        <f t="shared" si="39"/>
        <v>1</v>
      </c>
      <c r="BE43" s="153">
        <f t="shared" si="39"/>
        <v>1</v>
      </c>
      <c r="BF43" s="153">
        <f t="shared" si="39"/>
        <v>1</v>
      </c>
      <c r="BG43" s="153">
        <f t="shared" si="39"/>
        <v>1</v>
      </c>
      <c r="BH43" s="153">
        <f t="shared" si="39"/>
        <v>1</v>
      </c>
      <c r="BI43" s="153">
        <f t="shared" si="39"/>
        <v>1</v>
      </c>
      <c r="BJ43" s="153">
        <f t="shared" si="39"/>
        <v>0</v>
      </c>
      <c r="BK43" s="153">
        <f t="shared" si="39"/>
        <v>0</v>
      </c>
      <c r="BL43" s="153">
        <f t="shared" si="39"/>
        <v>0</v>
      </c>
      <c r="BM43" s="153">
        <f t="shared" si="39"/>
        <v>0</v>
      </c>
      <c r="BN43" s="153">
        <f t="shared" si="39"/>
        <v>0</v>
      </c>
      <c r="BO43" s="153">
        <f t="shared" si="39"/>
        <v>0</v>
      </c>
      <c r="BP43" s="153">
        <f t="shared" si="39"/>
        <v>0</v>
      </c>
    </row>
    <row r="44" spans="1:68" s="175" customFormat="1" x14ac:dyDescent="0.25">
      <c r="A44" s="172" t="s">
        <v>179</v>
      </c>
      <c r="B44" s="173"/>
      <c r="C44" s="14"/>
      <c r="D44" s="14"/>
      <c r="E44" s="14"/>
      <c r="F44" s="14"/>
      <c r="G44" s="14"/>
      <c r="H44" s="14"/>
      <c r="I44" s="173"/>
      <c r="J44" s="14">
        <v>2620</v>
      </c>
      <c r="K44" s="14">
        <v>2796</v>
      </c>
      <c r="L44" s="14">
        <v>2944</v>
      </c>
      <c r="M44" s="14">
        <v>2896</v>
      </c>
      <c r="N44" s="14">
        <v>3080</v>
      </c>
      <c r="O44" s="14">
        <v>2943</v>
      </c>
      <c r="P44" s="173"/>
      <c r="Q44" s="14">
        <v>13749</v>
      </c>
      <c r="R44" s="14">
        <v>2959</v>
      </c>
      <c r="S44" s="14">
        <v>3703</v>
      </c>
      <c r="T44" s="14">
        <v>4060</v>
      </c>
      <c r="U44" s="14">
        <v>4022</v>
      </c>
      <c r="V44" s="14">
        <v>3772</v>
      </c>
      <c r="W44" s="14">
        <v>3849</v>
      </c>
      <c r="X44" s="14">
        <v>4095</v>
      </c>
      <c r="Y44" s="14">
        <v>3700</v>
      </c>
      <c r="Z44" s="14">
        <v>4322</v>
      </c>
      <c r="AA44" s="14">
        <v>4195</v>
      </c>
      <c r="AB44" s="14">
        <v>4056</v>
      </c>
      <c r="AC44" s="14">
        <v>3475</v>
      </c>
      <c r="AD44" s="14">
        <v>3967</v>
      </c>
      <c r="AE44" s="14">
        <v>4380</v>
      </c>
      <c r="AF44" s="14">
        <v>4398</v>
      </c>
      <c r="AG44" s="14"/>
      <c r="AH44" s="172" t="s">
        <v>179</v>
      </c>
      <c r="AI44" s="174"/>
      <c r="AJ44" s="156">
        <v>3800</v>
      </c>
      <c r="AK44" s="156">
        <v>4535</v>
      </c>
      <c r="AL44" s="156">
        <v>4514</v>
      </c>
      <c r="AM44" s="156">
        <v>4212</v>
      </c>
      <c r="AN44" s="156">
        <v>4241</v>
      </c>
      <c r="AO44" s="156">
        <v>4577</v>
      </c>
      <c r="AP44" s="156">
        <v>4595</v>
      </c>
      <c r="AQ44" s="156">
        <v>4411</v>
      </c>
      <c r="AR44" s="156">
        <v>4603</v>
      </c>
      <c r="AS44" s="156">
        <v>4767</v>
      </c>
      <c r="AT44" s="156">
        <v>4467</v>
      </c>
      <c r="AU44" s="156">
        <v>4637</v>
      </c>
      <c r="AV44" s="156">
        <v>4634</v>
      </c>
      <c r="AW44" s="156">
        <v>5286</v>
      </c>
      <c r="AX44" s="156">
        <v>5501</v>
      </c>
      <c r="AY44" s="156">
        <v>4931</v>
      </c>
      <c r="AZ44" s="156">
        <v>5217</v>
      </c>
      <c r="BA44" s="156">
        <v>4406</v>
      </c>
      <c r="BB44" s="156">
        <v>4657</v>
      </c>
      <c r="BC44" s="156">
        <v>4034</v>
      </c>
      <c r="BD44" s="156">
        <v>4792</v>
      </c>
      <c r="BE44" s="156">
        <v>4462</v>
      </c>
      <c r="BF44" s="156">
        <v>4385</v>
      </c>
      <c r="BG44" s="156">
        <v>4465</v>
      </c>
      <c r="BH44" s="156">
        <v>4650</v>
      </c>
      <c r="BI44" s="156">
        <v>4497</v>
      </c>
      <c r="BJ44" s="156"/>
      <c r="BK44" s="156"/>
      <c r="BL44" s="156"/>
      <c r="BM44" s="156"/>
      <c r="BN44" s="156"/>
      <c r="BO44" s="156"/>
      <c r="BP44" s="156"/>
    </row>
    <row r="45" spans="1:68" s="175" customFormat="1" x14ac:dyDescent="0.25">
      <c r="A45" s="172" t="s">
        <v>180</v>
      </c>
      <c r="B45" s="173"/>
      <c r="C45" s="176"/>
      <c r="D45" s="14"/>
      <c r="E45" s="14"/>
      <c r="F45" s="14"/>
      <c r="G45" s="14"/>
      <c r="H45" s="14"/>
      <c r="I45" s="173"/>
      <c r="J45" s="14">
        <v>2620</v>
      </c>
      <c r="K45" s="14">
        <v>2796</v>
      </c>
      <c r="L45" s="14">
        <v>2944</v>
      </c>
      <c r="M45" s="14">
        <v>2896</v>
      </c>
      <c r="N45" s="14">
        <v>3080</v>
      </c>
      <c r="O45" s="14">
        <v>2943</v>
      </c>
      <c r="P45" s="173"/>
      <c r="Q45" s="14">
        <v>13749</v>
      </c>
      <c r="R45" s="14">
        <v>2959</v>
      </c>
      <c r="S45" s="14">
        <v>3703</v>
      </c>
      <c r="T45" s="14">
        <v>4060</v>
      </c>
      <c r="U45" s="14">
        <v>4022</v>
      </c>
      <c r="V45" s="14">
        <v>3772</v>
      </c>
      <c r="W45" s="14">
        <v>3849</v>
      </c>
      <c r="X45" s="14">
        <v>4095</v>
      </c>
      <c r="Y45" s="14">
        <v>3700</v>
      </c>
      <c r="Z45" s="14">
        <v>4322</v>
      </c>
      <c r="AA45" s="14">
        <v>4195</v>
      </c>
      <c r="AB45" s="14">
        <v>4056</v>
      </c>
      <c r="AC45" s="14">
        <v>3475</v>
      </c>
      <c r="AD45" s="14">
        <v>3967</v>
      </c>
      <c r="AE45" s="14">
        <v>4380</v>
      </c>
      <c r="AF45" s="14">
        <v>4398</v>
      </c>
      <c r="AG45" s="14"/>
      <c r="AH45" s="172" t="s">
        <v>180</v>
      </c>
      <c r="AI45" s="177"/>
      <c r="AJ45" s="156">
        <v>3800</v>
      </c>
      <c r="AK45" s="156">
        <v>4535</v>
      </c>
      <c r="AL45" s="156">
        <v>4514</v>
      </c>
      <c r="AM45" s="156">
        <v>4212</v>
      </c>
      <c r="AN45" s="156">
        <v>4241</v>
      </c>
      <c r="AO45" s="156">
        <v>4577</v>
      </c>
      <c r="AP45" s="156">
        <v>4595</v>
      </c>
      <c r="AQ45" s="156">
        <v>4411</v>
      </c>
      <c r="AR45" s="156">
        <v>4603</v>
      </c>
      <c r="AS45" s="156">
        <v>4767</v>
      </c>
      <c r="AT45" s="156">
        <v>4467</v>
      </c>
      <c r="AU45" s="156">
        <v>4637</v>
      </c>
      <c r="AV45" s="156">
        <v>4634</v>
      </c>
      <c r="AW45" s="156">
        <v>5286</v>
      </c>
      <c r="AX45" s="156">
        <v>5501</v>
      </c>
      <c r="AY45" s="156">
        <v>4931</v>
      </c>
      <c r="AZ45" s="156">
        <v>5217</v>
      </c>
      <c r="BA45" s="156">
        <v>4406</v>
      </c>
      <c r="BB45" s="156">
        <v>4657</v>
      </c>
      <c r="BC45" s="156">
        <v>4034</v>
      </c>
      <c r="BD45" s="156">
        <v>4792</v>
      </c>
      <c r="BE45" s="156">
        <v>4462</v>
      </c>
      <c r="BF45" s="156">
        <v>4385</v>
      </c>
      <c r="BG45" s="156">
        <v>4465</v>
      </c>
      <c r="BH45" s="156">
        <v>4650</v>
      </c>
      <c r="BI45" s="156">
        <v>4497</v>
      </c>
      <c r="BJ45" s="156"/>
      <c r="BK45" s="156"/>
      <c r="BL45" s="156"/>
      <c r="BM45" s="156"/>
      <c r="BN45" s="156"/>
      <c r="BO45" s="156"/>
      <c r="BP45" s="156"/>
    </row>
    <row r="46" spans="1:68" ht="25.5" x14ac:dyDescent="0.25">
      <c r="A46" s="151"/>
      <c r="B46" s="181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1" t="s">
        <v>181</v>
      </c>
      <c r="AI46" s="153" t="s">
        <v>182</v>
      </c>
      <c r="AJ46" s="153">
        <f t="shared" ref="AJ46:BP46" si="40">IFERROR(ROUND((AJ47/AJ48),4),0)</f>
        <v>1</v>
      </c>
      <c r="AK46" s="153">
        <f t="shared" si="40"/>
        <v>1</v>
      </c>
      <c r="AL46" s="153">
        <f t="shared" si="40"/>
        <v>1</v>
      </c>
      <c r="AM46" s="153">
        <f t="shared" si="40"/>
        <v>1</v>
      </c>
      <c r="AN46" s="153">
        <f t="shared" si="40"/>
        <v>1</v>
      </c>
      <c r="AO46" s="153">
        <f t="shared" si="40"/>
        <v>0.99490000000000001</v>
      </c>
      <c r="AP46" s="153">
        <f t="shared" si="40"/>
        <v>1</v>
      </c>
      <c r="AQ46" s="153">
        <f t="shared" si="40"/>
        <v>1</v>
      </c>
      <c r="AR46" s="153">
        <f t="shared" si="40"/>
        <v>1</v>
      </c>
      <c r="AS46" s="153">
        <f t="shared" si="40"/>
        <v>1</v>
      </c>
      <c r="AT46" s="153">
        <f t="shared" si="40"/>
        <v>1</v>
      </c>
      <c r="AU46" s="153">
        <f t="shared" si="40"/>
        <v>1</v>
      </c>
      <c r="AV46" s="153">
        <f t="shared" si="40"/>
        <v>1</v>
      </c>
      <c r="AW46" s="153">
        <f t="shared" si="40"/>
        <v>0.875</v>
      </c>
      <c r="AX46" s="153">
        <f t="shared" si="40"/>
        <v>1</v>
      </c>
      <c r="AY46" s="153">
        <f t="shared" si="40"/>
        <v>1</v>
      </c>
      <c r="AZ46" s="153">
        <f t="shared" si="40"/>
        <v>1</v>
      </c>
      <c r="BA46" s="153">
        <f t="shared" si="40"/>
        <v>1</v>
      </c>
      <c r="BB46" s="153">
        <f t="shared" si="40"/>
        <v>1</v>
      </c>
      <c r="BC46" s="153">
        <f t="shared" si="40"/>
        <v>0.88939999999999997</v>
      </c>
      <c r="BD46" s="153">
        <f t="shared" si="40"/>
        <v>0.99250000000000005</v>
      </c>
      <c r="BE46" s="153">
        <f t="shared" si="40"/>
        <v>0.98880000000000001</v>
      </c>
      <c r="BF46" s="153">
        <f t="shared" si="40"/>
        <v>0.98939999999999995</v>
      </c>
      <c r="BG46" s="153">
        <f t="shared" si="40"/>
        <v>1</v>
      </c>
      <c r="BH46" s="153">
        <f t="shared" si="40"/>
        <v>1</v>
      </c>
      <c r="BI46" s="153">
        <f t="shared" si="40"/>
        <v>0.98799999999999999</v>
      </c>
      <c r="BJ46" s="153">
        <f t="shared" si="40"/>
        <v>0</v>
      </c>
      <c r="BK46" s="153">
        <f t="shared" si="40"/>
        <v>0</v>
      </c>
      <c r="BL46" s="153">
        <f t="shared" si="40"/>
        <v>0</v>
      </c>
      <c r="BM46" s="153">
        <f t="shared" si="40"/>
        <v>0</v>
      </c>
      <c r="BN46" s="153">
        <f t="shared" si="40"/>
        <v>0</v>
      </c>
      <c r="BO46" s="153">
        <f t="shared" si="40"/>
        <v>0</v>
      </c>
      <c r="BP46" s="153">
        <f t="shared" si="40"/>
        <v>0</v>
      </c>
    </row>
    <row r="47" spans="1:68" x14ac:dyDescent="0.25">
      <c r="A47" s="154"/>
      <c r="B47" s="181"/>
      <c r="C47" s="156"/>
      <c r="D47" s="156"/>
      <c r="E47" s="156"/>
      <c r="F47" s="156"/>
      <c r="G47" s="156"/>
      <c r="H47" s="156"/>
      <c r="I47" s="181"/>
      <c r="J47" s="156"/>
      <c r="K47" s="156"/>
      <c r="L47" s="156"/>
      <c r="M47" s="156"/>
      <c r="N47" s="156"/>
      <c r="O47" s="156"/>
      <c r="P47" s="181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4" t="s">
        <v>183</v>
      </c>
      <c r="AI47" s="183"/>
      <c r="AJ47" s="156">
        <v>1150</v>
      </c>
      <c r="AK47" s="156">
        <v>1150</v>
      </c>
      <c r="AL47" s="156">
        <v>564</v>
      </c>
      <c r="AM47" s="156">
        <v>252</v>
      </c>
      <c r="AN47" s="156">
        <v>221</v>
      </c>
      <c r="AO47" s="156">
        <v>197</v>
      </c>
      <c r="AP47" s="156">
        <v>239</v>
      </c>
      <c r="AQ47" s="156">
        <v>328</v>
      </c>
      <c r="AR47" s="156">
        <v>373</v>
      </c>
      <c r="AS47" s="156">
        <v>404</v>
      </c>
      <c r="AT47" s="156">
        <v>409</v>
      </c>
      <c r="AU47" s="156">
        <v>348</v>
      </c>
      <c r="AV47" s="156">
        <v>366</v>
      </c>
      <c r="AW47" s="156">
        <v>14</v>
      </c>
      <c r="AX47" s="156">
        <v>266</v>
      </c>
      <c r="AY47" s="156">
        <v>212</v>
      </c>
      <c r="AZ47" s="156">
        <v>230</v>
      </c>
      <c r="BA47" s="156">
        <v>259</v>
      </c>
      <c r="BB47" s="156">
        <v>431</v>
      </c>
      <c r="BC47" s="156">
        <v>177</v>
      </c>
      <c r="BD47" s="156">
        <v>265</v>
      </c>
      <c r="BE47" s="156">
        <v>266</v>
      </c>
      <c r="BF47" s="156">
        <v>281</v>
      </c>
      <c r="BG47" s="156">
        <v>285</v>
      </c>
      <c r="BH47" s="156">
        <v>290</v>
      </c>
      <c r="BI47" s="156">
        <v>328</v>
      </c>
      <c r="BJ47" s="156"/>
      <c r="BK47" s="156"/>
      <c r="BL47" s="156"/>
      <c r="BM47" s="156"/>
      <c r="BN47" s="156"/>
      <c r="BO47" s="156"/>
      <c r="BP47" s="156"/>
    </row>
    <row r="48" spans="1:68" x14ac:dyDescent="0.25">
      <c r="A48" s="154"/>
      <c r="B48" s="181"/>
      <c r="C48" s="156"/>
      <c r="D48" s="156"/>
      <c r="E48" s="156"/>
      <c r="F48" s="156"/>
      <c r="G48" s="156"/>
      <c r="H48" s="156"/>
      <c r="I48" s="181"/>
      <c r="J48" s="156"/>
      <c r="K48" s="156"/>
      <c r="L48" s="156"/>
      <c r="M48" s="156"/>
      <c r="N48" s="156"/>
      <c r="O48" s="156"/>
      <c r="P48" s="181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4" t="s">
        <v>184</v>
      </c>
      <c r="AI48" s="184"/>
      <c r="AJ48" s="156">
        <v>1150</v>
      </c>
      <c r="AK48" s="156">
        <v>1150</v>
      </c>
      <c r="AL48" s="156">
        <v>564</v>
      </c>
      <c r="AM48" s="156">
        <v>252</v>
      </c>
      <c r="AN48" s="156">
        <v>221</v>
      </c>
      <c r="AO48" s="156">
        <v>198</v>
      </c>
      <c r="AP48" s="156">
        <v>239</v>
      </c>
      <c r="AQ48" s="156">
        <v>328</v>
      </c>
      <c r="AR48" s="156">
        <v>373</v>
      </c>
      <c r="AS48" s="156">
        <v>404</v>
      </c>
      <c r="AT48" s="156">
        <v>409</v>
      </c>
      <c r="AU48" s="156">
        <v>348</v>
      </c>
      <c r="AV48" s="156">
        <v>366</v>
      </c>
      <c r="AW48" s="156">
        <v>16</v>
      </c>
      <c r="AX48" s="156">
        <v>266</v>
      </c>
      <c r="AY48" s="156">
        <v>212</v>
      </c>
      <c r="AZ48" s="156">
        <v>230</v>
      </c>
      <c r="BA48" s="156">
        <v>259</v>
      </c>
      <c r="BB48" s="156">
        <v>431</v>
      </c>
      <c r="BC48" s="156">
        <v>199</v>
      </c>
      <c r="BD48" s="156">
        <v>267</v>
      </c>
      <c r="BE48" s="156">
        <v>269</v>
      </c>
      <c r="BF48" s="156">
        <v>284</v>
      </c>
      <c r="BG48" s="156">
        <v>285</v>
      </c>
      <c r="BH48" s="156">
        <v>290</v>
      </c>
      <c r="BI48" s="156">
        <v>332</v>
      </c>
      <c r="BJ48" s="156"/>
      <c r="BK48" s="156"/>
      <c r="BL48" s="156"/>
      <c r="BM48" s="156"/>
      <c r="BN48" s="156"/>
      <c r="BO48" s="156"/>
      <c r="BP48" s="156"/>
    </row>
    <row r="49" spans="1:68" ht="25.5" x14ac:dyDescent="0.25">
      <c r="A49" s="151"/>
      <c r="B49" s="181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1" t="s">
        <v>185</v>
      </c>
      <c r="AI49" s="153" t="s">
        <v>182</v>
      </c>
      <c r="AJ49" s="153">
        <f t="shared" ref="AJ49:BP49" si="41">IFERROR(ROUND((AJ50/AJ51),4),0)</f>
        <v>0.90910000000000002</v>
      </c>
      <c r="AK49" s="153">
        <f t="shared" si="41"/>
        <v>0.90910000000000002</v>
      </c>
      <c r="AL49" s="153">
        <f t="shared" si="41"/>
        <v>1</v>
      </c>
      <c r="AM49" s="153">
        <f t="shared" si="41"/>
        <v>1</v>
      </c>
      <c r="AN49" s="153">
        <f t="shared" si="41"/>
        <v>1</v>
      </c>
      <c r="AO49" s="153">
        <f t="shared" si="41"/>
        <v>1</v>
      </c>
      <c r="AP49" s="153">
        <f t="shared" si="41"/>
        <v>1</v>
      </c>
      <c r="AQ49" s="153">
        <f t="shared" si="41"/>
        <v>1</v>
      </c>
      <c r="AR49" s="153">
        <f t="shared" si="41"/>
        <v>1</v>
      </c>
      <c r="AS49" s="153">
        <f t="shared" si="41"/>
        <v>1</v>
      </c>
      <c r="AT49" s="153">
        <f t="shared" si="41"/>
        <v>1</v>
      </c>
      <c r="AU49" s="153">
        <f t="shared" si="41"/>
        <v>1</v>
      </c>
      <c r="AV49" s="153">
        <f t="shared" si="41"/>
        <v>1</v>
      </c>
      <c r="AW49" s="153">
        <f t="shared" si="41"/>
        <v>0.875</v>
      </c>
      <c r="AX49" s="153">
        <f t="shared" si="41"/>
        <v>1</v>
      </c>
      <c r="AY49" s="153">
        <f t="shared" si="41"/>
        <v>1</v>
      </c>
      <c r="AZ49" s="153">
        <f t="shared" si="41"/>
        <v>1</v>
      </c>
      <c r="BA49" s="153">
        <f t="shared" si="41"/>
        <v>1</v>
      </c>
      <c r="BB49" s="153">
        <f t="shared" si="41"/>
        <v>1</v>
      </c>
      <c r="BC49" s="153">
        <f t="shared" si="41"/>
        <v>1</v>
      </c>
      <c r="BD49" s="153">
        <f t="shared" si="41"/>
        <v>1</v>
      </c>
      <c r="BE49" s="153">
        <f t="shared" si="41"/>
        <v>1</v>
      </c>
      <c r="BF49" s="153">
        <f t="shared" si="41"/>
        <v>1</v>
      </c>
      <c r="BG49" s="153">
        <f t="shared" si="41"/>
        <v>1</v>
      </c>
      <c r="BH49" s="153">
        <f t="shared" si="41"/>
        <v>1</v>
      </c>
      <c r="BI49" s="153">
        <f t="shared" si="41"/>
        <v>1</v>
      </c>
      <c r="BJ49" s="153">
        <f t="shared" si="41"/>
        <v>0</v>
      </c>
      <c r="BK49" s="153">
        <f t="shared" si="41"/>
        <v>0</v>
      </c>
      <c r="BL49" s="153">
        <f t="shared" si="41"/>
        <v>0</v>
      </c>
      <c r="BM49" s="153">
        <f t="shared" si="41"/>
        <v>0</v>
      </c>
      <c r="BN49" s="153">
        <f t="shared" si="41"/>
        <v>0</v>
      </c>
      <c r="BO49" s="153">
        <f t="shared" si="41"/>
        <v>0</v>
      </c>
      <c r="BP49" s="153">
        <f t="shared" si="41"/>
        <v>0</v>
      </c>
    </row>
    <row r="50" spans="1:68" x14ac:dyDescent="0.25">
      <c r="A50" s="154"/>
      <c r="B50" s="181"/>
      <c r="C50" s="156"/>
      <c r="D50" s="156"/>
      <c r="E50" s="156"/>
      <c r="F50" s="156"/>
      <c r="G50" s="156"/>
      <c r="H50" s="156"/>
      <c r="I50" s="181"/>
      <c r="J50" s="156"/>
      <c r="K50" s="156"/>
      <c r="L50" s="156"/>
      <c r="M50" s="156"/>
      <c r="N50" s="156"/>
      <c r="O50" s="156"/>
      <c r="P50" s="181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4" t="s">
        <v>186</v>
      </c>
      <c r="AI50" s="183"/>
      <c r="AJ50" s="156">
        <v>10</v>
      </c>
      <c r="AK50" s="156">
        <v>10</v>
      </c>
      <c r="AL50" s="156">
        <v>10</v>
      </c>
      <c r="AM50" s="156">
        <v>5</v>
      </c>
      <c r="AN50" s="156">
        <v>16</v>
      </c>
      <c r="AO50" s="156">
        <v>11</v>
      </c>
      <c r="AP50" s="156">
        <v>5</v>
      </c>
      <c r="AQ50" s="156">
        <v>9</v>
      </c>
      <c r="AR50" s="156">
        <v>7</v>
      </c>
      <c r="AS50" s="156">
        <v>7</v>
      </c>
      <c r="AT50" s="156">
        <v>10</v>
      </c>
      <c r="AU50" s="156">
        <v>7</v>
      </c>
      <c r="AV50" s="156">
        <v>366</v>
      </c>
      <c r="AW50" s="156">
        <v>14</v>
      </c>
      <c r="AX50" s="156">
        <v>266</v>
      </c>
      <c r="AY50" s="156">
        <v>212</v>
      </c>
      <c r="AZ50" s="156">
        <v>230</v>
      </c>
      <c r="BA50" s="156">
        <v>259</v>
      </c>
      <c r="BB50" s="156">
        <v>431</v>
      </c>
      <c r="BC50" s="156">
        <v>199</v>
      </c>
      <c r="BD50" s="156">
        <v>267</v>
      </c>
      <c r="BE50" s="156">
        <v>269</v>
      </c>
      <c r="BF50" s="156">
        <v>284</v>
      </c>
      <c r="BG50" s="156">
        <v>285</v>
      </c>
      <c r="BH50" s="156">
        <v>290</v>
      </c>
      <c r="BI50" s="156">
        <v>332</v>
      </c>
      <c r="BJ50" s="156"/>
      <c r="BK50" s="156"/>
      <c r="BL50" s="156"/>
      <c r="BM50" s="156"/>
      <c r="BN50" s="156"/>
      <c r="BO50" s="156"/>
      <c r="BP50" s="156"/>
    </row>
    <row r="51" spans="1:68" x14ac:dyDescent="0.25">
      <c r="A51" s="154"/>
      <c r="B51" s="181"/>
      <c r="C51" s="156"/>
      <c r="D51" s="156"/>
      <c r="E51" s="156"/>
      <c r="F51" s="156"/>
      <c r="G51" s="156"/>
      <c r="H51" s="156"/>
      <c r="I51" s="181"/>
      <c r="J51" s="156"/>
      <c r="K51" s="156"/>
      <c r="L51" s="156"/>
      <c r="M51" s="156"/>
      <c r="N51" s="156"/>
      <c r="O51" s="156"/>
      <c r="P51" s="181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4" t="s">
        <v>184</v>
      </c>
      <c r="AI51" s="184"/>
      <c r="AJ51" s="156">
        <v>11</v>
      </c>
      <c r="AK51" s="156">
        <v>11</v>
      </c>
      <c r="AL51" s="156">
        <v>10</v>
      </c>
      <c r="AM51" s="156">
        <v>5</v>
      </c>
      <c r="AN51" s="156">
        <v>16</v>
      </c>
      <c r="AO51" s="156">
        <v>11</v>
      </c>
      <c r="AP51" s="156">
        <v>5</v>
      </c>
      <c r="AQ51" s="156">
        <v>9</v>
      </c>
      <c r="AR51" s="156">
        <v>7</v>
      </c>
      <c r="AS51" s="156">
        <v>7</v>
      </c>
      <c r="AT51" s="156">
        <v>10</v>
      </c>
      <c r="AU51" s="156">
        <v>7</v>
      </c>
      <c r="AV51" s="156">
        <v>366</v>
      </c>
      <c r="AW51" s="156">
        <v>16</v>
      </c>
      <c r="AX51" s="156">
        <v>266</v>
      </c>
      <c r="AY51" s="156">
        <v>212</v>
      </c>
      <c r="AZ51" s="156">
        <v>230</v>
      </c>
      <c r="BA51" s="156">
        <v>259</v>
      </c>
      <c r="BB51" s="156">
        <v>431</v>
      </c>
      <c r="BC51" s="156">
        <v>199</v>
      </c>
      <c r="BD51" s="156">
        <v>267</v>
      </c>
      <c r="BE51" s="156">
        <v>269</v>
      </c>
      <c r="BF51" s="156">
        <v>284</v>
      </c>
      <c r="BG51" s="156">
        <v>285</v>
      </c>
      <c r="BH51" s="156">
        <v>290</v>
      </c>
      <c r="BI51" s="156">
        <v>332</v>
      </c>
      <c r="BJ51" s="156"/>
      <c r="BK51" s="156"/>
      <c r="BL51" s="156"/>
      <c r="BM51" s="156"/>
      <c r="BN51" s="156"/>
      <c r="BO51" s="156"/>
      <c r="BP51" s="156"/>
    </row>
    <row r="52" spans="1:68" x14ac:dyDescent="0.25">
      <c r="A52" s="151" t="s">
        <v>187</v>
      </c>
      <c r="B52" s="181" t="s">
        <v>188</v>
      </c>
      <c r="C52" s="153">
        <f t="shared" ref="C52:O52" si="42">IF(C54=0,0,(IFERROR((C53/C54),0)))</f>
        <v>0.31067961165048541</v>
      </c>
      <c r="D52" s="153">
        <f t="shared" si="42"/>
        <v>0.56000000000000005</v>
      </c>
      <c r="E52" s="153">
        <f t="shared" si="42"/>
        <v>0.5092592592592593</v>
      </c>
      <c r="F52" s="153">
        <f t="shared" si="42"/>
        <v>0.47126436781609193</v>
      </c>
      <c r="G52" s="153">
        <f t="shared" si="42"/>
        <v>0.43157894736842106</v>
      </c>
      <c r="H52" s="153">
        <f t="shared" si="42"/>
        <v>0.47368421052631576</v>
      </c>
      <c r="I52" s="153" t="s">
        <v>188</v>
      </c>
      <c r="J52" s="153">
        <f t="shared" si="42"/>
        <v>0.4823529411764706</v>
      </c>
      <c r="K52" s="153">
        <f t="shared" si="42"/>
        <v>0.46728971962616822</v>
      </c>
      <c r="L52" s="153">
        <f t="shared" si="42"/>
        <v>0.42168674698795183</v>
      </c>
      <c r="M52" s="153">
        <f t="shared" si="42"/>
        <v>0.44680851063829785</v>
      </c>
      <c r="N52" s="153">
        <f t="shared" si="42"/>
        <v>0.52127659574468088</v>
      </c>
      <c r="O52" s="153">
        <f t="shared" si="42"/>
        <v>0.47572815533980584</v>
      </c>
      <c r="P52" s="153" t="s">
        <v>188</v>
      </c>
      <c r="Q52" s="153">
        <f t="shared" ref="Q52:BP52" si="43">IF(Q54=0,0,(IFERROR((Q53/Q54),0)))</f>
        <v>0.44660194174757284</v>
      </c>
      <c r="R52" s="153">
        <f t="shared" si="43"/>
        <v>0.52427184466019416</v>
      </c>
      <c r="S52" s="153">
        <f t="shared" si="43"/>
        <v>0.57017543859649122</v>
      </c>
      <c r="T52" s="153">
        <f t="shared" si="43"/>
        <v>0.5</v>
      </c>
      <c r="U52" s="153">
        <f t="shared" si="43"/>
        <v>0.52066115702479343</v>
      </c>
      <c r="V52" s="153">
        <f t="shared" si="43"/>
        <v>0.48514851485148514</v>
      </c>
      <c r="W52" s="153">
        <f t="shared" si="43"/>
        <v>0.50458715596330272</v>
      </c>
      <c r="X52" s="153">
        <f t="shared" si="43"/>
        <v>0.47413793103448276</v>
      </c>
      <c r="Y52" s="153">
        <f>IF(Y54=0,0,(IFERROR((Y53/Y54),0)))</f>
        <v>0.5663716814159292</v>
      </c>
      <c r="Z52" s="153">
        <f t="shared" si="43"/>
        <v>0.5625</v>
      </c>
      <c r="AA52" s="153">
        <f t="shared" si="43"/>
        <v>0.51764705882352946</v>
      </c>
      <c r="AB52" s="153">
        <f t="shared" si="43"/>
        <v>0.61946902654867253</v>
      </c>
      <c r="AC52" s="153">
        <f t="shared" si="43"/>
        <v>0.54285714285714282</v>
      </c>
      <c r="AD52" s="153">
        <f t="shared" si="43"/>
        <v>0.59405940594059403</v>
      </c>
      <c r="AE52" s="153">
        <f t="shared" si="43"/>
        <v>0.54867256637168138</v>
      </c>
      <c r="AF52" s="153">
        <f t="shared" si="43"/>
        <v>0.61956521739130432</v>
      </c>
      <c r="AG52" s="153"/>
      <c r="AH52" s="151" t="s">
        <v>189</v>
      </c>
      <c r="AI52" s="153" t="s">
        <v>188</v>
      </c>
      <c r="AJ52" s="153">
        <f>IF(AJ54=0,0,(IFERROR((AJ53/AJ54),0)))</f>
        <v>0.6</v>
      </c>
      <c r="AK52" s="153">
        <f t="shared" si="43"/>
        <v>0.5950413223140496</v>
      </c>
      <c r="AL52" s="153">
        <f t="shared" si="43"/>
        <v>0.56756756756756754</v>
      </c>
      <c r="AM52" s="153">
        <f t="shared" si="43"/>
        <v>0.61111111111111116</v>
      </c>
      <c r="AN52" s="153">
        <f t="shared" si="43"/>
        <v>0.58620689655172409</v>
      </c>
      <c r="AO52" s="153">
        <f t="shared" si="43"/>
        <v>0.6292134831460674</v>
      </c>
      <c r="AP52" s="153">
        <f t="shared" si="43"/>
        <v>0.56862745098039214</v>
      </c>
      <c r="AQ52" s="153">
        <f t="shared" si="43"/>
        <v>0.51764705882352946</v>
      </c>
      <c r="AR52" s="153">
        <f t="shared" si="43"/>
        <v>0.4631578947368421</v>
      </c>
      <c r="AS52" s="153">
        <f t="shared" si="43"/>
        <v>0.55208333333333337</v>
      </c>
      <c r="AT52" s="153">
        <f t="shared" si="43"/>
        <v>0.53921568627450978</v>
      </c>
      <c r="AU52" s="153">
        <f t="shared" si="43"/>
        <v>0.3963963963963964</v>
      </c>
      <c r="AV52" s="153">
        <f t="shared" si="43"/>
        <v>0.40517241379310343</v>
      </c>
      <c r="AW52" s="153">
        <f t="shared" si="43"/>
        <v>0.43636363636363634</v>
      </c>
      <c r="AX52" s="153">
        <f t="shared" si="43"/>
        <v>0.48550724637681159</v>
      </c>
      <c r="AY52" s="153">
        <f t="shared" si="43"/>
        <v>0.5</v>
      </c>
      <c r="AZ52" s="153">
        <f t="shared" si="43"/>
        <v>0.55084745762711862</v>
      </c>
      <c r="BA52" s="153">
        <v>0.496</v>
      </c>
      <c r="BB52" s="153">
        <f t="shared" si="43"/>
        <v>0.36470588235294116</v>
      </c>
      <c r="BC52" s="153">
        <f t="shared" si="43"/>
        <v>0.36521739130434783</v>
      </c>
      <c r="BD52" s="153">
        <f t="shared" si="43"/>
        <v>0.49549549549549549</v>
      </c>
      <c r="BE52" s="153">
        <f t="shared" si="43"/>
        <v>0.31632653061224492</v>
      </c>
      <c r="BF52" s="153">
        <f t="shared" si="43"/>
        <v>0.46391752577319589</v>
      </c>
      <c r="BG52" s="153">
        <f t="shared" si="43"/>
        <v>0.40594059405940597</v>
      </c>
      <c r="BH52" s="153">
        <f t="shared" si="43"/>
        <v>0.36956521739130432</v>
      </c>
      <c r="BI52" s="153">
        <f t="shared" si="43"/>
        <v>0.41237113402061853</v>
      </c>
      <c r="BJ52" s="153">
        <f t="shared" si="43"/>
        <v>0</v>
      </c>
      <c r="BK52" s="153">
        <f t="shared" si="43"/>
        <v>0</v>
      </c>
      <c r="BL52" s="153">
        <f t="shared" si="43"/>
        <v>0</v>
      </c>
      <c r="BM52" s="153">
        <f t="shared" si="43"/>
        <v>0</v>
      </c>
      <c r="BN52" s="153">
        <f t="shared" si="43"/>
        <v>0</v>
      </c>
      <c r="BO52" s="153">
        <f t="shared" si="43"/>
        <v>0</v>
      </c>
      <c r="BP52" s="153">
        <f t="shared" si="43"/>
        <v>0</v>
      </c>
    </row>
    <row r="53" spans="1:68" x14ac:dyDescent="0.25">
      <c r="A53" s="154" t="s">
        <v>190</v>
      </c>
      <c r="B53" s="181"/>
      <c r="C53" s="156">
        <v>32</v>
      </c>
      <c r="D53" s="156">
        <v>42</v>
      </c>
      <c r="E53" s="156">
        <v>55</v>
      </c>
      <c r="F53" s="156">
        <v>41</v>
      </c>
      <c r="G53" s="156">
        <v>41</v>
      </c>
      <c r="H53" s="156">
        <v>45</v>
      </c>
      <c r="I53" s="181"/>
      <c r="J53" s="156">
        <v>41</v>
      </c>
      <c r="K53" s="156">
        <v>50</v>
      </c>
      <c r="L53" s="156">
        <v>35</v>
      </c>
      <c r="M53" s="156">
        <v>42</v>
      </c>
      <c r="N53" s="156">
        <v>49</v>
      </c>
      <c r="O53" s="156">
        <v>49</v>
      </c>
      <c r="P53" s="181"/>
      <c r="Q53" s="156">
        <v>46</v>
      </c>
      <c r="R53" s="156">
        <v>54</v>
      </c>
      <c r="S53" s="156">
        <v>65</v>
      </c>
      <c r="T53" s="156">
        <v>60</v>
      </c>
      <c r="U53" s="156">
        <v>63</v>
      </c>
      <c r="V53" s="156">
        <v>49</v>
      </c>
      <c r="W53" s="156">
        <v>55</v>
      </c>
      <c r="X53" s="156">
        <v>55</v>
      </c>
      <c r="Y53" s="156">
        <v>64</v>
      </c>
      <c r="Z53" s="156">
        <v>54</v>
      </c>
      <c r="AA53" s="156">
        <v>44</v>
      </c>
      <c r="AB53" s="156">
        <v>70</v>
      </c>
      <c r="AC53" s="156">
        <v>57</v>
      </c>
      <c r="AD53" s="156">
        <v>60</v>
      </c>
      <c r="AE53" s="156">
        <v>62</v>
      </c>
      <c r="AF53" s="156">
        <v>57</v>
      </c>
      <c r="AG53" s="156"/>
      <c r="AH53" s="154" t="s">
        <v>190</v>
      </c>
      <c r="AI53" s="183"/>
      <c r="AJ53" s="156">
        <v>57</v>
      </c>
      <c r="AK53" s="156">
        <v>72</v>
      </c>
      <c r="AL53" s="156">
        <v>63</v>
      </c>
      <c r="AM53" s="156">
        <v>55</v>
      </c>
      <c r="AN53" s="156">
        <v>51</v>
      </c>
      <c r="AO53" s="156">
        <v>56</v>
      </c>
      <c r="AP53" s="156">
        <v>58</v>
      </c>
      <c r="AQ53" s="156">
        <v>44</v>
      </c>
      <c r="AR53" s="156">
        <v>44</v>
      </c>
      <c r="AS53" s="156">
        <v>53</v>
      </c>
      <c r="AT53" s="156">
        <v>55</v>
      </c>
      <c r="AU53" s="156">
        <v>44</v>
      </c>
      <c r="AV53" s="156">
        <v>47</v>
      </c>
      <c r="AW53" s="156">
        <v>48</v>
      </c>
      <c r="AX53" s="156">
        <v>67</v>
      </c>
      <c r="AY53" s="156">
        <v>57</v>
      </c>
      <c r="AZ53" s="156">
        <v>65</v>
      </c>
      <c r="BA53" s="156">
        <v>58</v>
      </c>
      <c r="BB53" s="156">
        <v>31</v>
      </c>
      <c r="BC53" s="156">
        <v>42</v>
      </c>
      <c r="BD53" s="156">
        <v>55</v>
      </c>
      <c r="BE53" s="156">
        <v>31</v>
      </c>
      <c r="BF53" s="156">
        <v>45</v>
      </c>
      <c r="BG53" s="156">
        <v>41</v>
      </c>
      <c r="BH53" s="156">
        <v>34</v>
      </c>
      <c r="BI53" s="156">
        <v>40</v>
      </c>
      <c r="BJ53" s="156"/>
      <c r="BK53" s="156"/>
      <c r="BL53" s="156"/>
      <c r="BM53" s="156"/>
      <c r="BN53" s="156"/>
      <c r="BO53" s="156"/>
      <c r="BP53" s="156"/>
    </row>
    <row r="54" spans="1:68" x14ac:dyDescent="0.25">
      <c r="A54" s="154" t="s">
        <v>191</v>
      </c>
      <c r="B54" s="181"/>
      <c r="C54" s="156">
        <v>103</v>
      </c>
      <c r="D54" s="156">
        <v>75</v>
      </c>
      <c r="E54" s="156">
        <v>108</v>
      </c>
      <c r="F54" s="156">
        <v>87</v>
      </c>
      <c r="G54" s="156">
        <v>95</v>
      </c>
      <c r="H54" s="156">
        <v>95</v>
      </c>
      <c r="I54" s="181"/>
      <c r="J54" s="156">
        <v>85</v>
      </c>
      <c r="K54" s="156">
        <v>107</v>
      </c>
      <c r="L54" s="156">
        <v>83</v>
      </c>
      <c r="M54" s="156">
        <v>94</v>
      </c>
      <c r="N54" s="156">
        <v>94</v>
      </c>
      <c r="O54" s="156">
        <v>103</v>
      </c>
      <c r="P54" s="181"/>
      <c r="Q54" s="156">
        <v>103</v>
      </c>
      <c r="R54" s="156">
        <v>103</v>
      </c>
      <c r="S54" s="156">
        <v>114</v>
      </c>
      <c r="T54" s="156">
        <v>120</v>
      </c>
      <c r="U54" s="156">
        <v>121</v>
      </c>
      <c r="V54" s="156">
        <v>101</v>
      </c>
      <c r="W54" s="156">
        <v>109</v>
      </c>
      <c r="X54" s="156">
        <v>116</v>
      </c>
      <c r="Y54" s="156">
        <v>113</v>
      </c>
      <c r="Z54" s="156">
        <v>96</v>
      </c>
      <c r="AA54" s="156">
        <v>85</v>
      </c>
      <c r="AB54" s="156">
        <v>113</v>
      </c>
      <c r="AC54" s="156">
        <v>105</v>
      </c>
      <c r="AD54" s="156">
        <v>101</v>
      </c>
      <c r="AE54" s="156">
        <v>113</v>
      </c>
      <c r="AF54" s="156">
        <v>92</v>
      </c>
      <c r="AG54" s="156"/>
      <c r="AH54" s="154" t="s">
        <v>191</v>
      </c>
      <c r="AI54" s="184"/>
      <c r="AJ54" s="156">
        <v>95</v>
      </c>
      <c r="AK54" s="156">
        <v>121</v>
      </c>
      <c r="AL54" s="156">
        <v>111</v>
      </c>
      <c r="AM54" s="156">
        <v>90</v>
      </c>
      <c r="AN54" s="156">
        <v>87</v>
      </c>
      <c r="AO54" s="156">
        <v>89</v>
      </c>
      <c r="AP54" s="156">
        <v>102</v>
      </c>
      <c r="AQ54" s="156">
        <v>85</v>
      </c>
      <c r="AR54" s="156">
        <v>95</v>
      </c>
      <c r="AS54" s="156">
        <v>96</v>
      </c>
      <c r="AT54" s="156">
        <v>102</v>
      </c>
      <c r="AU54" s="156">
        <v>111</v>
      </c>
      <c r="AV54" s="156">
        <v>116</v>
      </c>
      <c r="AW54" s="156">
        <v>110</v>
      </c>
      <c r="AX54" s="156">
        <v>138</v>
      </c>
      <c r="AY54" s="156">
        <v>114</v>
      </c>
      <c r="AZ54" s="156">
        <v>118</v>
      </c>
      <c r="BA54" s="156">
        <v>117</v>
      </c>
      <c r="BB54" s="156">
        <v>85</v>
      </c>
      <c r="BC54" s="156">
        <v>115</v>
      </c>
      <c r="BD54" s="156">
        <v>111</v>
      </c>
      <c r="BE54" s="156">
        <v>98</v>
      </c>
      <c r="BF54" s="156">
        <v>97</v>
      </c>
      <c r="BG54" s="156">
        <v>101</v>
      </c>
      <c r="BH54" s="156">
        <v>92</v>
      </c>
      <c r="BI54" s="156">
        <v>97</v>
      </c>
      <c r="BJ54" s="156"/>
      <c r="BK54" s="156"/>
      <c r="BL54" s="156"/>
      <c r="BM54" s="156"/>
      <c r="BN54" s="156"/>
      <c r="BO54" s="156"/>
      <c r="BP54" s="156"/>
    </row>
    <row r="55" spans="1:68" ht="25.5" x14ac:dyDescent="0.25">
      <c r="A55" s="151" t="s">
        <v>192</v>
      </c>
      <c r="B55" s="185">
        <v>1</v>
      </c>
      <c r="C55" s="153">
        <f t="shared" ref="C55:O55" si="44">IF((C57=0),1,IF((ISBLANK(C57)),0,(IFERROR((C56/C57),0))))</f>
        <v>1</v>
      </c>
      <c r="D55" s="153">
        <f t="shared" si="44"/>
        <v>1</v>
      </c>
      <c r="E55" s="153">
        <f t="shared" si="44"/>
        <v>1</v>
      </c>
      <c r="F55" s="153">
        <f t="shared" si="44"/>
        <v>1</v>
      </c>
      <c r="G55" s="153">
        <f t="shared" si="44"/>
        <v>1</v>
      </c>
      <c r="H55" s="153">
        <f t="shared" si="44"/>
        <v>1</v>
      </c>
      <c r="I55" s="153">
        <v>1</v>
      </c>
      <c r="J55" s="153">
        <f t="shared" si="44"/>
        <v>1</v>
      </c>
      <c r="K55" s="153">
        <f t="shared" si="44"/>
        <v>1</v>
      </c>
      <c r="L55" s="153">
        <f t="shared" si="44"/>
        <v>1</v>
      </c>
      <c r="M55" s="153">
        <f t="shared" si="44"/>
        <v>1</v>
      </c>
      <c r="N55" s="153">
        <f t="shared" si="44"/>
        <v>1</v>
      </c>
      <c r="O55" s="153">
        <f t="shared" si="44"/>
        <v>1</v>
      </c>
      <c r="P55" s="153">
        <v>1</v>
      </c>
      <c r="Q55" s="153">
        <f t="shared" ref="Q55:BP55" si="45">IF((Q57=0),1,IF((ISBLANK(Q57)),0,(IFERROR((Q56/Q57),0))))</f>
        <v>1</v>
      </c>
      <c r="R55" s="153">
        <f t="shared" si="45"/>
        <v>1</v>
      </c>
      <c r="S55" s="153">
        <f t="shared" si="45"/>
        <v>1</v>
      </c>
      <c r="T55" s="153">
        <f t="shared" si="45"/>
        <v>1</v>
      </c>
      <c r="U55" s="153">
        <f t="shared" si="45"/>
        <v>1</v>
      </c>
      <c r="V55" s="153">
        <f t="shared" si="45"/>
        <v>1</v>
      </c>
      <c r="W55" s="153">
        <f t="shared" si="45"/>
        <v>1</v>
      </c>
      <c r="X55" s="153">
        <f t="shared" si="45"/>
        <v>1</v>
      </c>
      <c r="Y55" s="153">
        <f>IF((Y57=0),1,IF((ISBLANK(Y57)),0,(IFERROR((Y56/Y57),0))))</f>
        <v>1</v>
      </c>
      <c r="Z55" s="153">
        <f t="shared" si="45"/>
        <v>1</v>
      </c>
      <c r="AA55" s="153">
        <f t="shared" si="45"/>
        <v>1</v>
      </c>
      <c r="AB55" s="153">
        <f t="shared" si="45"/>
        <v>1</v>
      </c>
      <c r="AC55" s="153">
        <f t="shared" si="45"/>
        <v>1</v>
      </c>
      <c r="AD55" s="153">
        <f t="shared" si="45"/>
        <v>1</v>
      </c>
      <c r="AE55" s="153">
        <f t="shared" si="45"/>
        <v>1</v>
      </c>
      <c r="AF55" s="153">
        <f t="shared" si="45"/>
        <v>1</v>
      </c>
      <c r="AG55" s="153"/>
      <c r="AH55" s="151" t="s">
        <v>193</v>
      </c>
      <c r="AI55" s="153">
        <v>1</v>
      </c>
      <c r="AJ55" s="153">
        <f>IF((AJ57=0),1,IF((ISBLANK(AJ57)),0,(IFERROR((AJ56/AJ57),0))))</f>
        <v>1</v>
      </c>
      <c r="AK55" s="153">
        <f t="shared" si="45"/>
        <v>1</v>
      </c>
      <c r="AL55" s="153">
        <f t="shared" si="45"/>
        <v>1</v>
      </c>
      <c r="AM55" s="153">
        <f t="shared" si="45"/>
        <v>1</v>
      </c>
      <c r="AN55" s="153">
        <f t="shared" si="45"/>
        <v>1</v>
      </c>
      <c r="AO55" s="153">
        <f t="shared" si="45"/>
        <v>1</v>
      </c>
      <c r="AP55" s="153">
        <f t="shared" si="45"/>
        <v>1</v>
      </c>
      <c r="AQ55" s="153">
        <f t="shared" si="45"/>
        <v>1</v>
      </c>
      <c r="AR55" s="153">
        <f t="shared" si="45"/>
        <v>1</v>
      </c>
      <c r="AS55" s="153">
        <f t="shared" si="45"/>
        <v>1</v>
      </c>
      <c r="AT55" s="153">
        <f t="shared" si="45"/>
        <v>1</v>
      </c>
      <c r="AU55" s="153">
        <f t="shared" si="45"/>
        <v>1</v>
      </c>
      <c r="AV55" s="153">
        <f t="shared" si="45"/>
        <v>1</v>
      </c>
      <c r="AW55" s="153">
        <f t="shared" si="45"/>
        <v>1</v>
      </c>
      <c r="AX55" s="153">
        <f t="shared" si="45"/>
        <v>1</v>
      </c>
      <c r="AY55" s="153">
        <f t="shared" si="45"/>
        <v>1</v>
      </c>
      <c r="AZ55" s="153">
        <f t="shared" si="45"/>
        <v>1</v>
      </c>
      <c r="BA55" s="153">
        <f t="shared" si="45"/>
        <v>1</v>
      </c>
      <c r="BB55" s="153">
        <f t="shared" si="45"/>
        <v>1</v>
      </c>
      <c r="BC55" s="153">
        <f t="shared" si="45"/>
        <v>1</v>
      </c>
      <c r="BD55" s="153">
        <f t="shared" si="45"/>
        <v>1</v>
      </c>
      <c r="BE55" s="153">
        <f t="shared" si="45"/>
        <v>1</v>
      </c>
      <c r="BF55" s="153">
        <f t="shared" si="45"/>
        <v>1</v>
      </c>
      <c r="BG55" s="153">
        <f t="shared" si="45"/>
        <v>1</v>
      </c>
      <c r="BH55" s="153">
        <f t="shared" si="45"/>
        <v>1</v>
      </c>
      <c r="BI55" s="153">
        <f t="shared" si="45"/>
        <v>1</v>
      </c>
      <c r="BJ55" s="153">
        <f t="shared" si="45"/>
        <v>1</v>
      </c>
      <c r="BK55" s="153">
        <f t="shared" si="45"/>
        <v>1</v>
      </c>
      <c r="BL55" s="153">
        <f t="shared" si="45"/>
        <v>1</v>
      </c>
      <c r="BM55" s="153">
        <f t="shared" si="45"/>
        <v>1</v>
      </c>
      <c r="BN55" s="153">
        <f t="shared" si="45"/>
        <v>1</v>
      </c>
      <c r="BO55" s="153">
        <f t="shared" si="45"/>
        <v>1</v>
      </c>
      <c r="BP55" s="153">
        <f t="shared" si="45"/>
        <v>1</v>
      </c>
    </row>
    <row r="56" spans="1:68" s="175" customFormat="1" ht="25.5" x14ac:dyDescent="0.25">
      <c r="A56" s="178" t="s">
        <v>194</v>
      </c>
      <c r="B56" s="173"/>
      <c r="C56" s="14">
        <v>32</v>
      </c>
      <c r="D56" s="14">
        <v>42</v>
      </c>
      <c r="E56" s="14">
        <v>55</v>
      </c>
      <c r="F56" s="156">
        <v>41</v>
      </c>
      <c r="G56" s="156">
        <v>41</v>
      </c>
      <c r="H56" s="156">
        <v>45</v>
      </c>
      <c r="I56" s="173"/>
      <c r="J56" s="156">
        <v>41</v>
      </c>
      <c r="K56" s="156">
        <v>50</v>
      </c>
      <c r="L56" s="156">
        <v>35</v>
      </c>
      <c r="M56" s="156">
        <v>42</v>
      </c>
      <c r="N56" s="156">
        <v>49</v>
      </c>
      <c r="O56" s="156">
        <v>49</v>
      </c>
      <c r="P56" s="173"/>
      <c r="Q56" s="156">
        <v>46</v>
      </c>
      <c r="R56" s="156">
        <v>54</v>
      </c>
      <c r="S56" s="156">
        <v>65</v>
      </c>
      <c r="T56" s="156">
        <v>60</v>
      </c>
      <c r="U56" s="156">
        <v>63</v>
      </c>
      <c r="V56" s="156">
        <v>49</v>
      </c>
      <c r="W56" s="156">
        <v>55</v>
      </c>
      <c r="X56" s="156">
        <v>55</v>
      </c>
      <c r="Y56" s="156">
        <v>64</v>
      </c>
      <c r="Z56" s="156">
        <v>54</v>
      </c>
      <c r="AA56" s="156">
        <v>44</v>
      </c>
      <c r="AB56" s="156">
        <v>69</v>
      </c>
      <c r="AC56" s="156">
        <v>57</v>
      </c>
      <c r="AD56" s="156">
        <v>60</v>
      </c>
      <c r="AE56" s="156">
        <v>62</v>
      </c>
      <c r="AF56" s="156">
        <v>57</v>
      </c>
      <c r="AG56" s="156"/>
      <c r="AH56" s="178" t="s">
        <v>194</v>
      </c>
      <c r="AI56" s="174"/>
      <c r="AJ56" s="156">
        <v>57</v>
      </c>
      <c r="AK56" s="156">
        <v>72</v>
      </c>
      <c r="AL56" s="156">
        <v>63</v>
      </c>
      <c r="AM56" s="156">
        <v>55</v>
      </c>
      <c r="AN56" s="156">
        <v>51</v>
      </c>
      <c r="AO56" s="156">
        <v>56</v>
      </c>
      <c r="AP56" s="156">
        <v>58</v>
      </c>
      <c r="AQ56" s="156">
        <v>44</v>
      </c>
      <c r="AR56" s="156">
        <v>44</v>
      </c>
      <c r="AS56" s="156">
        <v>53</v>
      </c>
      <c r="AT56" s="156">
        <v>55</v>
      </c>
      <c r="AU56" s="156">
        <v>44</v>
      </c>
      <c r="AV56" s="156">
        <v>47</v>
      </c>
      <c r="AW56" s="156">
        <v>48</v>
      </c>
      <c r="AX56" s="156">
        <v>67</v>
      </c>
      <c r="AY56" s="156">
        <v>57</v>
      </c>
      <c r="AZ56" s="156">
        <v>65</v>
      </c>
      <c r="BA56" s="156">
        <v>58</v>
      </c>
      <c r="BB56" s="156">
        <v>31</v>
      </c>
      <c r="BC56" s="156">
        <v>42</v>
      </c>
      <c r="BD56" s="156">
        <v>55</v>
      </c>
      <c r="BE56" s="156">
        <v>31</v>
      </c>
      <c r="BF56" s="156">
        <v>45</v>
      </c>
      <c r="BG56" s="156">
        <v>41</v>
      </c>
      <c r="BH56" s="156">
        <v>34</v>
      </c>
      <c r="BI56" s="156">
        <v>40</v>
      </c>
      <c r="BJ56" s="156"/>
      <c r="BK56" s="156"/>
      <c r="BL56" s="156"/>
      <c r="BM56" s="156"/>
      <c r="BN56" s="156"/>
      <c r="BO56" s="156"/>
      <c r="BP56" s="156"/>
    </row>
    <row r="57" spans="1:68" s="175" customFormat="1" x14ac:dyDescent="0.25">
      <c r="A57" s="178" t="s">
        <v>195</v>
      </c>
      <c r="B57" s="173"/>
      <c r="C57" s="156">
        <f>IF(ISBLANK(C53),"",C53)</f>
        <v>32</v>
      </c>
      <c r="D57" s="156">
        <f t="shared" ref="D57:O57" si="46">IF(ISBLANK(D53),"",D53)</f>
        <v>42</v>
      </c>
      <c r="E57" s="156">
        <f t="shared" si="46"/>
        <v>55</v>
      </c>
      <c r="F57" s="156">
        <f t="shared" si="46"/>
        <v>41</v>
      </c>
      <c r="G57" s="156">
        <f t="shared" si="46"/>
        <v>41</v>
      </c>
      <c r="H57" s="156">
        <f t="shared" si="46"/>
        <v>45</v>
      </c>
      <c r="I57" s="173"/>
      <c r="J57" s="156">
        <f t="shared" si="46"/>
        <v>41</v>
      </c>
      <c r="K57" s="156">
        <f t="shared" si="46"/>
        <v>50</v>
      </c>
      <c r="L57" s="156">
        <f t="shared" si="46"/>
        <v>35</v>
      </c>
      <c r="M57" s="156">
        <f t="shared" si="46"/>
        <v>42</v>
      </c>
      <c r="N57" s="156">
        <f t="shared" si="46"/>
        <v>49</v>
      </c>
      <c r="O57" s="156">
        <f t="shared" si="46"/>
        <v>49</v>
      </c>
      <c r="P57" s="173"/>
      <c r="Q57" s="156">
        <f t="shared" ref="Q57:AA57" si="47">IF(ISBLANK(Q53),"",Q53)</f>
        <v>46</v>
      </c>
      <c r="R57" s="156">
        <f t="shared" si="47"/>
        <v>54</v>
      </c>
      <c r="S57" s="156">
        <f t="shared" si="47"/>
        <v>65</v>
      </c>
      <c r="T57" s="156">
        <f t="shared" si="47"/>
        <v>60</v>
      </c>
      <c r="U57" s="156">
        <f t="shared" si="47"/>
        <v>63</v>
      </c>
      <c r="V57" s="156">
        <f t="shared" si="47"/>
        <v>49</v>
      </c>
      <c r="W57" s="156">
        <f t="shared" si="47"/>
        <v>55</v>
      </c>
      <c r="X57" s="156">
        <f t="shared" si="47"/>
        <v>55</v>
      </c>
      <c r="Y57" s="156">
        <v>64</v>
      </c>
      <c r="Z57" s="156">
        <f t="shared" si="47"/>
        <v>54</v>
      </c>
      <c r="AA57" s="156">
        <f t="shared" si="47"/>
        <v>44</v>
      </c>
      <c r="AB57" s="156">
        <v>69</v>
      </c>
      <c r="AC57" s="156">
        <v>57</v>
      </c>
      <c r="AD57" s="156">
        <v>60</v>
      </c>
      <c r="AE57" s="156">
        <v>62</v>
      </c>
      <c r="AF57" s="156">
        <v>57</v>
      </c>
      <c r="AG57" s="156"/>
      <c r="AH57" s="178" t="s">
        <v>195</v>
      </c>
      <c r="AI57" s="177"/>
      <c r="AJ57" s="156">
        <v>57</v>
      </c>
      <c r="AK57" s="156">
        <v>72</v>
      </c>
      <c r="AL57" s="156">
        <v>63</v>
      </c>
      <c r="AM57" s="156">
        <v>55</v>
      </c>
      <c r="AN57" s="156">
        <v>51</v>
      </c>
      <c r="AO57" s="156">
        <v>56</v>
      </c>
      <c r="AP57" s="156">
        <v>58</v>
      </c>
      <c r="AQ57" s="156">
        <v>44</v>
      </c>
      <c r="AR57" s="156">
        <v>44</v>
      </c>
      <c r="AS57" s="156">
        <v>53</v>
      </c>
      <c r="AT57" s="156">
        <v>55</v>
      </c>
      <c r="AU57" s="156">
        <v>44</v>
      </c>
      <c r="AV57" s="156">
        <v>47</v>
      </c>
      <c r="AW57" s="156">
        <v>48</v>
      </c>
      <c r="AX57" s="156">
        <v>67</v>
      </c>
      <c r="AY57" s="156">
        <v>57</v>
      </c>
      <c r="AZ57" s="156">
        <v>65</v>
      </c>
      <c r="BA57" s="156">
        <v>58</v>
      </c>
      <c r="BB57" s="156">
        <v>31</v>
      </c>
      <c r="BC57" s="156">
        <v>42</v>
      </c>
      <c r="BD57" s="156">
        <v>55</v>
      </c>
      <c r="BE57" s="156">
        <v>31</v>
      </c>
      <c r="BF57" s="156">
        <v>45</v>
      </c>
      <c r="BG57" s="156">
        <v>41</v>
      </c>
      <c r="BH57" s="156">
        <v>34</v>
      </c>
      <c r="BI57" s="156">
        <v>40</v>
      </c>
      <c r="BJ57" s="156"/>
      <c r="BK57" s="156"/>
      <c r="BL57" s="156"/>
      <c r="BM57" s="156"/>
      <c r="BN57" s="156"/>
      <c r="BO57" s="156"/>
      <c r="BP57" s="156"/>
    </row>
    <row r="58" spans="1:68" x14ac:dyDescent="0.25">
      <c r="A58" s="151" t="s">
        <v>187</v>
      </c>
      <c r="B58" s="181" t="s">
        <v>188</v>
      </c>
      <c r="C58" s="153">
        <f t="shared" ref="C58:H58" si="48">IF(C60=0,0,(IFERROR((C59/C60),0)))</f>
        <v>0.31067961165048541</v>
      </c>
      <c r="D58" s="153">
        <f t="shared" si="48"/>
        <v>0.56000000000000005</v>
      </c>
      <c r="E58" s="153">
        <f t="shared" si="48"/>
        <v>0.5092592592592593</v>
      </c>
      <c r="F58" s="153">
        <f t="shared" si="48"/>
        <v>0.47126436781609193</v>
      </c>
      <c r="G58" s="153">
        <f t="shared" si="48"/>
        <v>0.43157894736842106</v>
      </c>
      <c r="H58" s="153">
        <f t="shared" si="48"/>
        <v>0.47368421052631576</v>
      </c>
      <c r="I58" s="153" t="s">
        <v>188</v>
      </c>
      <c r="J58" s="153">
        <f t="shared" ref="J58:O58" si="49">IF(J60=0,0,(IFERROR((J59/J60),0)))</f>
        <v>0.4823529411764706</v>
      </c>
      <c r="K58" s="153">
        <f t="shared" si="49"/>
        <v>0.46728971962616822</v>
      </c>
      <c r="L58" s="153">
        <f t="shared" si="49"/>
        <v>0.42168674698795183</v>
      </c>
      <c r="M58" s="153">
        <f t="shared" si="49"/>
        <v>0.44680851063829785</v>
      </c>
      <c r="N58" s="153">
        <f t="shared" si="49"/>
        <v>0.52127659574468088</v>
      </c>
      <c r="O58" s="153">
        <f t="shared" si="49"/>
        <v>0.47572815533980584</v>
      </c>
      <c r="P58" s="153" t="s">
        <v>188</v>
      </c>
      <c r="Q58" s="153">
        <f t="shared" ref="Q58:X58" si="50">IF(Q60=0,0,(IFERROR((Q59/Q60),0)))</f>
        <v>0.44660194174757284</v>
      </c>
      <c r="R58" s="153">
        <f t="shared" si="50"/>
        <v>0.52427184466019416</v>
      </c>
      <c r="S58" s="153">
        <f t="shared" si="50"/>
        <v>0.57017543859649122</v>
      </c>
      <c r="T58" s="153">
        <f t="shared" si="50"/>
        <v>0.5</v>
      </c>
      <c r="U58" s="153">
        <f t="shared" si="50"/>
        <v>0.52066115702479343</v>
      </c>
      <c r="V58" s="153">
        <f t="shared" si="50"/>
        <v>0.48514851485148514</v>
      </c>
      <c r="W58" s="153">
        <f t="shared" si="50"/>
        <v>0.50458715596330272</v>
      </c>
      <c r="X58" s="153">
        <f t="shared" si="50"/>
        <v>0.47413793103448276</v>
      </c>
      <c r="Y58" s="153">
        <f>IF(Y60=0,0,(IFERROR((Y59/Y60),0)))</f>
        <v>0.5663716814159292</v>
      </c>
      <c r="Z58" s="153">
        <f t="shared" ref="Z58:AF58" si="51">IF(Z60=0,0,(IFERROR((Z59/Z60),0)))</f>
        <v>0.5625</v>
      </c>
      <c r="AA58" s="153">
        <f t="shared" si="51"/>
        <v>0.51764705882352946</v>
      </c>
      <c r="AB58" s="153">
        <f t="shared" si="51"/>
        <v>0.61946902654867253</v>
      </c>
      <c r="AC58" s="153">
        <f t="shared" si="51"/>
        <v>0.54285714285714282</v>
      </c>
      <c r="AD58" s="153">
        <f t="shared" si="51"/>
        <v>0.59405940594059403</v>
      </c>
      <c r="AE58" s="153">
        <f t="shared" si="51"/>
        <v>0.54867256637168138</v>
      </c>
      <c r="AF58" s="153">
        <f t="shared" si="51"/>
        <v>0.61956521739130432</v>
      </c>
      <c r="AG58" s="153"/>
      <c r="AH58" s="151" t="s">
        <v>196</v>
      </c>
      <c r="AI58" s="153" t="s">
        <v>197</v>
      </c>
      <c r="AJ58" s="153">
        <f t="shared" ref="AJ58:BP58" si="52">IFERROR(ROUND((AJ59/AJ60),4),0)</f>
        <v>6.0000000000000001E-3</v>
      </c>
      <c r="AK58" s="153">
        <f t="shared" si="52"/>
        <v>6.0000000000000001E-3</v>
      </c>
      <c r="AL58" s="153">
        <f t="shared" si="52"/>
        <v>1.0200000000000001E-2</v>
      </c>
      <c r="AM58" s="153">
        <f t="shared" si="52"/>
        <v>2.9999999999999997E-4</v>
      </c>
      <c r="AN58" s="153">
        <f t="shared" si="52"/>
        <v>1.2999999999999999E-3</v>
      </c>
      <c r="AO58" s="153">
        <f t="shared" si="52"/>
        <v>1.1000000000000001E-3</v>
      </c>
      <c r="AP58" s="153">
        <f t="shared" si="52"/>
        <v>8.0000000000000004E-4</v>
      </c>
      <c r="AQ58" s="153">
        <f t="shared" si="52"/>
        <v>4.0000000000000002E-4</v>
      </c>
      <c r="AR58" s="153">
        <f t="shared" si="52"/>
        <v>2.0000000000000001E-4</v>
      </c>
      <c r="AS58" s="153">
        <f t="shared" si="52"/>
        <v>2.0000000000000001E-4</v>
      </c>
      <c r="AT58" s="153">
        <f t="shared" si="52"/>
        <v>4.0000000000000002E-4</v>
      </c>
      <c r="AU58" s="153">
        <f t="shared" si="52"/>
        <v>3.7000000000000002E-3</v>
      </c>
      <c r="AV58" s="165">
        <f t="shared" si="52"/>
        <v>4.3E-3</v>
      </c>
      <c r="AW58" s="153">
        <f t="shared" si="52"/>
        <v>0</v>
      </c>
      <c r="AX58" s="153">
        <f t="shared" si="52"/>
        <v>2.2000000000000001E-3</v>
      </c>
      <c r="AY58" s="153">
        <f t="shared" si="52"/>
        <v>1.18E-2</v>
      </c>
      <c r="AZ58" s="153">
        <f t="shared" si="52"/>
        <v>2.4400000000000002E-2</v>
      </c>
      <c r="BA58" s="153">
        <f t="shared" si="52"/>
        <v>1.5E-3</v>
      </c>
      <c r="BB58" s="153">
        <f t="shared" si="52"/>
        <v>3.3E-3</v>
      </c>
      <c r="BC58" s="153">
        <f t="shared" si="52"/>
        <v>2.8999999999999998E-3</v>
      </c>
      <c r="BD58" s="153">
        <f t="shared" si="52"/>
        <v>5.9999999999999995E-4</v>
      </c>
      <c r="BE58" s="165">
        <f t="shared" si="52"/>
        <v>3.7000000000000002E-3</v>
      </c>
      <c r="BF58" s="153">
        <f t="shared" si="52"/>
        <v>1.9E-3</v>
      </c>
      <c r="BG58" s="153">
        <f t="shared" si="52"/>
        <v>4.1000000000000003E-3</v>
      </c>
      <c r="BH58" s="153">
        <f t="shared" si="52"/>
        <v>2.5000000000000001E-3</v>
      </c>
      <c r="BI58" s="153">
        <f t="shared" si="52"/>
        <v>4.1999999999999997E-3</v>
      </c>
      <c r="BJ58" s="153">
        <f t="shared" si="52"/>
        <v>0</v>
      </c>
      <c r="BK58" s="153">
        <f t="shared" si="52"/>
        <v>0</v>
      </c>
      <c r="BL58" s="153">
        <f t="shared" si="52"/>
        <v>0</v>
      </c>
      <c r="BM58" s="153">
        <f t="shared" si="52"/>
        <v>0</v>
      </c>
      <c r="BN58" s="153">
        <f t="shared" si="52"/>
        <v>0</v>
      </c>
      <c r="BO58" s="153">
        <f t="shared" si="52"/>
        <v>0</v>
      </c>
      <c r="BP58" s="153">
        <f t="shared" si="52"/>
        <v>0</v>
      </c>
    </row>
    <row r="59" spans="1:68" s="197" customFormat="1" x14ac:dyDescent="0.25">
      <c r="A59" s="186" t="s">
        <v>190</v>
      </c>
      <c r="B59" s="187"/>
      <c r="C59" s="188">
        <v>32</v>
      </c>
      <c r="D59" s="188">
        <v>42</v>
      </c>
      <c r="E59" s="188">
        <v>55</v>
      </c>
      <c r="F59" s="188">
        <v>41</v>
      </c>
      <c r="G59" s="188">
        <v>41</v>
      </c>
      <c r="H59" s="188">
        <v>45</v>
      </c>
      <c r="I59" s="187"/>
      <c r="J59" s="188">
        <v>41</v>
      </c>
      <c r="K59" s="188">
        <v>50</v>
      </c>
      <c r="L59" s="188">
        <v>35</v>
      </c>
      <c r="M59" s="188">
        <v>42</v>
      </c>
      <c r="N59" s="188">
        <v>49</v>
      </c>
      <c r="O59" s="188">
        <v>49</v>
      </c>
      <c r="P59" s="187"/>
      <c r="Q59" s="188">
        <v>46</v>
      </c>
      <c r="R59" s="188">
        <v>54</v>
      </c>
      <c r="S59" s="188">
        <v>65</v>
      </c>
      <c r="T59" s="188">
        <v>60</v>
      </c>
      <c r="U59" s="188">
        <v>63</v>
      </c>
      <c r="V59" s="188">
        <v>49</v>
      </c>
      <c r="W59" s="188">
        <v>55</v>
      </c>
      <c r="X59" s="188">
        <v>55</v>
      </c>
      <c r="Y59" s="188">
        <v>64</v>
      </c>
      <c r="Z59" s="188">
        <v>54</v>
      </c>
      <c r="AA59" s="188">
        <v>44</v>
      </c>
      <c r="AB59" s="188">
        <v>70</v>
      </c>
      <c r="AC59" s="188">
        <v>57</v>
      </c>
      <c r="AD59" s="188">
        <v>60</v>
      </c>
      <c r="AE59" s="188">
        <v>62</v>
      </c>
      <c r="AF59" s="188">
        <v>57</v>
      </c>
      <c r="AG59" s="188"/>
      <c r="AH59" s="186" t="s">
        <v>198</v>
      </c>
      <c r="AI59" s="189"/>
      <c r="AJ59" s="188">
        <v>5592</v>
      </c>
      <c r="AK59" s="188">
        <v>5592.34</v>
      </c>
      <c r="AL59" s="188">
        <v>5089.83</v>
      </c>
      <c r="AM59" s="188">
        <v>245.88</v>
      </c>
      <c r="AN59" s="188">
        <v>1261.27</v>
      </c>
      <c r="AO59" s="188">
        <v>1078.24</v>
      </c>
      <c r="AP59" s="188">
        <v>494.56</v>
      </c>
      <c r="AQ59" s="188">
        <v>777.75</v>
      </c>
      <c r="AR59" s="188">
        <v>187.21</v>
      </c>
      <c r="AS59" s="190">
        <v>63.49</v>
      </c>
      <c r="AT59" s="190">
        <v>166.7</v>
      </c>
      <c r="AU59" s="191">
        <v>1026.5899999999999</v>
      </c>
      <c r="AV59" s="192">
        <v>1268.8</v>
      </c>
      <c r="AW59" s="193">
        <v>0</v>
      </c>
      <c r="AX59" s="190">
        <v>730.29</v>
      </c>
      <c r="AY59" s="188">
        <v>3577.89</v>
      </c>
      <c r="AZ59" s="188">
        <v>4525.04</v>
      </c>
      <c r="BA59" s="188">
        <v>447.16</v>
      </c>
      <c r="BB59" s="188">
        <v>1184.31</v>
      </c>
      <c r="BC59" s="188">
        <v>698.03</v>
      </c>
      <c r="BD59" s="194">
        <v>276</v>
      </c>
      <c r="BE59" s="195">
        <v>1412.06</v>
      </c>
      <c r="BF59" s="196">
        <v>697.29</v>
      </c>
      <c r="BG59" s="188">
        <v>1461</v>
      </c>
      <c r="BH59" s="188">
        <v>507.63</v>
      </c>
      <c r="BI59" s="188">
        <v>1731.72</v>
      </c>
      <c r="BJ59" s="188"/>
      <c r="BK59" s="188"/>
      <c r="BL59" s="188"/>
      <c r="BM59" s="188"/>
      <c r="BN59" s="188"/>
      <c r="BO59" s="188"/>
      <c r="BP59" s="188"/>
    </row>
    <row r="60" spans="1:68" s="197" customFormat="1" x14ac:dyDescent="0.25">
      <c r="A60" s="186" t="s">
        <v>191</v>
      </c>
      <c r="B60" s="187"/>
      <c r="C60" s="188">
        <v>103</v>
      </c>
      <c r="D60" s="188">
        <v>75</v>
      </c>
      <c r="E60" s="188">
        <v>108</v>
      </c>
      <c r="F60" s="188">
        <v>87</v>
      </c>
      <c r="G60" s="188">
        <v>95</v>
      </c>
      <c r="H60" s="188">
        <v>95</v>
      </c>
      <c r="I60" s="187"/>
      <c r="J60" s="188">
        <v>85</v>
      </c>
      <c r="K60" s="188">
        <v>107</v>
      </c>
      <c r="L60" s="188">
        <v>83</v>
      </c>
      <c r="M60" s="188">
        <v>94</v>
      </c>
      <c r="N60" s="188">
        <v>94</v>
      </c>
      <c r="O60" s="188">
        <v>103</v>
      </c>
      <c r="P60" s="187"/>
      <c r="Q60" s="188">
        <v>103</v>
      </c>
      <c r="R60" s="188">
        <v>103</v>
      </c>
      <c r="S60" s="188">
        <v>114</v>
      </c>
      <c r="T60" s="188">
        <v>120</v>
      </c>
      <c r="U60" s="188">
        <v>121</v>
      </c>
      <c r="V60" s="188">
        <v>101</v>
      </c>
      <c r="W60" s="188">
        <v>109</v>
      </c>
      <c r="X60" s="188">
        <v>116</v>
      </c>
      <c r="Y60" s="188">
        <v>113</v>
      </c>
      <c r="Z60" s="188">
        <v>96</v>
      </c>
      <c r="AA60" s="188">
        <v>85</v>
      </c>
      <c r="AB60" s="188">
        <v>113</v>
      </c>
      <c r="AC60" s="188">
        <v>105</v>
      </c>
      <c r="AD60" s="188">
        <v>101</v>
      </c>
      <c r="AE60" s="188">
        <v>113</v>
      </c>
      <c r="AF60" s="188">
        <v>92</v>
      </c>
      <c r="AG60" s="188"/>
      <c r="AH60" s="186" t="s">
        <v>199</v>
      </c>
      <c r="AI60" s="198"/>
      <c r="AJ60" s="188">
        <v>932361</v>
      </c>
      <c r="AK60" s="188">
        <v>932360.83</v>
      </c>
      <c r="AL60" s="188">
        <v>500041</v>
      </c>
      <c r="AM60" s="188">
        <v>818078.24</v>
      </c>
      <c r="AN60" s="188">
        <v>948936</v>
      </c>
      <c r="AO60" s="188">
        <v>975313</v>
      </c>
      <c r="AP60" s="188">
        <v>645080</v>
      </c>
      <c r="AQ60" s="199">
        <v>1955726.39</v>
      </c>
      <c r="AR60" s="188">
        <v>1226418</v>
      </c>
      <c r="AS60" s="190">
        <v>407318.8</v>
      </c>
      <c r="AT60" s="190">
        <v>387454.01</v>
      </c>
      <c r="AU60" s="191">
        <v>279158.02</v>
      </c>
      <c r="AV60" s="192">
        <v>297337.49</v>
      </c>
      <c r="AW60" s="193">
        <v>289298.93</v>
      </c>
      <c r="AX60" s="190">
        <v>335395.65000000002</v>
      </c>
      <c r="AY60" s="188">
        <v>303181.76</v>
      </c>
      <c r="AZ60" s="188">
        <v>185411.8</v>
      </c>
      <c r="BA60" s="188">
        <v>303080.52</v>
      </c>
      <c r="BB60" s="188">
        <v>363082</v>
      </c>
      <c r="BC60" s="188">
        <v>237241.7</v>
      </c>
      <c r="BD60" s="188">
        <v>428527.9</v>
      </c>
      <c r="BE60" s="200">
        <v>386153.97</v>
      </c>
      <c r="BF60" s="188">
        <v>371601.89</v>
      </c>
      <c r="BG60" s="188">
        <v>356650</v>
      </c>
      <c r="BH60" s="188">
        <v>203396.56</v>
      </c>
      <c r="BI60" s="188">
        <v>416449.74</v>
      </c>
      <c r="BJ60" s="188"/>
      <c r="BK60" s="188"/>
      <c r="BL60" s="188"/>
      <c r="BM60" s="188"/>
      <c r="BN60" s="188"/>
      <c r="BO60" s="188"/>
      <c r="BP60" s="188"/>
    </row>
    <row r="61" spans="1:68" ht="25.5" hidden="1" x14ac:dyDescent="0.25">
      <c r="A61" s="201" t="s">
        <v>200</v>
      </c>
      <c r="B61" s="202" t="s">
        <v>201</v>
      </c>
      <c r="C61" s="203">
        <f>IF((C63=0),1,IF((ISBLANK(C63)),0,IF((C63=0),1,((IFERROR((C62/C63),0))))))</f>
        <v>1</v>
      </c>
      <c r="D61" s="203">
        <f t="shared" ref="D61:O61" si="53">IF((D63=0),1,IF((ISBLANK(D63)),0,IF((D63=0),1,((IFERROR((D62/D63),0))))))</f>
        <v>1</v>
      </c>
      <c r="E61" s="203">
        <f t="shared" si="53"/>
        <v>1</v>
      </c>
      <c r="F61" s="203">
        <f t="shared" si="53"/>
        <v>1</v>
      </c>
      <c r="G61" s="203">
        <f t="shared" si="53"/>
        <v>1</v>
      </c>
      <c r="H61" s="203">
        <f t="shared" si="53"/>
        <v>1</v>
      </c>
      <c r="I61" s="203" t="s">
        <v>202</v>
      </c>
      <c r="J61" s="204" t="s">
        <v>203</v>
      </c>
      <c r="K61" s="204" t="s">
        <v>203</v>
      </c>
      <c r="L61" s="203">
        <f t="shared" si="53"/>
        <v>1</v>
      </c>
      <c r="M61" s="204" t="s">
        <v>203</v>
      </c>
      <c r="N61" s="203">
        <f t="shared" si="53"/>
        <v>1</v>
      </c>
      <c r="O61" s="203">
        <f t="shared" si="53"/>
        <v>1</v>
      </c>
      <c r="P61" s="203" t="s">
        <v>202</v>
      </c>
      <c r="Q61" s="203">
        <f t="shared" ref="Q61:AR61" si="54">IF((Q63=0),1,IF((ISBLANK(Q63)),0,IF((Q63=0),1,((IFERROR((Q62/Q63),0))))))</f>
        <v>1</v>
      </c>
      <c r="R61" s="203">
        <f t="shared" si="54"/>
        <v>1</v>
      </c>
      <c r="S61" s="203">
        <f t="shared" si="54"/>
        <v>1</v>
      </c>
      <c r="T61" s="203">
        <f t="shared" si="54"/>
        <v>1</v>
      </c>
      <c r="U61" s="203">
        <f t="shared" si="54"/>
        <v>1</v>
      </c>
      <c r="V61" s="203">
        <f t="shared" si="54"/>
        <v>1</v>
      </c>
      <c r="W61" s="203">
        <f t="shared" si="54"/>
        <v>1</v>
      </c>
      <c r="X61" s="203">
        <f t="shared" si="54"/>
        <v>1</v>
      </c>
      <c r="Y61" s="203">
        <f t="shared" si="54"/>
        <v>1</v>
      </c>
      <c r="Z61" s="203">
        <f t="shared" si="54"/>
        <v>1</v>
      </c>
      <c r="AA61" s="203">
        <f t="shared" si="54"/>
        <v>1</v>
      </c>
      <c r="AB61" s="203">
        <f t="shared" si="54"/>
        <v>1</v>
      </c>
      <c r="AC61" s="203">
        <f t="shared" si="54"/>
        <v>1</v>
      </c>
      <c r="AD61" s="203">
        <f t="shared" si="54"/>
        <v>1</v>
      </c>
      <c r="AE61" s="203">
        <f t="shared" si="54"/>
        <v>1</v>
      </c>
      <c r="AF61" s="203">
        <f t="shared" si="54"/>
        <v>1</v>
      </c>
      <c r="AG61" s="203"/>
      <c r="AH61" s="201" t="s">
        <v>200</v>
      </c>
      <c r="AI61" s="203" t="s">
        <v>202</v>
      </c>
      <c r="AJ61" s="203"/>
      <c r="AK61" s="203">
        <f t="shared" si="54"/>
        <v>1</v>
      </c>
      <c r="AL61" s="203">
        <f t="shared" si="54"/>
        <v>1</v>
      </c>
      <c r="AM61" s="203">
        <f t="shared" si="54"/>
        <v>1</v>
      </c>
      <c r="AN61" s="203">
        <f t="shared" si="54"/>
        <v>1</v>
      </c>
      <c r="AO61" s="203">
        <f t="shared" si="54"/>
        <v>1</v>
      </c>
      <c r="AP61" s="203">
        <f t="shared" si="54"/>
        <v>1</v>
      </c>
      <c r="AQ61" s="203">
        <f t="shared" si="54"/>
        <v>1</v>
      </c>
      <c r="AR61" s="203">
        <f t="shared" si="54"/>
        <v>1</v>
      </c>
    </row>
    <row r="62" spans="1:68" hidden="1" x14ac:dyDescent="0.25">
      <c r="A62" s="154" t="s">
        <v>204</v>
      </c>
      <c r="B62" s="152"/>
      <c r="C62" s="156">
        <v>0</v>
      </c>
      <c r="D62" s="156">
        <v>0</v>
      </c>
      <c r="E62" s="156">
        <v>0</v>
      </c>
      <c r="F62" s="156">
        <v>0</v>
      </c>
      <c r="G62" s="156">
        <v>0</v>
      </c>
      <c r="H62" s="156">
        <v>0</v>
      </c>
      <c r="I62" s="152"/>
      <c r="J62" s="205" t="s">
        <v>205</v>
      </c>
      <c r="K62" s="205" t="s">
        <v>205</v>
      </c>
      <c r="L62" s="156">
        <v>1</v>
      </c>
      <c r="M62" s="205" t="s">
        <v>205</v>
      </c>
      <c r="N62" s="156">
        <v>2</v>
      </c>
      <c r="O62" s="156">
        <v>1</v>
      </c>
      <c r="P62" s="152"/>
      <c r="Q62" s="156">
        <v>0</v>
      </c>
      <c r="R62" s="156">
        <v>0</v>
      </c>
      <c r="S62" s="156">
        <v>0</v>
      </c>
      <c r="T62" s="156">
        <v>1</v>
      </c>
      <c r="U62" s="156">
        <v>0</v>
      </c>
      <c r="V62" s="156">
        <v>1</v>
      </c>
      <c r="W62" s="156">
        <v>2</v>
      </c>
      <c r="X62" s="156">
        <v>0</v>
      </c>
      <c r="Y62" s="156">
        <v>2</v>
      </c>
      <c r="Z62" s="156">
        <v>0</v>
      </c>
      <c r="AA62" s="156">
        <v>0</v>
      </c>
      <c r="AB62" s="156">
        <v>0</v>
      </c>
      <c r="AC62" s="156">
        <v>0</v>
      </c>
      <c r="AD62" s="156">
        <v>0</v>
      </c>
      <c r="AE62" s="156">
        <v>1</v>
      </c>
      <c r="AF62" s="156">
        <v>0</v>
      </c>
      <c r="AG62" s="156"/>
      <c r="AH62" s="154" t="s">
        <v>204</v>
      </c>
      <c r="AI62" s="152"/>
      <c r="AJ62" s="152"/>
      <c r="AK62" s="156"/>
      <c r="AL62" s="156"/>
      <c r="AM62" s="156"/>
      <c r="AN62" s="156"/>
      <c r="AO62" s="156"/>
      <c r="AP62" s="156"/>
      <c r="AQ62" s="156"/>
      <c r="AR62" s="156"/>
    </row>
    <row r="63" spans="1:68" hidden="1" x14ac:dyDescent="0.25">
      <c r="A63" s="154" t="s">
        <v>206</v>
      </c>
      <c r="B63" s="152"/>
      <c r="C63" s="156">
        <v>0</v>
      </c>
      <c r="D63" s="156">
        <v>0</v>
      </c>
      <c r="E63" s="156">
        <v>0</v>
      </c>
      <c r="F63" s="156">
        <v>0</v>
      </c>
      <c r="G63" s="156">
        <v>0</v>
      </c>
      <c r="H63" s="156">
        <v>0</v>
      </c>
      <c r="I63" s="152"/>
      <c r="J63" s="205" t="s">
        <v>207</v>
      </c>
      <c r="K63" s="205" t="s">
        <v>207</v>
      </c>
      <c r="L63" s="156">
        <v>1</v>
      </c>
      <c r="M63" s="205" t="s">
        <v>207</v>
      </c>
      <c r="N63" s="156">
        <v>2</v>
      </c>
      <c r="O63" s="156">
        <v>1</v>
      </c>
      <c r="P63" s="152"/>
      <c r="Q63" s="156">
        <v>0</v>
      </c>
      <c r="R63" s="156">
        <v>0</v>
      </c>
      <c r="S63" s="156">
        <v>0</v>
      </c>
      <c r="T63" s="156">
        <v>1</v>
      </c>
      <c r="U63" s="156">
        <v>0</v>
      </c>
      <c r="V63" s="156">
        <v>1</v>
      </c>
      <c r="W63" s="156">
        <v>2</v>
      </c>
      <c r="X63" s="156">
        <v>0</v>
      </c>
      <c r="Y63" s="156">
        <v>2</v>
      </c>
      <c r="Z63" s="156">
        <v>0</v>
      </c>
      <c r="AA63" s="156">
        <v>0</v>
      </c>
      <c r="AB63" s="156">
        <v>0</v>
      </c>
      <c r="AC63" s="156">
        <v>0</v>
      </c>
      <c r="AD63" s="156">
        <v>0</v>
      </c>
      <c r="AE63" s="156">
        <v>1</v>
      </c>
      <c r="AF63" s="156">
        <v>0</v>
      </c>
      <c r="AG63" s="156"/>
      <c r="AH63" s="154" t="s">
        <v>206</v>
      </c>
      <c r="AI63" s="152"/>
      <c r="AJ63" s="152"/>
      <c r="AK63" s="156"/>
      <c r="AL63" s="156"/>
      <c r="AM63" s="156"/>
      <c r="AN63" s="156"/>
      <c r="AO63" s="156"/>
      <c r="AP63" s="156"/>
      <c r="AQ63" s="156"/>
      <c r="AR63" s="156"/>
    </row>
    <row r="64" spans="1:68" ht="25.5" hidden="1" x14ac:dyDescent="0.25">
      <c r="A64" s="151" t="s">
        <v>208</v>
      </c>
      <c r="B64" s="152" t="s">
        <v>159</v>
      </c>
      <c r="C64" s="153">
        <f t="shared" ref="C64:O64" si="55">IFERROR((C65/C66),0)</f>
        <v>3.8937019371167137E-4</v>
      </c>
      <c r="D64" s="153">
        <f t="shared" si="55"/>
        <v>7.6962544894817856E-4</v>
      </c>
      <c r="E64" s="153">
        <f t="shared" si="55"/>
        <v>7.6771221759157706E-4</v>
      </c>
      <c r="F64" s="153">
        <f t="shared" si="55"/>
        <v>4.6242774566473987E-4</v>
      </c>
      <c r="G64" s="153">
        <f t="shared" si="55"/>
        <v>4.1532551136953588E-4</v>
      </c>
      <c r="H64" s="153">
        <f t="shared" si="55"/>
        <v>5.6561085972850684E-4</v>
      </c>
      <c r="I64" s="153" t="s">
        <v>144</v>
      </c>
      <c r="J64" s="153">
        <f t="shared" si="55"/>
        <v>2.2454249466711575E-4</v>
      </c>
      <c r="K64" s="153">
        <f t="shared" si="55"/>
        <v>2.0435271278226218E-4</v>
      </c>
      <c r="L64" s="153">
        <f t="shared" si="55"/>
        <v>1.270513499205929E-3</v>
      </c>
      <c r="M64" s="153">
        <f t="shared" si="55"/>
        <v>1.0236462278636503E-3</v>
      </c>
      <c r="N64" s="153">
        <f t="shared" si="55"/>
        <v>1.0679196924391286E-4</v>
      </c>
      <c r="O64" s="153">
        <f t="shared" si="55"/>
        <v>9.8347757671125098E-5</v>
      </c>
      <c r="P64" s="153" t="s">
        <v>144</v>
      </c>
      <c r="Q64" s="153">
        <f t="shared" ref="Q64:AR64" si="56">IFERROR((Q65/Q66),0)</f>
        <v>0</v>
      </c>
      <c r="R64" s="153">
        <f t="shared" si="56"/>
        <v>0</v>
      </c>
      <c r="S64" s="153">
        <f t="shared" si="56"/>
        <v>4.4169611307420494E-4</v>
      </c>
      <c r="T64" s="153">
        <f t="shared" si="56"/>
        <v>4.2228212039532795E-3</v>
      </c>
      <c r="U64" s="153">
        <f t="shared" si="56"/>
        <v>8.4796065462562541E-5</v>
      </c>
      <c r="V64" s="153">
        <f t="shared" si="56"/>
        <v>9.5183704549781079E-4</v>
      </c>
      <c r="W64" s="153">
        <f t="shared" si="56"/>
        <v>4.9144879103597404E-4</v>
      </c>
      <c r="X64" s="153">
        <f t="shared" si="56"/>
        <v>2.8598665395614874E-4</v>
      </c>
      <c r="Y64" s="153">
        <f>IFERROR((Y65/Y66),0)</f>
        <v>1.5346249760214848E-3</v>
      </c>
      <c r="Z64" s="153">
        <f t="shared" si="56"/>
        <v>2.0651881116997397E-3</v>
      </c>
      <c r="AA64" s="153">
        <f t="shared" si="56"/>
        <v>0</v>
      </c>
      <c r="AB64" s="153">
        <f t="shared" si="56"/>
        <v>1.7534630896019639E-3</v>
      </c>
      <c r="AC64" s="153">
        <f t="shared" si="56"/>
        <v>1.3068692313975333E-3</v>
      </c>
      <c r="AD64" s="153">
        <f t="shared" si="56"/>
        <v>1.4674080939141179E-3</v>
      </c>
      <c r="AE64" s="153">
        <f t="shared" si="56"/>
        <v>1.5031942878617061E-3</v>
      </c>
      <c r="AF64" s="153">
        <f t="shared" si="56"/>
        <v>1.3378920767058123E-3</v>
      </c>
      <c r="AG64" s="153"/>
      <c r="AH64" s="151" t="s">
        <v>208</v>
      </c>
      <c r="AI64" s="153" t="s">
        <v>144</v>
      </c>
      <c r="AJ64" s="153"/>
      <c r="AK64" s="153">
        <f t="shared" si="56"/>
        <v>0</v>
      </c>
      <c r="AL64" s="153">
        <f t="shared" si="56"/>
        <v>0</v>
      </c>
      <c r="AM64" s="153">
        <f t="shared" si="56"/>
        <v>0</v>
      </c>
      <c r="AN64" s="153">
        <f t="shared" si="56"/>
        <v>0</v>
      </c>
      <c r="AO64" s="153">
        <f t="shared" si="56"/>
        <v>0</v>
      </c>
      <c r="AP64" s="153">
        <f t="shared" si="56"/>
        <v>0</v>
      </c>
      <c r="AQ64" s="153">
        <f t="shared" si="56"/>
        <v>0</v>
      </c>
      <c r="AR64" s="153">
        <f t="shared" si="56"/>
        <v>0</v>
      </c>
    </row>
    <row r="65" spans="1:44" hidden="1" x14ac:dyDescent="0.25">
      <c r="A65" s="172" t="s">
        <v>209</v>
      </c>
      <c r="B65" s="173"/>
      <c r="C65" s="14">
        <v>4</v>
      </c>
      <c r="D65" s="14">
        <v>6</v>
      </c>
      <c r="E65" s="14">
        <v>7</v>
      </c>
      <c r="F65" s="14">
        <v>4</v>
      </c>
      <c r="G65" s="14">
        <v>4</v>
      </c>
      <c r="H65" s="14">
        <v>6</v>
      </c>
      <c r="I65" s="173"/>
      <c r="J65" s="14">
        <v>2</v>
      </c>
      <c r="K65" s="14">
        <v>2</v>
      </c>
      <c r="L65" s="14">
        <v>12</v>
      </c>
      <c r="M65" s="14">
        <v>10</v>
      </c>
      <c r="N65" s="14">
        <v>1</v>
      </c>
      <c r="O65" s="14">
        <v>1</v>
      </c>
      <c r="P65" s="173"/>
      <c r="Q65" s="14">
        <v>0</v>
      </c>
      <c r="R65" s="14">
        <v>0</v>
      </c>
      <c r="S65" s="14">
        <v>5</v>
      </c>
      <c r="T65" s="14">
        <v>47</v>
      </c>
      <c r="U65" s="14">
        <v>1</v>
      </c>
      <c r="V65" s="14">
        <v>10</v>
      </c>
      <c r="W65" s="14">
        <v>5</v>
      </c>
      <c r="X65" s="14">
        <v>3</v>
      </c>
      <c r="Y65" s="14">
        <v>16</v>
      </c>
      <c r="Z65" s="14">
        <v>23</v>
      </c>
      <c r="AA65" s="14">
        <v>0</v>
      </c>
      <c r="AB65" s="14">
        <v>20</v>
      </c>
      <c r="AC65" s="14">
        <v>16</v>
      </c>
      <c r="AD65" s="14">
        <v>19</v>
      </c>
      <c r="AE65" s="14">
        <v>20</v>
      </c>
      <c r="AF65" s="14">
        <v>18</v>
      </c>
      <c r="AG65" s="14"/>
      <c r="AH65" s="172" t="s">
        <v>209</v>
      </c>
      <c r="AI65" s="173"/>
      <c r="AJ65" s="173"/>
      <c r="AK65" s="14"/>
      <c r="AL65" s="14"/>
      <c r="AM65" s="14"/>
      <c r="AN65" s="14"/>
      <c r="AO65" s="14"/>
      <c r="AP65" s="14"/>
      <c r="AQ65" s="14"/>
      <c r="AR65" s="14"/>
    </row>
    <row r="66" spans="1:44" hidden="1" x14ac:dyDescent="0.25">
      <c r="A66" s="172" t="s">
        <v>210</v>
      </c>
      <c r="B66" s="173"/>
      <c r="C66" s="176">
        <v>10273</v>
      </c>
      <c r="D66" s="14">
        <v>7796</v>
      </c>
      <c r="E66" s="14">
        <v>9118</v>
      </c>
      <c r="F66" s="14">
        <v>8650</v>
      </c>
      <c r="G66" s="14">
        <v>9631</v>
      </c>
      <c r="H66" s="14">
        <v>10608</v>
      </c>
      <c r="I66" s="173"/>
      <c r="J66" s="14">
        <v>8907</v>
      </c>
      <c r="K66" s="14">
        <v>9787</v>
      </c>
      <c r="L66" s="14">
        <v>9445</v>
      </c>
      <c r="M66" s="14">
        <v>9769</v>
      </c>
      <c r="N66" s="14">
        <v>9364</v>
      </c>
      <c r="O66" s="14">
        <v>10168</v>
      </c>
      <c r="P66" s="173"/>
      <c r="Q66" s="14">
        <v>9934</v>
      </c>
      <c r="R66" s="14">
        <v>9463</v>
      </c>
      <c r="S66" s="14">
        <v>11320</v>
      </c>
      <c r="T66" s="14">
        <v>11130</v>
      </c>
      <c r="U66" s="14">
        <v>11793</v>
      </c>
      <c r="V66" s="14">
        <v>10506</v>
      </c>
      <c r="W66" s="14">
        <v>10174</v>
      </c>
      <c r="X66" s="14">
        <v>10490</v>
      </c>
      <c r="Y66" s="14">
        <v>10426</v>
      </c>
      <c r="Z66" s="14">
        <v>11137</v>
      </c>
      <c r="AA66" s="14">
        <v>11292</v>
      </c>
      <c r="AB66" s="14">
        <v>11406</v>
      </c>
      <c r="AC66" s="14">
        <v>12243</v>
      </c>
      <c r="AD66" s="14">
        <v>12948</v>
      </c>
      <c r="AE66" s="14">
        <v>13305</v>
      </c>
      <c r="AF66" s="14">
        <v>13454</v>
      </c>
      <c r="AG66" s="14"/>
      <c r="AH66" s="172" t="s">
        <v>210</v>
      </c>
      <c r="AI66" s="173"/>
      <c r="AJ66" s="173"/>
      <c r="AK66" s="14"/>
      <c r="AL66" s="14"/>
      <c r="AM66" s="14"/>
      <c r="AN66" s="14"/>
      <c r="AO66" s="14"/>
      <c r="AP66" s="14"/>
      <c r="AQ66" s="14"/>
      <c r="AR66" s="14"/>
    </row>
    <row r="67" spans="1:44" x14ac:dyDescent="0.25">
      <c r="A67" s="206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AH67" s="206"/>
    </row>
    <row r="68" spans="1:44" x14ac:dyDescent="0.25">
      <c r="A68" s="206"/>
      <c r="B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AH68" s="206"/>
    </row>
    <row r="69" spans="1:44" x14ac:dyDescent="0.25">
      <c r="A69" s="206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AH69" s="206"/>
    </row>
    <row r="70" spans="1:44" x14ac:dyDescent="0.25">
      <c r="A70" s="206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AH70" s="206"/>
    </row>
    <row r="71" spans="1:44" x14ac:dyDescent="0.25">
      <c r="A71" s="206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AH71" s="206"/>
    </row>
    <row r="72" spans="1:44" x14ac:dyDescent="0.25">
      <c r="A72" s="206"/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AH72" s="206"/>
    </row>
    <row r="73" spans="1:44" x14ac:dyDescent="0.25">
      <c r="A73" s="206"/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AH73" s="206"/>
    </row>
    <row r="74" spans="1:44" x14ac:dyDescent="0.25">
      <c r="A74" s="206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AH74" s="206"/>
    </row>
    <row r="75" spans="1:44" x14ac:dyDescent="0.25">
      <c r="A75" s="206"/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AH75" s="206"/>
    </row>
    <row r="76" spans="1:44" x14ac:dyDescent="0.25">
      <c r="A76" s="206"/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AH76" s="206"/>
    </row>
    <row r="77" spans="1:44" x14ac:dyDescent="0.25">
      <c r="A77" s="206"/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AH77" s="206"/>
    </row>
    <row r="78" spans="1:44" x14ac:dyDescent="0.25">
      <c r="A78" s="206"/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AH78" s="206"/>
    </row>
    <row r="79" spans="1:44" x14ac:dyDescent="0.25">
      <c r="A79" s="206"/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AH79" s="206"/>
    </row>
    <row r="80" spans="1:44" x14ac:dyDescent="0.25">
      <c r="A80" s="206"/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AH80" s="206"/>
    </row>
    <row r="81" spans="1:34" x14ac:dyDescent="0.25">
      <c r="A81" s="206"/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AH81" s="206"/>
    </row>
    <row r="82" spans="1:34" x14ac:dyDescent="0.25">
      <c r="A82" s="206"/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AH82" s="206"/>
    </row>
    <row r="83" spans="1:34" x14ac:dyDescent="0.25">
      <c r="A83" s="206"/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AH83" s="206"/>
    </row>
    <row r="84" spans="1:34" x14ac:dyDescent="0.25">
      <c r="A84" s="206"/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AH84" s="206"/>
    </row>
    <row r="85" spans="1:34" x14ac:dyDescent="0.25">
      <c r="A85" s="206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AH85" s="206"/>
    </row>
    <row r="86" spans="1:34" x14ac:dyDescent="0.25">
      <c r="A86" s="206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AH86" s="206"/>
    </row>
    <row r="87" spans="1:34" x14ac:dyDescent="0.25">
      <c r="A87" s="206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AH87" s="206"/>
    </row>
    <row r="88" spans="1:34" x14ac:dyDescent="0.25">
      <c r="A88" s="206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AH88" s="206"/>
    </row>
    <row r="89" spans="1:34" x14ac:dyDescent="0.25">
      <c r="A89" s="206"/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AH89" s="206"/>
    </row>
    <row r="90" spans="1:34" x14ac:dyDescent="0.25">
      <c r="A90" s="206"/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AH90" s="206"/>
    </row>
    <row r="91" spans="1:34" x14ac:dyDescent="0.25">
      <c r="A91" s="206"/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AH91" s="206"/>
    </row>
    <row r="92" spans="1:34" x14ac:dyDescent="0.25">
      <c r="A92" s="206"/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AH92" s="206"/>
    </row>
    <row r="93" spans="1:34" x14ac:dyDescent="0.25">
      <c r="A93" s="206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AH93" s="206"/>
    </row>
    <row r="94" spans="1:34" x14ac:dyDescent="0.25">
      <c r="A94" s="206"/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AH94" s="206"/>
    </row>
    <row r="95" spans="1:34" x14ac:dyDescent="0.25">
      <c r="A95" s="206"/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AH95" s="206"/>
    </row>
    <row r="96" spans="1:34" x14ac:dyDescent="0.25">
      <c r="A96" s="206"/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AH96" s="206"/>
    </row>
    <row r="97" spans="1:34" x14ac:dyDescent="0.25">
      <c r="A97" s="206"/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AH97" s="206"/>
    </row>
    <row r="98" spans="1:34" x14ac:dyDescent="0.25">
      <c r="A98" s="206"/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AH98" s="206"/>
    </row>
    <row r="99" spans="1:34" x14ac:dyDescent="0.25">
      <c r="A99" s="206"/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AH99" s="206"/>
    </row>
    <row r="100" spans="1:34" x14ac:dyDescent="0.25">
      <c r="A100" s="206"/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AH100" s="206"/>
    </row>
    <row r="101" spans="1:34" x14ac:dyDescent="0.25">
      <c r="A101" s="206"/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AH101" s="206"/>
    </row>
    <row r="102" spans="1:34" x14ac:dyDescent="0.25">
      <c r="A102" s="206"/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AH102" s="206"/>
    </row>
    <row r="103" spans="1:34" x14ac:dyDescent="0.25">
      <c r="A103" s="206"/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AH103" s="206"/>
    </row>
    <row r="104" spans="1:34" x14ac:dyDescent="0.25">
      <c r="A104" s="206"/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AH104" s="206"/>
    </row>
    <row r="105" spans="1:34" x14ac:dyDescent="0.25">
      <c r="A105" s="206"/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AH105" s="206"/>
    </row>
    <row r="106" spans="1:34" x14ac:dyDescent="0.25">
      <c r="A106" s="206"/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AH106" s="206"/>
    </row>
    <row r="107" spans="1:34" x14ac:dyDescent="0.25">
      <c r="A107" s="206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AH107" s="206"/>
    </row>
    <row r="108" spans="1:34" x14ac:dyDescent="0.25">
      <c r="A108" s="206"/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AH108" s="206"/>
    </row>
    <row r="109" spans="1:34" x14ac:dyDescent="0.25">
      <c r="A109" s="206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AH109" s="206"/>
    </row>
    <row r="110" spans="1:34" x14ac:dyDescent="0.25">
      <c r="A110" s="206"/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AH110" s="206"/>
    </row>
    <row r="111" spans="1:34" x14ac:dyDescent="0.25">
      <c r="A111" s="206"/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AH111" s="206"/>
    </row>
    <row r="112" spans="1:34" x14ac:dyDescent="0.25">
      <c r="A112" s="206"/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AH112" s="206"/>
    </row>
    <row r="113" spans="1:34" x14ac:dyDescent="0.25">
      <c r="A113" s="206"/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AH113" s="206"/>
    </row>
    <row r="114" spans="1:34" x14ac:dyDescent="0.25">
      <c r="A114" s="206"/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AH114" s="206"/>
    </row>
    <row r="115" spans="1:34" x14ac:dyDescent="0.25">
      <c r="A115" s="206"/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AH115" s="206"/>
    </row>
    <row r="116" spans="1:34" x14ac:dyDescent="0.25">
      <c r="A116" s="206"/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AH116" s="206"/>
    </row>
    <row r="117" spans="1:34" x14ac:dyDescent="0.25">
      <c r="A117" s="206"/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AH117" s="206"/>
    </row>
    <row r="118" spans="1:34" x14ac:dyDescent="0.25">
      <c r="A118" s="206"/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AH118" s="206"/>
    </row>
    <row r="119" spans="1:34" x14ac:dyDescent="0.25">
      <c r="A119" s="206"/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AH119" s="206"/>
    </row>
    <row r="120" spans="1:34" x14ac:dyDescent="0.25">
      <c r="A120" s="206"/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AH120" s="206"/>
    </row>
    <row r="121" spans="1:34" x14ac:dyDescent="0.25">
      <c r="A121" s="206"/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AH121" s="206"/>
    </row>
    <row r="122" spans="1:34" x14ac:dyDescent="0.25">
      <c r="A122" s="206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AH122" s="206"/>
    </row>
    <row r="123" spans="1:34" x14ac:dyDescent="0.25">
      <c r="A123" s="206"/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AH123" s="206"/>
    </row>
    <row r="124" spans="1:34" x14ac:dyDescent="0.25">
      <c r="A124" s="206"/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AH124" s="206"/>
    </row>
    <row r="125" spans="1:34" x14ac:dyDescent="0.25">
      <c r="A125" s="206"/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AH125" s="206"/>
    </row>
    <row r="126" spans="1:34" x14ac:dyDescent="0.25">
      <c r="A126" s="206"/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AH126" s="206"/>
    </row>
    <row r="127" spans="1:34" x14ac:dyDescent="0.25">
      <c r="A127" s="206"/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AH127" s="206"/>
    </row>
    <row r="128" spans="1:34" x14ac:dyDescent="0.25">
      <c r="A128" s="206"/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AH128" s="206"/>
    </row>
    <row r="129" spans="1:34" x14ac:dyDescent="0.25">
      <c r="A129" s="206"/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AH129" s="206"/>
    </row>
    <row r="130" spans="1:34" x14ac:dyDescent="0.25">
      <c r="A130" s="206"/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AH130" s="206"/>
    </row>
    <row r="131" spans="1:34" x14ac:dyDescent="0.25">
      <c r="A131" s="206"/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AH131" s="206"/>
    </row>
    <row r="132" spans="1:34" x14ac:dyDescent="0.25">
      <c r="A132" s="206"/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AH132" s="206"/>
    </row>
    <row r="133" spans="1:34" x14ac:dyDescent="0.25">
      <c r="A133" s="206"/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AH133" s="206"/>
    </row>
    <row r="134" spans="1:34" x14ac:dyDescent="0.25">
      <c r="A134" s="206"/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AH134" s="206"/>
    </row>
    <row r="135" spans="1:34" x14ac:dyDescent="0.25">
      <c r="A135" s="206"/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AH135" s="206"/>
    </row>
    <row r="136" spans="1:34" x14ac:dyDescent="0.25">
      <c r="A136" s="206"/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AH136" s="206"/>
    </row>
    <row r="137" spans="1:34" x14ac:dyDescent="0.25">
      <c r="A137" s="206"/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AH137" s="206"/>
    </row>
    <row r="138" spans="1:34" x14ac:dyDescent="0.25">
      <c r="A138" s="206"/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AH138" s="206"/>
    </row>
    <row r="139" spans="1:34" x14ac:dyDescent="0.25">
      <c r="A139" s="206"/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AH139" s="206"/>
    </row>
    <row r="140" spans="1:34" x14ac:dyDescent="0.25">
      <c r="A140" s="206"/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AH140" s="206"/>
    </row>
    <row r="141" spans="1:34" x14ac:dyDescent="0.25">
      <c r="A141" s="206"/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AH141" s="206"/>
    </row>
    <row r="142" spans="1:34" x14ac:dyDescent="0.25">
      <c r="A142" s="206"/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AH142" s="206"/>
    </row>
    <row r="143" spans="1:34" x14ac:dyDescent="0.25">
      <c r="A143" s="206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AH143" s="206"/>
    </row>
    <row r="144" spans="1:34" x14ac:dyDescent="0.25">
      <c r="A144" s="206"/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AH144" s="206"/>
    </row>
    <row r="145" spans="1:34" x14ac:dyDescent="0.25">
      <c r="A145" s="206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AH145" s="206"/>
    </row>
    <row r="146" spans="1:34" x14ac:dyDescent="0.25">
      <c r="A146" s="206"/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AH146" s="206"/>
    </row>
    <row r="147" spans="1:34" x14ac:dyDescent="0.25">
      <c r="A147" s="206"/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AH147" s="206"/>
    </row>
    <row r="148" spans="1:34" x14ac:dyDescent="0.25">
      <c r="A148" s="206"/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AH148" s="206"/>
    </row>
    <row r="149" spans="1:34" x14ac:dyDescent="0.25">
      <c r="A149" s="206"/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AH149" s="206"/>
    </row>
    <row r="150" spans="1:34" x14ac:dyDescent="0.25">
      <c r="A150" s="206"/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AH150" s="206"/>
    </row>
    <row r="151" spans="1:34" x14ac:dyDescent="0.25">
      <c r="A151" s="206"/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AH151" s="206"/>
    </row>
    <row r="152" spans="1:34" x14ac:dyDescent="0.25">
      <c r="A152" s="206"/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AH152" s="206"/>
    </row>
    <row r="153" spans="1:34" x14ac:dyDescent="0.25">
      <c r="A153" s="206"/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AH153" s="206"/>
    </row>
    <row r="154" spans="1:34" x14ac:dyDescent="0.25">
      <c r="A154" s="206"/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AH154" s="206"/>
    </row>
    <row r="155" spans="1:34" x14ac:dyDescent="0.25">
      <c r="A155" s="206"/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AH155" s="206"/>
    </row>
    <row r="156" spans="1:34" x14ac:dyDescent="0.25">
      <c r="A156" s="206"/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AH156" s="206"/>
    </row>
    <row r="157" spans="1:34" x14ac:dyDescent="0.25">
      <c r="A157" s="206"/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AH157" s="206"/>
    </row>
    <row r="158" spans="1:34" x14ac:dyDescent="0.25">
      <c r="A158" s="206"/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AH158" s="206"/>
    </row>
    <row r="159" spans="1:34" x14ac:dyDescent="0.25">
      <c r="A159" s="206"/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AH159" s="206"/>
    </row>
    <row r="160" spans="1:34" x14ac:dyDescent="0.25">
      <c r="A160" s="206"/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AH160" s="206"/>
    </row>
    <row r="161" spans="1:34" x14ac:dyDescent="0.25">
      <c r="A161" s="206"/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AH161" s="206"/>
    </row>
    <row r="162" spans="1:34" x14ac:dyDescent="0.25">
      <c r="A162" s="206"/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AH162" s="206"/>
    </row>
    <row r="163" spans="1:34" x14ac:dyDescent="0.25">
      <c r="A163" s="206"/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AH163" s="206"/>
    </row>
    <row r="164" spans="1:34" x14ac:dyDescent="0.25">
      <c r="A164" s="206"/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AH164" s="206"/>
    </row>
    <row r="165" spans="1:34" x14ac:dyDescent="0.25">
      <c r="A165" s="206"/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AH165" s="206"/>
    </row>
    <row r="166" spans="1:34" x14ac:dyDescent="0.25">
      <c r="A166" s="206"/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AH166" s="206"/>
    </row>
    <row r="167" spans="1:34" x14ac:dyDescent="0.25">
      <c r="A167" s="206"/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AH167" s="206"/>
    </row>
    <row r="168" spans="1:34" x14ac:dyDescent="0.25">
      <c r="A168" s="206"/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AH168" s="206"/>
    </row>
    <row r="169" spans="1:34" x14ac:dyDescent="0.25">
      <c r="A169" s="206"/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AH169" s="206"/>
    </row>
    <row r="170" spans="1:34" x14ac:dyDescent="0.25">
      <c r="A170" s="206"/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AH170" s="206"/>
    </row>
    <row r="171" spans="1:34" x14ac:dyDescent="0.25">
      <c r="A171" s="206"/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AH171" s="206"/>
    </row>
    <row r="172" spans="1:34" x14ac:dyDescent="0.25">
      <c r="A172" s="206"/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AH172" s="206"/>
    </row>
    <row r="173" spans="1:34" x14ac:dyDescent="0.25">
      <c r="A173" s="206"/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AH173" s="206"/>
    </row>
    <row r="174" spans="1:34" x14ac:dyDescent="0.25">
      <c r="A174" s="206"/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AH174" s="206"/>
    </row>
    <row r="175" spans="1:34" x14ac:dyDescent="0.25">
      <c r="A175" s="206"/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AH175" s="206"/>
    </row>
    <row r="176" spans="1:34" x14ac:dyDescent="0.25">
      <c r="A176" s="206"/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AH176" s="206"/>
    </row>
    <row r="177" spans="1:34" x14ac:dyDescent="0.25">
      <c r="A177" s="206"/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AH177" s="206"/>
    </row>
    <row r="178" spans="1:34" x14ac:dyDescent="0.25">
      <c r="A178" s="206"/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AH178" s="206"/>
    </row>
    <row r="179" spans="1:34" x14ac:dyDescent="0.25">
      <c r="A179" s="206"/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AH179" s="206"/>
    </row>
    <row r="180" spans="1:34" x14ac:dyDescent="0.25">
      <c r="A180" s="206"/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AH180" s="206"/>
    </row>
    <row r="181" spans="1:34" x14ac:dyDescent="0.25">
      <c r="A181" s="206"/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AH181" s="206"/>
    </row>
    <row r="182" spans="1:34" x14ac:dyDescent="0.25">
      <c r="A182" s="206"/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AH182" s="206"/>
    </row>
    <row r="183" spans="1:34" x14ac:dyDescent="0.25">
      <c r="A183" s="206"/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AH183" s="206"/>
    </row>
    <row r="184" spans="1:34" x14ac:dyDescent="0.25">
      <c r="A184" s="206"/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AH184" s="206"/>
    </row>
    <row r="185" spans="1:34" x14ac:dyDescent="0.25">
      <c r="A185" s="206"/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AH185" s="206"/>
    </row>
    <row r="186" spans="1:34" x14ac:dyDescent="0.25">
      <c r="A186" s="206"/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AH186" s="206"/>
    </row>
    <row r="187" spans="1:34" x14ac:dyDescent="0.25">
      <c r="A187" s="206"/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AH187" s="206"/>
    </row>
    <row r="188" spans="1:34" x14ac:dyDescent="0.25">
      <c r="A188" s="206"/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AH188" s="206"/>
    </row>
    <row r="189" spans="1:34" x14ac:dyDescent="0.25">
      <c r="A189" s="206"/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AH189" s="206"/>
    </row>
    <row r="190" spans="1:34" x14ac:dyDescent="0.25">
      <c r="A190" s="206"/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AH190" s="206"/>
    </row>
    <row r="191" spans="1:34" x14ac:dyDescent="0.25">
      <c r="A191" s="206"/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AH191" s="206"/>
    </row>
    <row r="192" spans="1:34" x14ac:dyDescent="0.25">
      <c r="A192" s="206"/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AH192" s="206"/>
    </row>
    <row r="193" spans="1:34" x14ac:dyDescent="0.25">
      <c r="A193" s="206"/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AH193" s="206"/>
    </row>
    <row r="194" spans="1:34" x14ac:dyDescent="0.25">
      <c r="A194" s="206"/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AH194" s="206"/>
    </row>
    <row r="195" spans="1:34" x14ac:dyDescent="0.25">
      <c r="A195" s="206"/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AH195" s="206"/>
    </row>
    <row r="196" spans="1:34" x14ac:dyDescent="0.25">
      <c r="A196" s="206"/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AH196" s="206"/>
    </row>
    <row r="197" spans="1:34" x14ac:dyDescent="0.25">
      <c r="A197" s="206"/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AH197" s="206"/>
    </row>
    <row r="198" spans="1:34" x14ac:dyDescent="0.25">
      <c r="A198" s="206"/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AH198" s="206"/>
    </row>
    <row r="199" spans="1:34" x14ac:dyDescent="0.25">
      <c r="A199" s="206"/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AH199" s="206"/>
    </row>
    <row r="200" spans="1:34" x14ac:dyDescent="0.25">
      <c r="A200" s="206"/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AH200" s="206"/>
    </row>
    <row r="201" spans="1:34" x14ac:dyDescent="0.25">
      <c r="A201" s="206"/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AH201" s="206"/>
    </row>
    <row r="202" spans="1:34" x14ac:dyDescent="0.25">
      <c r="A202" s="206"/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AH202" s="206"/>
    </row>
    <row r="203" spans="1:34" x14ac:dyDescent="0.25">
      <c r="A203" s="206"/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AH203" s="206"/>
    </row>
    <row r="204" spans="1:34" x14ac:dyDescent="0.25">
      <c r="A204" s="206"/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AH204" s="206"/>
    </row>
    <row r="205" spans="1:34" x14ac:dyDescent="0.25">
      <c r="A205" s="206"/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AH205" s="206"/>
    </row>
    <row r="206" spans="1:34" x14ac:dyDescent="0.25">
      <c r="A206" s="206"/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AH206" s="206"/>
    </row>
    <row r="207" spans="1:34" x14ac:dyDescent="0.25">
      <c r="A207" s="206"/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AH207" s="206"/>
    </row>
    <row r="208" spans="1:34" x14ac:dyDescent="0.25">
      <c r="A208" s="206"/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AH208" s="206"/>
    </row>
    <row r="209" spans="1:34" x14ac:dyDescent="0.25">
      <c r="A209" s="206"/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AH209" s="206"/>
    </row>
    <row r="210" spans="1:34" x14ac:dyDescent="0.25">
      <c r="A210" s="206"/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AH210" s="206"/>
    </row>
    <row r="211" spans="1:34" x14ac:dyDescent="0.25">
      <c r="A211" s="206"/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AH211" s="206"/>
    </row>
    <row r="212" spans="1:34" x14ac:dyDescent="0.25">
      <c r="A212" s="206"/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AH212" s="206"/>
    </row>
    <row r="213" spans="1:34" x14ac:dyDescent="0.25">
      <c r="A213" s="206"/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AH213" s="206"/>
    </row>
    <row r="214" spans="1:34" x14ac:dyDescent="0.25">
      <c r="A214" s="206"/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AH214" s="206"/>
    </row>
    <row r="215" spans="1:34" x14ac:dyDescent="0.25">
      <c r="A215" s="206"/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AH215" s="206"/>
    </row>
    <row r="216" spans="1:34" x14ac:dyDescent="0.25">
      <c r="A216" s="206"/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AH216" s="206"/>
    </row>
    <row r="217" spans="1:34" x14ac:dyDescent="0.25">
      <c r="A217" s="206"/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AH217" s="206"/>
    </row>
    <row r="218" spans="1:34" x14ac:dyDescent="0.25">
      <c r="A218" s="206"/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AH218" s="206"/>
    </row>
    <row r="219" spans="1:34" x14ac:dyDescent="0.25">
      <c r="A219" s="206"/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AH219" s="206"/>
    </row>
    <row r="220" spans="1:34" x14ac:dyDescent="0.25">
      <c r="A220" s="206"/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AH220" s="206"/>
    </row>
    <row r="221" spans="1:34" x14ac:dyDescent="0.25">
      <c r="A221" s="206"/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AH221" s="206"/>
    </row>
    <row r="222" spans="1:34" x14ac:dyDescent="0.25">
      <c r="A222" s="206"/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AH222" s="206"/>
    </row>
    <row r="223" spans="1:34" x14ac:dyDescent="0.25">
      <c r="A223" s="206"/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AH223" s="206"/>
    </row>
    <row r="224" spans="1:34" x14ac:dyDescent="0.25">
      <c r="A224" s="206"/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AH224" s="206"/>
    </row>
    <row r="225" spans="1:34" x14ac:dyDescent="0.25">
      <c r="A225" s="206"/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AH225" s="206"/>
    </row>
    <row r="226" spans="1:34" x14ac:dyDescent="0.25">
      <c r="A226" s="206"/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AH226" s="206"/>
    </row>
    <row r="227" spans="1:34" x14ac:dyDescent="0.25">
      <c r="A227" s="206"/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AH227" s="206"/>
    </row>
    <row r="228" spans="1:34" x14ac:dyDescent="0.25">
      <c r="A228" s="206"/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AH228" s="206"/>
    </row>
    <row r="229" spans="1:34" x14ac:dyDescent="0.25">
      <c r="A229" s="206"/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AH229" s="206"/>
    </row>
    <row r="230" spans="1:34" x14ac:dyDescent="0.25">
      <c r="A230" s="206"/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AH230" s="206"/>
    </row>
    <row r="231" spans="1:34" x14ac:dyDescent="0.25">
      <c r="A231" s="206"/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AH231" s="206"/>
    </row>
    <row r="232" spans="1:34" x14ac:dyDescent="0.25">
      <c r="A232" s="206"/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AH232" s="206"/>
    </row>
    <row r="233" spans="1:34" x14ac:dyDescent="0.25">
      <c r="A233" s="206"/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AH233" s="206"/>
    </row>
    <row r="234" spans="1:34" x14ac:dyDescent="0.25">
      <c r="A234" s="206"/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AH234" s="206"/>
    </row>
    <row r="235" spans="1:34" x14ac:dyDescent="0.25">
      <c r="A235" s="206"/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AH235" s="206"/>
    </row>
    <row r="236" spans="1:34" x14ac:dyDescent="0.25">
      <c r="A236" s="206"/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AH236" s="206"/>
    </row>
    <row r="237" spans="1:34" x14ac:dyDescent="0.25">
      <c r="A237" s="206"/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AH237" s="206"/>
    </row>
    <row r="238" spans="1:34" x14ac:dyDescent="0.25">
      <c r="A238" s="206"/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AH238" s="206"/>
    </row>
    <row r="239" spans="1:34" x14ac:dyDescent="0.25">
      <c r="A239" s="206"/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AH239" s="206"/>
    </row>
    <row r="240" spans="1:34" x14ac:dyDescent="0.25">
      <c r="A240" s="206"/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AH240" s="206"/>
    </row>
    <row r="241" spans="1:34" x14ac:dyDescent="0.25">
      <c r="A241" s="206"/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AH241" s="206"/>
    </row>
    <row r="242" spans="1:34" x14ac:dyDescent="0.25">
      <c r="A242" s="206"/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AH242" s="206"/>
    </row>
    <row r="243" spans="1:34" x14ac:dyDescent="0.25">
      <c r="A243" s="206"/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AH243" s="206"/>
    </row>
    <row r="244" spans="1:34" x14ac:dyDescent="0.25">
      <c r="A244" s="206"/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AH244" s="206"/>
    </row>
    <row r="245" spans="1:34" x14ac:dyDescent="0.25">
      <c r="A245" s="206"/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AH245" s="206"/>
    </row>
    <row r="246" spans="1:34" x14ac:dyDescent="0.25">
      <c r="A246" s="206"/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AH246" s="206"/>
    </row>
    <row r="247" spans="1:34" x14ac:dyDescent="0.25">
      <c r="A247" s="206"/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AH247" s="206"/>
    </row>
    <row r="248" spans="1:34" x14ac:dyDescent="0.25">
      <c r="A248" s="206"/>
      <c r="B248" s="207"/>
      <c r="C248" s="207"/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AH248" s="206"/>
    </row>
    <row r="249" spans="1:34" x14ac:dyDescent="0.25">
      <c r="A249" s="206"/>
      <c r="B249" s="207"/>
      <c r="C249" s="207"/>
      <c r="D249" s="207"/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AH249" s="206"/>
    </row>
    <row r="250" spans="1:34" x14ac:dyDescent="0.25">
      <c r="A250" s="206"/>
      <c r="B250" s="207"/>
      <c r="C250" s="207"/>
      <c r="D250" s="207"/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AH250" s="206"/>
    </row>
    <row r="251" spans="1:34" x14ac:dyDescent="0.25">
      <c r="A251" s="206"/>
      <c r="B251" s="207"/>
      <c r="C251" s="207"/>
      <c r="D251" s="207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AH251" s="206"/>
    </row>
    <row r="252" spans="1:34" x14ac:dyDescent="0.25">
      <c r="A252" s="206"/>
      <c r="B252" s="207"/>
      <c r="C252" s="207"/>
      <c r="D252" s="207"/>
      <c r="E252" s="207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AH252" s="206"/>
    </row>
    <row r="253" spans="1:34" x14ac:dyDescent="0.25">
      <c r="A253" s="206"/>
      <c r="B253" s="207"/>
      <c r="C253" s="207"/>
      <c r="D253" s="207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AH253" s="206"/>
    </row>
    <row r="254" spans="1:34" x14ac:dyDescent="0.25">
      <c r="A254" s="206"/>
      <c r="B254" s="207"/>
      <c r="C254" s="207"/>
      <c r="D254" s="207"/>
      <c r="E254" s="207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AH254" s="206"/>
    </row>
    <row r="255" spans="1:34" x14ac:dyDescent="0.25">
      <c r="A255" s="206"/>
      <c r="B255" s="207"/>
      <c r="C255" s="207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AH255" s="206"/>
    </row>
    <row r="256" spans="1:34" x14ac:dyDescent="0.25">
      <c r="A256" s="206"/>
      <c r="B256" s="207"/>
      <c r="C256" s="207"/>
      <c r="D256" s="207"/>
      <c r="E256" s="207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AH256" s="206"/>
    </row>
    <row r="257" spans="1:34" x14ac:dyDescent="0.25">
      <c r="A257" s="206"/>
      <c r="B257" s="207"/>
      <c r="C257" s="207"/>
      <c r="D257" s="207"/>
      <c r="E257" s="207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AH257" s="206"/>
    </row>
    <row r="258" spans="1:34" x14ac:dyDescent="0.25">
      <c r="A258" s="206"/>
      <c r="B258" s="207"/>
      <c r="C258" s="207"/>
      <c r="D258" s="207"/>
      <c r="E258" s="207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AH258" s="206"/>
    </row>
    <row r="259" spans="1:34" x14ac:dyDescent="0.25">
      <c r="A259" s="206"/>
      <c r="B259" s="207"/>
      <c r="C259" s="207"/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AH259" s="206"/>
    </row>
    <row r="260" spans="1:34" x14ac:dyDescent="0.25">
      <c r="A260" s="206"/>
      <c r="B260" s="207"/>
      <c r="C260" s="207"/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AH260" s="206"/>
    </row>
    <row r="261" spans="1:34" x14ac:dyDescent="0.25">
      <c r="A261" s="206"/>
      <c r="B261" s="207"/>
      <c r="C261" s="207"/>
      <c r="D261" s="207"/>
      <c r="E261" s="207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AH261" s="206"/>
    </row>
    <row r="262" spans="1:34" x14ac:dyDescent="0.25">
      <c r="A262" s="206"/>
      <c r="B262" s="207"/>
      <c r="C262" s="207"/>
      <c r="D262" s="207"/>
      <c r="E262" s="207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AH262" s="206"/>
    </row>
    <row r="263" spans="1:34" x14ac:dyDescent="0.25">
      <c r="A263" s="206"/>
      <c r="B263" s="207"/>
      <c r="C263" s="207"/>
      <c r="D263" s="207"/>
      <c r="E263" s="207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AH263" s="206"/>
    </row>
    <row r="264" spans="1:34" x14ac:dyDescent="0.25">
      <c r="A264" s="206"/>
      <c r="B264" s="207"/>
      <c r="C264" s="207"/>
      <c r="D264" s="207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AH264" s="206"/>
    </row>
    <row r="265" spans="1:34" x14ac:dyDescent="0.25">
      <c r="A265" s="206"/>
      <c r="B265" s="207"/>
      <c r="C265" s="207"/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AH265" s="206"/>
    </row>
    <row r="266" spans="1:34" x14ac:dyDescent="0.25">
      <c r="A266" s="206"/>
      <c r="B266" s="207"/>
      <c r="C266" s="207"/>
      <c r="D266" s="207"/>
      <c r="E266" s="207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AH266" s="206"/>
    </row>
    <row r="267" spans="1:34" x14ac:dyDescent="0.25">
      <c r="A267" s="206"/>
      <c r="B267" s="207"/>
      <c r="C267" s="207"/>
      <c r="D267" s="207"/>
      <c r="E267" s="207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AH267" s="206"/>
    </row>
    <row r="268" spans="1:34" x14ac:dyDescent="0.25">
      <c r="A268" s="206"/>
      <c r="B268" s="207"/>
      <c r="C268" s="207"/>
      <c r="D268" s="207"/>
      <c r="E268" s="207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AH268" s="206"/>
    </row>
    <row r="269" spans="1:34" x14ac:dyDescent="0.25">
      <c r="A269" s="206"/>
      <c r="B269" s="207"/>
      <c r="C269" s="207"/>
      <c r="D269" s="207"/>
      <c r="E269" s="207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AH269" s="206"/>
    </row>
    <row r="270" spans="1:34" x14ac:dyDescent="0.25">
      <c r="A270" s="206"/>
      <c r="B270" s="207"/>
      <c r="C270" s="207"/>
      <c r="D270" s="207"/>
      <c r="E270" s="207"/>
      <c r="F270" s="207"/>
      <c r="G270" s="207"/>
      <c r="H270" s="207"/>
      <c r="I270" s="207"/>
      <c r="J270" s="207"/>
      <c r="K270" s="207"/>
      <c r="L270" s="207"/>
      <c r="M270" s="207"/>
      <c r="N270" s="207"/>
      <c r="O270" s="207"/>
      <c r="AH270" s="206"/>
    </row>
    <row r="271" spans="1:34" x14ac:dyDescent="0.25">
      <c r="A271" s="206"/>
      <c r="B271" s="207"/>
      <c r="C271" s="207"/>
      <c r="D271" s="207"/>
      <c r="E271" s="207"/>
      <c r="F271" s="207"/>
      <c r="G271" s="207"/>
      <c r="H271" s="207"/>
      <c r="I271" s="207"/>
      <c r="J271" s="207"/>
      <c r="K271" s="207"/>
      <c r="L271" s="207"/>
      <c r="M271" s="207"/>
      <c r="N271" s="207"/>
      <c r="O271" s="207"/>
      <c r="AH271" s="206"/>
    </row>
    <row r="272" spans="1:34" x14ac:dyDescent="0.25">
      <c r="A272" s="206"/>
      <c r="B272" s="207"/>
      <c r="C272" s="207"/>
      <c r="D272" s="207"/>
      <c r="E272" s="207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AH272" s="206"/>
    </row>
    <row r="273" spans="1:34" x14ac:dyDescent="0.25">
      <c r="A273" s="206"/>
      <c r="B273" s="207"/>
      <c r="C273" s="207"/>
      <c r="D273" s="207"/>
      <c r="E273" s="207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AH273" s="206"/>
    </row>
    <row r="274" spans="1:34" x14ac:dyDescent="0.25">
      <c r="A274" s="206"/>
      <c r="B274" s="207"/>
      <c r="C274" s="207"/>
      <c r="D274" s="207"/>
      <c r="E274" s="207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AH274" s="206"/>
    </row>
    <row r="275" spans="1:34" x14ac:dyDescent="0.25">
      <c r="A275" s="206"/>
      <c r="B275" s="207"/>
      <c r="C275" s="207"/>
      <c r="D275" s="207"/>
      <c r="E275" s="207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AH275" s="206"/>
    </row>
    <row r="276" spans="1:34" x14ac:dyDescent="0.25">
      <c r="A276" s="206"/>
      <c r="B276" s="207"/>
      <c r="C276" s="207"/>
      <c r="D276" s="207"/>
      <c r="E276" s="207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AH276" s="206"/>
    </row>
    <row r="277" spans="1:34" x14ac:dyDescent="0.25">
      <c r="A277" s="206"/>
      <c r="B277" s="207"/>
      <c r="C277" s="207"/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AH277" s="206"/>
    </row>
    <row r="278" spans="1:34" x14ac:dyDescent="0.25">
      <c r="A278" s="206"/>
      <c r="B278" s="207"/>
      <c r="C278" s="207"/>
      <c r="D278" s="207"/>
      <c r="E278" s="207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AH278" s="206"/>
    </row>
    <row r="279" spans="1:34" x14ac:dyDescent="0.25">
      <c r="A279" s="206"/>
      <c r="B279" s="207"/>
      <c r="C279" s="207"/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AH279" s="206"/>
    </row>
    <row r="280" spans="1:34" x14ac:dyDescent="0.25">
      <c r="A280" s="206"/>
      <c r="B280" s="207"/>
      <c r="C280" s="207"/>
      <c r="D280" s="207"/>
      <c r="E280" s="207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AH280" s="206"/>
    </row>
    <row r="281" spans="1:34" x14ac:dyDescent="0.25">
      <c r="A281" s="206"/>
      <c r="B281" s="207"/>
      <c r="C281" s="207"/>
      <c r="D281" s="207"/>
      <c r="E281" s="207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AH281" s="206"/>
    </row>
    <row r="282" spans="1:34" x14ac:dyDescent="0.25">
      <c r="A282" s="206"/>
      <c r="B282" s="207"/>
      <c r="C282" s="207"/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AH282" s="206"/>
    </row>
    <row r="283" spans="1:34" x14ac:dyDescent="0.25">
      <c r="A283" s="206"/>
      <c r="B283" s="207"/>
      <c r="C283" s="207"/>
      <c r="D283" s="207"/>
      <c r="E283" s="207"/>
      <c r="F283" s="207"/>
      <c r="G283" s="207"/>
      <c r="H283" s="207"/>
      <c r="I283" s="207"/>
      <c r="J283" s="207"/>
      <c r="K283" s="207"/>
      <c r="L283" s="207"/>
      <c r="M283" s="207"/>
      <c r="N283" s="207"/>
      <c r="O283" s="207"/>
      <c r="AH283" s="206"/>
    </row>
    <row r="284" spans="1:34" x14ac:dyDescent="0.25">
      <c r="A284" s="206"/>
      <c r="B284" s="207"/>
      <c r="C284" s="207"/>
      <c r="D284" s="207"/>
      <c r="E284" s="207"/>
      <c r="F284" s="207"/>
      <c r="G284" s="207"/>
      <c r="H284" s="207"/>
      <c r="I284" s="207"/>
      <c r="J284" s="207"/>
      <c r="K284" s="207"/>
      <c r="L284" s="207"/>
      <c r="M284" s="207"/>
      <c r="N284" s="207"/>
      <c r="O284" s="207"/>
      <c r="AH284" s="206"/>
    </row>
    <row r="285" spans="1:34" x14ac:dyDescent="0.25">
      <c r="A285" s="206"/>
      <c r="B285" s="207"/>
      <c r="C285" s="207"/>
      <c r="D285" s="207"/>
      <c r="E285" s="207"/>
      <c r="F285" s="207"/>
      <c r="G285" s="207"/>
      <c r="H285" s="207"/>
      <c r="I285" s="207"/>
      <c r="J285" s="207"/>
      <c r="K285" s="207"/>
      <c r="L285" s="207"/>
      <c r="M285" s="207"/>
      <c r="N285" s="207"/>
      <c r="O285" s="207"/>
      <c r="AH285" s="206"/>
    </row>
    <row r="286" spans="1:34" x14ac:dyDescent="0.25">
      <c r="A286" s="206"/>
      <c r="B286" s="207"/>
      <c r="C286" s="207"/>
      <c r="D286" s="207"/>
      <c r="E286" s="207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AH286" s="206"/>
    </row>
    <row r="287" spans="1:34" x14ac:dyDescent="0.25">
      <c r="A287" s="206"/>
      <c r="B287" s="207"/>
      <c r="C287" s="207"/>
      <c r="D287" s="207"/>
      <c r="E287" s="207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AH287" s="206"/>
    </row>
    <row r="288" spans="1:34" x14ac:dyDescent="0.25">
      <c r="A288" s="206"/>
      <c r="B288" s="207"/>
      <c r="C288" s="207"/>
      <c r="D288" s="207"/>
      <c r="E288" s="207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AH288" s="206"/>
    </row>
    <row r="289" spans="1:34" x14ac:dyDescent="0.25">
      <c r="A289" s="206"/>
      <c r="B289" s="207"/>
      <c r="C289" s="207"/>
      <c r="D289" s="207"/>
      <c r="E289" s="207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AH289" s="206"/>
    </row>
    <row r="290" spans="1:34" x14ac:dyDescent="0.25">
      <c r="A290" s="206"/>
      <c r="B290" s="207"/>
      <c r="C290" s="207"/>
      <c r="D290" s="207"/>
      <c r="E290" s="207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AH290" s="206"/>
    </row>
    <row r="291" spans="1:34" x14ac:dyDescent="0.25">
      <c r="A291" s="206"/>
      <c r="B291" s="207"/>
      <c r="C291" s="207"/>
      <c r="D291" s="207"/>
      <c r="E291" s="207"/>
      <c r="F291" s="207"/>
      <c r="G291" s="207"/>
      <c r="H291" s="207"/>
      <c r="I291" s="207"/>
      <c r="J291" s="207"/>
      <c r="K291" s="207"/>
      <c r="L291" s="207"/>
      <c r="M291" s="207"/>
      <c r="N291" s="207"/>
      <c r="O291" s="207"/>
      <c r="AH291" s="206"/>
    </row>
    <row r="292" spans="1:34" x14ac:dyDescent="0.25">
      <c r="A292" s="206"/>
      <c r="B292" s="207"/>
      <c r="C292" s="207"/>
      <c r="D292" s="207"/>
      <c r="E292" s="207"/>
      <c r="F292" s="207"/>
      <c r="G292" s="207"/>
      <c r="H292" s="207"/>
      <c r="I292" s="207"/>
      <c r="J292" s="207"/>
      <c r="K292" s="207"/>
      <c r="L292" s="207"/>
      <c r="M292" s="207"/>
      <c r="N292" s="207"/>
      <c r="O292" s="207"/>
      <c r="AH292" s="206"/>
    </row>
    <row r="293" spans="1:34" x14ac:dyDescent="0.25">
      <c r="A293" s="206"/>
      <c r="B293" s="207"/>
      <c r="C293" s="207"/>
      <c r="D293" s="207"/>
      <c r="E293" s="207"/>
      <c r="F293" s="207"/>
      <c r="G293" s="207"/>
      <c r="H293" s="207"/>
      <c r="I293" s="207"/>
      <c r="J293" s="207"/>
      <c r="K293" s="207"/>
      <c r="L293" s="207"/>
      <c r="M293" s="207"/>
      <c r="N293" s="207"/>
      <c r="O293" s="207"/>
      <c r="AH293" s="206"/>
    </row>
    <row r="294" spans="1:34" x14ac:dyDescent="0.25">
      <c r="A294" s="206"/>
      <c r="B294" s="207"/>
      <c r="C294" s="207"/>
      <c r="D294" s="207"/>
      <c r="E294" s="207"/>
      <c r="F294" s="207"/>
      <c r="G294" s="207"/>
      <c r="H294" s="207"/>
      <c r="I294" s="207"/>
      <c r="J294" s="207"/>
      <c r="K294" s="207"/>
      <c r="L294" s="207"/>
      <c r="M294" s="207"/>
      <c r="N294" s="207"/>
      <c r="O294" s="207"/>
      <c r="AH294" s="206"/>
    </row>
    <row r="295" spans="1:34" x14ac:dyDescent="0.25">
      <c r="A295" s="206"/>
      <c r="B295" s="207"/>
      <c r="C295" s="207"/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AH295" s="206"/>
    </row>
    <row r="296" spans="1:34" x14ac:dyDescent="0.25">
      <c r="A296" s="206"/>
      <c r="B296" s="207"/>
      <c r="C296" s="207"/>
      <c r="D296" s="207"/>
      <c r="E296" s="207"/>
      <c r="F296" s="207"/>
      <c r="G296" s="207"/>
      <c r="H296" s="207"/>
      <c r="I296" s="207"/>
      <c r="J296" s="207"/>
      <c r="K296" s="207"/>
      <c r="L296" s="207"/>
      <c r="M296" s="207"/>
      <c r="N296" s="207"/>
      <c r="O296" s="207"/>
      <c r="AH296" s="206"/>
    </row>
    <row r="297" spans="1:34" x14ac:dyDescent="0.25">
      <c r="A297" s="206"/>
      <c r="B297" s="207"/>
      <c r="C297" s="207"/>
      <c r="D297" s="207"/>
      <c r="E297" s="207"/>
      <c r="F297" s="207"/>
      <c r="G297" s="207"/>
      <c r="H297" s="207"/>
      <c r="I297" s="207"/>
      <c r="J297" s="207"/>
      <c r="K297" s="207"/>
      <c r="L297" s="207"/>
      <c r="M297" s="207"/>
      <c r="N297" s="207"/>
      <c r="O297" s="207"/>
      <c r="AH297" s="206"/>
    </row>
    <row r="298" spans="1:34" x14ac:dyDescent="0.25">
      <c r="A298" s="206"/>
      <c r="B298" s="207"/>
      <c r="C298" s="207"/>
      <c r="D298" s="207"/>
      <c r="E298" s="207"/>
      <c r="F298" s="207"/>
      <c r="G298" s="207"/>
      <c r="H298" s="207"/>
      <c r="I298" s="207"/>
      <c r="J298" s="207"/>
      <c r="K298" s="207"/>
      <c r="L298" s="207"/>
      <c r="M298" s="207"/>
      <c r="N298" s="207"/>
      <c r="O298" s="207"/>
      <c r="AH298" s="206"/>
    </row>
    <row r="299" spans="1:34" x14ac:dyDescent="0.25">
      <c r="A299" s="206"/>
      <c r="B299" s="207"/>
      <c r="C299" s="207"/>
      <c r="D299" s="207"/>
      <c r="E299" s="207"/>
      <c r="F299" s="207"/>
      <c r="G299" s="207"/>
      <c r="H299" s="207"/>
      <c r="I299" s="207"/>
      <c r="J299" s="207"/>
      <c r="K299" s="207"/>
      <c r="L299" s="207"/>
      <c r="M299" s="207"/>
      <c r="N299" s="207"/>
      <c r="O299" s="207"/>
      <c r="AH299" s="206"/>
    </row>
    <row r="300" spans="1:34" x14ac:dyDescent="0.25">
      <c r="A300" s="206"/>
      <c r="B300" s="207"/>
      <c r="C300" s="207"/>
      <c r="D300" s="207"/>
      <c r="E300" s="207"/>
      <c r="F300" s="207"/>
      <c r="G300" s="207"/>
      <c r="H300" s="207"/>
      <c r="I300" s="207"/>
      <c r="J300" s="207"/>
      <c r="K300" s="207"/>
      <c r="L300" s="207"/>
      <c r="M300" s="207"/>
      <c r="N300" s="207"/>
      <c r="O300" s="207"/>
      <c r="AH300" s="206"/>
    </row>
    <row r="301" spans="1:34" x14ac:dyDescent="0.25">
      <c r="A301" s="206"/>
      <c r="B301" s="207"/>
      <c r="C301" s="207"/>
      <c r="D301" s="207"/>
      <c r="E301" s="207"/>
      <c r="F301" s="207"/>
      <c r="G301" s="207"/>
      <c r="H301" s="207"/>
      <c r="I301" s="207"/>
      <c r="J301" s="207"/>
      <c r="K301" s="207"/>
      <c r="L301" s="207"/>
      <c r="M301" s="207"/>
      <c r="N301" s="207"/>
      <c r="O301" s="207"/>
      <c r="AH301" s="206"/>
    </row>
    <row r="302" spans="1:34" x14ac:dyDescent="0.25">
      <c r="A302" s="206"/>
      <c r="B302" s="207"/>
      <c r="C302" s="207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AH302" s="206"/>
    </row>
    <row r="303" spans="1:34" x14ac:dyDescent="0.25">
      <c r="A303" s="206"/>
      <c r="B303" s="207"/>
      <c r="C303" s="207"/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AH303" s="206"/>
    </row>
    <row r="304" spans="1:34" x14ac:dyDescent="0.25">
      <c r="A304" s="206"/>
      <c r="B304" s="207"/>
      <c r="C304" s="207"/>
      <c r="D304" s="207"/>
      <c r="E304" s="207"/>
      <c r="F304" s="207"/>
      <c r="G304" s="207"/>
      <c r="H304" s="207"/>
      <c r="I304" s="207"/>
      <c r="J304" s="207"/>
      <c r="K304" s="207"/>
      <c r="L304" s="207"/>
      <c r="M304" s="207"/>
      <c r="N304" s="207"/>
      <c r="O304" s="207"/>
      <c r="AH304" s="206"/>
    </row>
    <row r="305" spans="1:34" x14ac:dyDescent="0.25">
      <c r="A305" s="206"/>
      <c r="B305" s="207"/>
      <c r="C305" s="207"/>
      <c r="D305" s="207"/>
      <c r="E305" s="207"/>
      <c r="F305" s="207"/>
      <c r="G305" s="207"/>
      <c r="H305" s="207"/>
      <c r="I305" s="207"/>
      <c r="J305" s="207"/>
      <c r="K305" s="207"/>
      <c r="L305" s="207"/>
      <c r="M305" s="207"/>
      <c r="N305" s="207"/>
      <c r="O305" s="207"/>
      <c r="AH305" s="206"/>
    </row>
    <row r="306" spans="1:34" x14ac:dyDescent="0.25">
      <c r="A306" s="206"/>
      <c r="B306" s="207"/>
      <c r="C306" s="207"/>
      <c r="D306" s="207"/>
      <c r="E306" s="207"/>
      <c r="F306" s="207"/>
      <c r="G306" s="207"/>
      <c r="H306" s="207"/>
      <c r="I306" s="207"/>
      <c r="J306" s="207"/>
      <c r="K306" s="207"/>
      <c r="L306" s="207"/>
      <c r="M306" s="207"/>
      <c r="N306" s="207"/>
      <c r="O306" s="207"/>
      <c r="AH306" s="206"/>
    </row>
    <row r="307" spans="1:34" x14ac:dyDescent="0.25">
      <c r="A307" s="206"/>
      <c r="B307" s="207"/>
      <c r="C307" s="207"/>
      <c r="D307" s="207"/>
      <c r="E307" s="207"/>
      <c r="F307" s="207"/>
      <c r="G307" s="207"/>
      <c r="H307" s="207"/>
      <c r="I307" s="207"/>
      <c r="J307" s="207"/>
      <c r="K307" s="207"/>
      <c r="L307" s="207"/>
      <c r="M307" s="207"/>
      <c r="N307" s="207"/>
      <c r="O307" s="207"/>
      <c r="AH307" s="206"/>
    </row>
    <row r="308" spans="1:34" x14ac:dyDescent="0.25">
      <c r="A308" s="206"/>
      <c r="B308" s="207"/>
      <c r="C308" s="207"/>
      <c r="D308" s="207"/>
      <c r="E308" s="207"/>
      <c r="F308" s="207"/>
      <c r="G308" s="207"/>
      <c r="H308" s="207"/>
      <c r="I308" s="207"/>
      <c r="J308" s="207"/>
      <c r="K308" s="207"/>
      <c r="L308" s="207"/>
      <c r="M308" s="207"/>
      <c r="N308" s="207"/>
      <c r="O308" s="207"/>
      <c r="AH308" s="206"/>
    </row>
    <row r="309" spans="1:34" x14ac:dyDescent="0.25">
      <c r="A309" s="206"/>
      <c r="B309" s="207"/>
      <c r="C309" s="207"/>
      <c r="D309" s="207"/>
      <c r="E309" s="207"/>
      <c r="F309" s="207"/>
      <c r="G309" s="207"/>
      <c r="H309" s="207"/>
      <c r="I309" s="207"/>
      <c r="J309" s="207"/>
      <c r="K309" s="207"/>
      <c r="L309" s="207"/>
      <c r="M309" s="207"/>
      <c r="N309" s="207"/>
      <c r="O309" s="207"/>
      <c r="AH309" s="206"/>
    </row>
    <row r="310" spans="1:34" x14ac:dyDescent="0.25">
      <c r="A310" s="206"/>
      <c r="B310" s="207"/>
      <c r="C310" s="207"/>
      <c r="D310" s="207"/>
      <c r="E310" s="207"/>
      <c r="F310" s="207"/>
      <c r="G310" s="207"/>
      <c r="H310" s="207"/>
      <c r="I310" s="207"/>
      <c r="J310" s="207"/>
      <c r="K310" s="207"/>
      <c r="L310" s="207"/>
      <c r="M310" s="207"/>
      <c r="N310" s="207"/>
      <c r="O310" s="207"/>
      <c r="AH310" s="206"/>
    </row>
    <row r="311" spans="1:34" x14ac:dyDescent="0.25">
      <c r="A311" s="206"/>
      <c r="B311" s="207"/>
      <c r="C311" s="207"/>
      <c r="D311" s="207"/>
      <c r="E311" s="207"/>
      <c r="F311" s="207"/>
      <c r="G311" s="207"/>
      <c r="H311" s="207"/>
      <c r="I311" s="207"/>
      <c r="J311" s="207"/>
      <c r="K311" s="207"/>
      <c r="L311" s="207"/>
      <c r="M311" s="207"/>
      <c r="N311" s="207"/>
      <c r="O311" s="207"/>
      <c r="AH311" s="206"/>
    </row>
    <row r="312" spans="1:34" x14ac:dyDescent="0.25">
      <c r="A312" s="206"/>
      <c r="B312" s="207"/>
      <c r="C312" s="207"/>
      <c r="D312" s="207"/>
      <c r="E312" s="207"/>
      <c r="F312" s="207"/>
      <c r="G312" s="207"/>
      <c r="H312" s="207"/>
      <c r="I312" s="207"/>
      <c r="J312" s="207"/>
      <c r="K312" s="207"/>
      <c r="L312" s="207"/>
      <c r="M312" s="207"/>
      <c r="N312" s="207"/>
      <c r="O312" s="207"/>
      <c r="AH312" s="206"/>
    </row>
    <row r="313" spans="1:34" x14ac:dyDescent="0.25">
      <c r="A313" s="206"/>
      <c r="B313" s="207"/>
      <c r="C313" s="207"/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AH313" s="206"/>
    </row>
    <row r="314" spans="1:34" x14ac:dyDescent="0.25">
      <c r="A314" s="206"/>
      <c r="B314" s="207"/>
      <c r="C314" s="207"/>
      <c r="D314" s="207"/>
      <c r="E314" s="207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AH314" s="206"/>
    </row>
    <row r="315" spans="1:34" x14ac:dyDescent="0.25">
      <c r="A315" s="206"/>
      <c r="B315" s="207"/>
      <c r="C315" s="207"/>
      <c r="D315" s="207"/>
      <c r="E315" s="207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AH315" s="206"/>
    </row>
    <row r="316" spans="1:34" x14ac:dyDescent="0.25">
      <c r="A316" s="206"/>
      <c r="B316" s="207"/>
      <c r="C316" s="207"/>
      <c r="D316" s="207"/>
      <c r="E316" s="207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AH316" s="206"/>
    </row>
    <row r="317" spans="1:34" x14ac:dyDescent="0.25">
      <c r="A317" s="206"/>
      <c r="B317" s="207"/>
      <c r="C317" s="207"/>
      <c r="D317" s="207"/>
      <c r="E317" s="207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AH317" s="206"/>
    </row>
    <row r="318" spans="1:34" x14ac:dyDescent="0.25">
      <c r="A318" s="206"/>
      <c r="B318" s="207"/>
      <c r="C318" s="207"/>
      <c r="D318" s="207"/>
      <c r="E318" s="207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AH318" s="206"/>
    </row>
    <row r="319" spans="1:34" x14ac:dyDescent="0.25">
      <c r="A319" s="206"/>
      <c r="B319" s="207"/>
      <c r="C319" s="207"/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AH319" s="206"/>
    </row>
    <row r="320" spans="1:34" x14ac:dyDescent="0.25">
      <c r="A320" s="206"/>
      <c r="B320" s="207"/>
      <c r="C320" s="207"/>
      <c r="D320" s="207"/>
      <c r="E320" s="207"/>
      <c r="F320" s="207"/>
      <c r="G320" s="207"/>
      <c r="H320" s="207"/>
      <c r="I320" s="207"/>
      <c r="J320" s="207"/>
      <c r="K320" s="207"/>
      <c r="L320" s="207"/>
      <c r="M320" s="207"/>
      <c r="N320" s="207"/>
      <c r="O320" s="207"/>
      <c r="AH320" s="206"/>
    </row>
    <row r="321" spans="1:34" x14ac:dyDescent="0.25">
      <c r="A321" s="206"/>
      <c r="B321" s="207"/>
      <c r="C321" s="207"/>
      <c r="D321" s="207"/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AH321" s="206"/>
    </row>
    <row r="322" spans="1:34" x14ac:dyDescent="0.25">
      <c r="A322" s="206"/>
      <c r="B322" s="207"/>
      <c r="C322" s="207"/>
      <c r="D322" s="207"/>
      <c r="E322" s="207"/>
      <c r="F322" s="207"/>
      <c r="G322" s="207"/>
      <c r="H322" s="207"/>
      <c r="I322" s="207"/>
      <c r="J322" s="207"/>
      <c r="K322" s="207"/>
      <c r="L322" s="207"/>
      <c r="M322" s="207"/>
      <c r="N322" s="207"/>
      <c r="O322" s="207"/>
      <c r="AH322" s="206"/>
    </row>
    <row r="323" spans="1:34" x14ac:dyDescent="0.25">
      <c r="A323" s="206"/>
      <c r="B323" s="207"/>
      <c r="C323" s="207"/>
      <c r="D323" s="207"/>
      <c r="E323" s="207"/>
      <c r="F323" s="207"/>
      <c r="G323" s="207"/>
      <c r="H323" s="207"/>
      <c r="I323" s="207"/>
      <c r="J323" s="207"/>
      <c r="K323" s="207"/>
      <c r="L323" s="207"/>
      <c r="M323" s="207"/>
      <c r="N323" s="207"/>
      <c r="O323" s="207"/>
      <c r="AH323" s="206"/>
    </row>
    <row r="324" spans="1:34" x14ac:dyDescent="0.25">
      <c r="A324" s="206"/>
      <c r="B324" s="207"/>
      <c r="C324" s="207"/>
      <c r="D324" s="207"/>
      <c r="E324" s="207"/>
      <c r="F324" s="207"/>
      <c r="G324" s="207"/>
      <c r="H324" s="207"/>
      <c r="I324" s="207"/>
      <c r="J324" s="207"/>
      <c r="K324" s="207"/>
      <c r="L324" s="207"/>
      <c r="M324" s="207"/>
      <c r="N324" s="207"/>
      <c r="O324" s="207"/>
      <c r="AH324" s="206"/>
    </row>
    <row r="325" spans="1:34" x14ac:dyDescent="0.25">
      <c r="A325" s="206"/>
      <c r="B325" s="207"/>
      <c r="C325" s="207"/>
      <c r="D325" s="207"/>
      <c r="E325" s="207"/>
      <c r="F325" s="207"/>
      <c r="G325" s="207"/>
      <c r="H325" s="207"/>
      <c r="I325" s="207"/>
      <c r="J325" s="207"/>
      <c r="K325" s="207"/>
      <c r="L325" s="207"/>
      <c r="M325" s="207"/>
      <c r="N325" s="207"/>
      <c r="O325" s="207"/>
      <c r="AH325" s="206"/>
    </row>
    <row r="326" spans="1:34" x14ac:dyDescent="0.25">
      <c r="A326" s="206"/>
      <c r="B326" s="207"/>
      <c r="C326" s="207"/>
      <c r="D326" s="207"/>
      <c r="E326" s="207"/>
      <c r="F326" s="207"/>
      <c r="G326" s="207"/>
      <c r="H326" s="207"/>
      <c r="I326" s="207"/>
      <c r="J326" s="207"/>
      <c r="K326" s="207"/>
      <c r="L326" s="207"/>
      <c r="M326" s="207"/>
      <c r="N326" s="207"/>
      <c r="O326" s="207"/>
      <c r="AH326" s="206"/>
    </row>
    <row r="327" spans="1:34" x14ac:dyDescent="0.25">
      <c r="A327" s="206"/>
      <c r="B327" s="207"/>
      <c r="C327" s="207"/>
      <c r="D327" s="207"/>
      <c r="E327" s="207"/>
      <c r="F327" s="207"/>
      <c r="G327" s="207"/>
      <c r="H327" s="207"/>
      <c r="I327" s="207"/>
      <c r="J327" s="207"/>
      <c r="K327" s="207"/>
      <c r="L327" s="207"/>
      <c r="M327" s="207"/>
      <c r="N327" s="207"/>
      <c r="O327" s="207"/>
      <c r="AH327" s="206"/>
    </row>
    <row r="328" spans="1:34" x14ac:dyDescent="0.25">
      <c r="A328" s="206"/>
      <c r="B328" s="207"/>
      <c r="C328" s="207"/>
      <c r="D328" s="207"/>
      <c r="E328" s="207"/>
      <c r="F328" s="207"/>
      <c r="G328" s="207"/>
      <c r="H328" s="207"/>
      <c r="I328" s="207"/>
      <c r="J328" s="207"/>
      <c r="K328" s="207"/>
      <c r="L328" s="207"/>
      <c r="M328" s="207"/>
      <c r="N328" s="207"/>
      <c r="O328" s="207"/>
      <c r="AH328" s="206"/>
    </row>
    <row r="329" spans="1:34" x14ac:dyDescent="0.25">
      <c r="A329" s="206"/>
      <c r="B329" s="207"/>
      <c r="C329" s="207"/>
      <c r="D329" s="207"/>
      <c r="E329" s="207"/>
      <c r="F329" s="207"/>
      <c r="G329" s="207"/>
      <c r="H329" s="207"/>
      <c r="I329" s="207"/>
      <c r="J329" s="207"/>
      <c r="K329" s="207"/>
      <c r="L329" s="207"/>
      <c r="M329" s="207"/>
      <c r="N329" s="207"/>
      <c r="O329" s="207"/>
      <c r="AH329" s="206"/>
    </row>
    <row r="330" spans="1:34" x14ac:dyDescent="0.25">
      <c r="A330" s="206"/>
      <c r="B330" s="207"/>
      <c r="C330" s="207"/>
      <c r="D330" s="207"/>
      <c r="E330" s="207"/>
      <c r="F330" s="207"/>
      <c r="G330" s="207"/>
      <c r="H330" s="207"/>
      <c r="I330" s="207"/>
      <c r="J330" s="207"/>
      <c r="K330" s="207"/>
      <c r="L330" s="207"/>
      <c r="M330" s="207"/>
      <c r="N330" s="207"/>
      <c r="O330" s="207"/>
      <c r="AH330" s="206"/>
    </row>
    <row r="331" spans="1:34" x14ac:dyDescent="0.25">
      <c r="A331" s="206"/>
      <c r="B331" s="207"/>
      <c r="C331" s="207"/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AH331" s="206"/>
    </row>
    <row r="332" spans="1:34" x14ac:dyDescent="0.25">
      <c r="A332" s="206"/>
      <c r="B332" s="207"/>
      <c r="C332" s="207"/>
      <c r="D332" s="207"/>
      <c r="E332" s="207"/>
      <c r="F332" s="207"/>
      <c r="G332" s="207"/>
      <c r="H332" s="207"/>
      <c r="I332" s="207"/>
      <c r="J332" s="207"/>
      <c r="K332" s="207"/>
      <c r="L332" s="207"/>
      <c r="M332" s="207"/>
      <c r="N332" s="207"/>
      <c r="O332" s="207"/>
      <c r="AH332" s="206"/>
    </row>
    <row r="333" spans="1:34" x14ac:dyDescent="0.25">
      <c r="A333" s="206"/>
      <c r="B333" s="207"/>
      <c r="C333" s="207"/>
      <c r="D333" s="207"/>
      <c r="E333" s="207"/>
      <c r="F333" s="207"/>
      <c r="G333" s="207"/>
      <c r="H333" s="207"/>
      <c r="I333" s="207"/>
      <c r="J333" s="207"/>
      <c r="K333" s="207"/>
      <c r="L333" s="207"/>
      <c r="M333" s="207"/>
      <c r="N333" s="207"/>
      <c r="O333" s="207"/>
      <c r="AH333" s="206"/>
    </row>
    <row r="334" spans="1:34" x14ac:dyDescent="0.25">
      <c r="A334" s="206"/>
      <c r="B334" s="207"/>
      <c r="C334" s="207"/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  <c r="N334" s="207"/>
      <c r="O334" s="207"/>
      <c r="AH334" s="206"/>
    </row>
    <row r="335" spans="1:34" x14ac:dyDescent="0.25">
      <c r="A335" s="206"/>
      <c r="B335" s="207"/>
      <c r="C335" s="207"/>
      <c r="D335" s="207"/>
      <c r="E335" s="207"/>
      <c r="F335" s="207"/>
      <c r="G335" s="207"/>
      <c r="H335" s="207"/>
      <c r="I335" s="207"/>
      <c r="J335" s="207"/>
      <c r="K335" s="207"/>
      <c r="L335" s="207"/>
      <c r="M335" s="207"/>
      <c r="N335" s="207"/>
      <c r="O335" s="207"/>
      <c r="AH335" s="206"/>
    </row>
    <row r="336" spans="1:34" x14ac:dyDescent="0.25">
      <c r="A336" s="206"/>
      <c r="B336" s="207"/>
      <c r="C336" s="207"/>
      <c r="D336" s="207"/>
      <c r="E336" s="207"/>
      <c r="F336" s="207"/>
      <c r="G336" s="207"/>
      <c r="H336" s="207"/>
      <c r="I336" s="207"/>
      <c r="J336" s="207"/>
      <c r="K336" s="207"/>
      <c r="L336" s="207"/>
      <c r="M336" s="207"/>
      <c r="N336" s="207"/>
      <c r="O336" s="207"/>
      <c r="AH336" s="206"/>
    </row>
    <row r="337" spans="1:34" x14ac:dyDescent="0.25">
      <c r="A337" s="206"/>
      <c r="B337" s="207"/>
      <c r="C337" s="207"/>
      <c r="D337" s="207"/>
      <c r="E337" s="207"/>
      <c r="F337" s="207"/>
      <c r="G337" s="207"/>
      <c r="H337" s="207"/>
      <c r="I337" s="207"/>
      <c r="J337" s="207"/>
      <c r="K337" s="207"/>
      <c r="L337" s="207"/>
      <c r="M337" s="207"/>
      <c r="N337" s="207"/>
      <c r="O337" s="207"/>
      <c r="AH337" s="206"/>
    </row>
    <row r="338" spans="1:34" x14ac:dyDescent="0.25">
      <c r="A338" s="206"/>
      <c r="B338" s="207"/>
      <c r="C338" s="207"/>
      <c r="D338" s="207"/>
      <c r="E338" s="207"/>
      <c r="F338" s="207"/>
      <c r="G338" s="207"/>
      <c r="H338" s="207"/>
      <c r="I338" s="207"/>
      <c r="J338" s="207"/>
      <c r="K338" s="207"/>
      <c r="L338" s="207"/>
      <c r="M338" s="207"/>
      <c r="N338" s="207"/>
      <c r="O338" s="207"/>
      <c r="AH338" s="206"/>
    </row>
    <row r="339" spans="1:34" x14ac:dyDescent="0.25">
      <c r="A339" s="206"/>
      <c r="B339" s="207"/>
      <c r="C339" s="207"/>
      <c r="D339" s="207"/>
      <c r="E339" s="207"/>
      <c r="F339" s="207"/>
      <c r="G339" s="207"/>
      <c r="H339" s="207"/>
      <c r="I339" s="207"/>
      <c r="J339" s="207"/>
      <c r="K339" s="207"/>
      <c r="L339" s="207"/>
      <c r="M339" s="207"/>
      <c r="N339" s="207"/>
      <c r="O339" s="207"/>
      <c r="AH339" s="206"/>
    </row>
    <row r="340" spans="1:34" x14ac:dyDescent="0.25">
      <c r="A340" s="206"/>
      <c r="B340" s="207"/>
      <c r="C340" s="207"/>
      <c r="D340" s="207"/>
      <c r="E340" s="207"/>
      <c r="F340" s="207"/>
      <c r="G340" s="207"/>
      <c r="H340" s="207"/>
      <c r="I340" s="207"/>
      <c r="J340" s="207"/>
      <c r="K340" s="207"/>
      <c r="L340" s="207"/>
      <c r="M340" s="207"/>
      <c r="N340" s="207"/>
      <c r="O340" s="207"/>
      <c r="AH340" s="206"/>
    </row>
    <row r="341" spans="1:34" x14ac:dyDescent="0.25">
      <c r="A341" s="206"/>
      <c r="B341" s="207"/>
      <c r="C341" s="207"/>
      <c r="D341" s="207"/>
      <c r="E341" s="207"/>
      <c r="F341" s="207"/>
      <c r="G341" s="207"/>
      <c r="H341" s="207"/>
      <c r="I341" s="207"/>
      <c r="J341" s="207"/>
      <c r="K341" s="207"/>
      <c r="L341" s="207"/>
      <c r="M341" s="207"/>
      <c r="N341" s="207"/>
      <c r="O341" s="207"/>
      <c r="AH341" s="206"/>
    </row>
    <row r="342" spans="1:34" x14ac:dyDescent="0.25">
      <c r="A342" s="206"/>
      <c r="B342" s="207"/>
      <c r="C342" s="207"/>
      <c r="D342" s="207"/>
      <c r="E342" s="207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AH342" s="206"/>
    </row>
    <row r="343" spans="1:34" x14ac:dyDescent="0.25">
      <c r="A343" s="206"/>
      <c r="B343" s="207"/>
      <c r="C343" s="207"/>
      <c r="D343" s="207"/>
      <c r="E343" s="207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AH343" s="206"/>
    </row>
    <row r="344" spans="1:34" x14ac:dyDescent="0.25">
      <c r="A344" s="206"/>
      <c r="B344" s="207"/>
      <c r="C344" s="207"/>
      <c r="D344" s="207"/>
      <c r="E344" s="207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AH344" s="206"/>
    </row>
    <row r="345" spans="1:34" x14ac:dyDescent="0.25">
      <c r="A345" s="206"/>
      <c r="B345" s="207"/>
      <c r="C345" s="207"/>
      <c r="D345" s="207"/>
      <c r="E345" s="207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AH345" s="206"/>
    </row>
    <row r="346" spans="1:34" x14ac:dyDescent="0.25">
      <c r="A346" s="206"/>
      <c r="B346" s="207"/>
      <c r="C346" s="207"/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AH346" s="206"/>
    </row>
    <row r="347" spans="1:34" x14ac:dyDescent="0.25">
      <c r="A347" s="206"/>
      <c r="B347" s="207"/>
      <c r="C347" s="207"/>
      <c r="D347" s="207"/>
      <c r="E347" s="207"/>
      <c r="F347" s="207"/>
      <c r="G347" s="207"/>
      <c r="H347" s="207"/>
      <c r="I347" s="207"/>
      <c r="J347" s="207"/>
      <c r="K347" s="207"/>
      <c r="L347" s="207"/>
      <c r="M347" s="207"/>
      <c r="N347" s="207"/>
      <c r="O347" s="207"/>
      <c r="AH347" s="206"/>
    </row>
    <row r="348" spans="1:34" x14ac:dyDescent="0.25">
      <c r="A348" s="206"/>
      <c r="B348" s="207"/>
      <c r="C348" s="207"/>
      <c r="D348" s="207"/>
      <c r="E348" s="207"/>
      <c r="F348" s="207"/>
      <c r="G348" s="207"/>
      <c r="H348" s="207"/>
      <c r="I348" s="207"/>
      <c r="J348" s="207"/>
      <c r="K348" s="207"/>
      <c r="L348" s="207"/>
      <c r="M348" s="207"/>
      <c r="N348" s="207"/>
      <c r="O348" s="207"/>
      <c r="AH348" s="206"/>
    </row>
    <row r="349" spans="1:34" x14ac:dyDescent="0.25">
      <c r="A349" s="206"/>
      <c r="B349" s="207"/>
      <c r="C349" s="207"/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AH349" s="206"/>
    </row>
    <row r="350" spans="1:34" x14ac:dyDescent="0.25">
      <c r="A350" s="206"/>
      <c r="B350" s="207"/>
      <c r="C350" s="207"/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AH350" s="206"/>
    </row>
    <row r="351" spans="1:34" x14ac:dyDescent="0.25">
      <c r="A351" s="206"/>
      <c r="B351" s="207"/>
      <c r="C351" s="207"/>
      <c r="D351" s="207"/>
      <c r="E351" s="207"/>
      <c r="F351" s="207"/>
      <c r="G351" s="207"/>
      <c r="H351" s="207"/>
      <c r="I351" s="207"/>
      <c r="J351" s="207"/>
      <c r="K351" s="207"/>
      <c r="L351" s="207"/>
      <c r="M351" s="207"/>
      <c r="N351" s="207"/>
      <c r="O351" s="207"/>
      <c r="AH351" s="206"/>
    </row>
    <row r="352" spans="1:34" x14ac:dyDescent="0.25">
      <c r="A352" s="206"/>
      <c r="B352" s="207"/>
      <c r="C352" s="207"/>
      <c r="D352" s="207"/>
      <c r="E352" s="207"/>
      <c r="F352" s="207"/>
      <c r="G352" s="207"/>
      <c r="H352" s="207"/>
      <c r="I352" s="207"/>
      <c r="J352" s="207"/>
      <c r="K352" s="207"/>
      <c r="L352" s="207"/>
      <c r="M352" s="207"/>
      <c r="N352" s="207"/>
      <c r="O352" s="207"/>
      <c r="AH352" s="206"/>
    </row>
    <row r="353" spans="1:34" x14ac:dyDescent="0.25">
      <c r="A353" s="206"/>
      <c r="B353" s="207"/>
      <c r="C353" s="207"/>
      <c r="D353" s="207"/>
      <c r="E353" s="207"/>
      <c r="F353" s="207"/>
      <c r="G353" s="207"/>
      <c r="H353" s="207"/>
      <c r="I353" s="207"/>
      <c r="J353" s="207"/>
      <c r="K353" s="207"/>
      <c r="L353" s="207"/>
      <c r="M353" s="207"/>
      <c r="N353" s="207"/>
      <c r="O353" s="207"/>
      <c r="AH353" s="206"/>
    </row>
    <row r="354" spans="1:34" x14ac:dyDescent="0.25">
      <c r="A354" s="206"/>
      <c r="B354" s="207"/>
      <c r="C354" s="207"/>
      <c r="D354" s="207"/>
      <c r="E354" s="207"/>
      <c r="F354" s="207"/>
      <c r="G354" s="207"/>
      <c r="H354" s="207"/>
      <c r="I354" s="207"/>
      <c r="J354" s="207"/>
      <c r="K354" s="207"/>
      <c r="L354" s="207"/>
      <c r="M354" s="207"/>
      <c r="N354" s="207"/>
      <c r="O354" s="207"/>
      <c r="AH354" s="206"/>
    </row>
    <row r="355" spans="1:34" x14ac:dyDescent="0.25">
      <c r="A355" s="206"/>
      <c r="B355" s="207"/>
      <c r="C355" s="207"/>
      <c r="D355" s="207"/>
      <c r="E355" s="207"/>
      <c r="F355" s="207"/>
      <c r="G355" s="207"/>
      <c r="H355" s="207"/>
      <c r="I355" s="207"/>
      <c r="J355" s="207"/>
      <c r="K355" s="207"/>
      <c r="L355" s="207"/>
      <c r="M355" s="207"/>
      <c r="N355" s="207"/>
      <c r="O355" s="207"/>
      <c r="AH355" s="206"/>
    </row>
    <row r="356" spans="1:34" x14ac:dyDescent="0.25">
      <c r="A356" s="206"/>
      <c r="B356" s="207"/>
      <c r="C356" s="207"/>
      <c r="D356" s="207"/>
      <c r="E356" s="207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AH356" s="206"/>
    </row>
    <row r="357" spans="1:34" x14ac:dyDescent="0.25">
      <c r="A357" s="206"/>
      <c r="B357" s="207"/>
      <c r="C357" s="207"/>
      <c r="D357" s="207"/>
      <c r="E357" s="207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AH357" s="206"/>
    </row>
    <row r="358" spans="1:34" x14ac:dyDescent="0.25">
      <c r="A358" s="206"/>
      <c r="B358" s="207"/>
      <c r="C358" s="207"/>
      <c r="D358" s="207"/>
      <c r="E358" s="207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AH358" s="206"/>
    </row>
    <row r="359" spans="1:34" x14ac:dyDescent="0.25">
      <c r="A359" s="206"/>
      <c r="B359" s="207"/>
      <c r="C359" s="207"/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AH359" s="206"/>
    </row>
    <row r="360" spans="1:34" x14ac:dyDescent="0.25">
      <c r="A360" s="206"/>
      <c r="B360" s="207"/>
      <c r="C360" s="207"/>
      <c r="D360" s="207"/>
      <c r="E360" s="207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AH360" s="206"/>
    </row>
    <row r="361" spans="1:34" x14ac:dyDescent="0.25">
      <c r="A361" s="206"/>
      <c r="B361" s="207"/>
      <c r="C361" s="207"/>
      <c r="D361" s="207"/>
      <c r="E361" s="207"/>
      <c r="F361" s="207"/>
      <c r="G361" s="207"/>
      <c r="H361" s="207"/>
      <c r="I361" s="207"/>
      <c r="J361" s="207"/>
      <c r="K361" s="207"/>
      <c r="L361" s="207"/>
      <c r="M361" s="207"/>
      <c r="N361" s="207"/>
      <c r="O361" s="207"/>
      <c r="AH361" s="206"/>
    </row>
    <row r="362" spans="1:34" x14ac:dyDescent="0.25">
      <c r="A362" s="206"/>
      <c r="B362" s="207"/>
      <c r="C362" s="207"/>
      <c r="D362" s="207"/>
      <c r="E362" s="207"/>
      <c r="F362" s="207"/>
      <c r="G362" s="207"/>
      <c r="H362" s="207"/>
      <c r="I362" s="207"/>
      <c r="J362" s="207"/>
      <c r="K362" s="207"/>
      <c r="L362" s="207"/>
      <c r="M362" s="207"/>
      <c r="N362" s="207"/>
      <c r="O362" s="207"/>
      <c r="AH362" s="206"/>
    </row>
    <row r="363" spans="1:34" x14ac:dyDescent="0.25">
      <c r="A363" s="206"/>
      <c r="B363" s="207"/>
      <c r="C363" s="207"/>
      <c r="D363" s="207"/>
      <c r="E363" s="207"/>
      <c r="F363" s="207"/>
      <c r="G363" s="207"/>
      <c r="H363" s="207"/>
      <c r="I363" s="207"/>
      <c r="J363" s="207"/>
      <c r="K363" s="207"/>
      <c r="L363" s="207"/>
      <c r="M363" s="207"/>
      <c r="N363" s="207"/>
      <c r="O363" s="207"/>
      <c r="AH363" s="206"/>
    </row>
    <row r="364" spans="1:34" x14ac:dyDescent="0.25">
      <c r="A364" s="206"/>
      <c r="B364" s="207"/>
      <c r="C364" s="207"/>
      <c r="D364" s="207"/>
      <c r="E364" s="207"/>
      <c r="F364" s="207"/>
      <c r="G364" s="207"/>
      <c r="H364" s="207"/>
      <c r="I364" s="207"/>
      <c r="J364" s="207"/>
      <c r="K364" s="207"/>
      <c r="L364" s="207"/>
      <c r="M364" s="207"/>
      <c r="N364" s="207"/>
      <c r="O364" s="207"/>
      <c r="AH364" s="206"/>
    </row>
    <row r="365" spans="1:34" x14ac:dyDescent="0.25">
      <c r="A365" s="206"/>
      <c r="B365" s="207"/>
      <c r="C365" s="207"/>
      <c r="D365" s="207"/>
      <c r="E365" s="207"/>
      <c r="F365" s="207"/>
      <c r="G365" s="207"/>
      <c r="H365" s="207"/>
      <c r="I365" s="207"/>
      <c r="J365" s="207"/>
      <c r="K365" s="207"/>
      <c r="L365" s="207"/>
      <c r="M365" s="207"/>
      <c r="N365" s="207"/>
      <c r="O365" s="207"/>
      <c r="AH365" s="206"/>
    </row>
    <row r="366" spans="1:34" x14ac:dyDescent="0.25">
      <c r="A366" s="206"/>
      <c r="B366" s="207"/>
      <c r="C366" s="207"/>
      <c r="D366" s="207"/>
      <c r="E366" s="207"/>
      <c r="F366" s="207"/>
      <c r="G366" s="207"/>
      <c r="H366" s="207"/>
      <c r="I366" s="207"/>
      <c r="J366" s="207"/>
      <c r="K366" s="207"/>
      <c r="L366" s="207"/>
      <c r="M366" s="207"/>
      <c r="N366" s="207"/>
      <c r="O366" s="207"/>
      <c r="AH366" s="206"/>
    </row>
    <row r="367" spans="1:34" x14ac:dyDescent="0.25">
      <c r="A367" s="206"/>
      <c r="B367" s="207"/>
      <c r="C367" s="207"/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AH367" s="206"/>
    </row>
    <row r="368" spans="1:34" x14ac:dyDescent="0.25">
      <c r="A368" s="206"/>
      <c r="B368" s="207"/>
      <c r="C368" s="207"/>
      <c r="D368" s="207"/>
      <c r="E368" s="207"/>
      <c r="F368" s="207"/>
      <c r="G368" s="207"/>
      <c r="H368" s="207"/>
      <c r="I368" s="207"/>
      <c r="J368" s="207"/>
      <c r="K368" s="207"/>
      <c r="L368" s="207"/>
      <c r="M368" s="207"/>
      <c r="N368" s="207"/>
      <c r="O368" s="207"/>
      <c r="AH368" s="206"/>
    </row>
    <row r="369" spans="1:34" x14ac:dyDescent="0.25">
      <c r="A369" s="206"/>
      <c r="B369" s="207"/>
      <c r="C369" s="207"/>
      <c r="D369" s="207"/>
      <c r="E369" s="207"/>
      <c r="F369" s="207"/>
      <c r="G369" s="207"/>
      <c r="H369" s="207"/>
      <c r="I369" s="207"/>
      <c r="J369" s="207"/>
      <c r="K369" s="207"/>
      <c r="L369" s="207"/>
      <c r="M369" s="207"/>
      <c r="N369" s="207"/>
      <c r="O369" s="207"/>
      <c r="AH369" s="206"/>
    </row>
    <row r="370" spans="1:34" x14ac:dyDescent="0.25">
      <c r="A370" s="206"/>
      <c r="B370" s="207"/>
      <c r="C370" s="207"/>
      <c r="D370" s="207"/>
      <c r="E370" s="207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AH370" s="206"/>
    </row>
    <row r="371" spans="1:34" x14ac:dyDescent="0.25">
      <c r="A371" s="206"/>
      <c r="B371" s="207"/>
      <c r="C371" s="207"/>
      <c r="D371" s="207"/>
      <c r="E371" s="207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AH371" s="206"/>
    </row>
    <row r="372" spans="1:34" x14ac:dyDescent="0.25">
      <c r="A372" s="206"/>
      <c r="B372" s="207"/>
      <c r="C372" s="207"/>
      <c r="D372" s="207"/>
      <c r="E372" s="207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AH372" s="206"/>
    </row>
    <row r="373" spans="1:34" x14ac:dyDescent="0.25">
      <c r="A373" s="206"/>
      <c r="B373" s="207"/>
      <c r="C373" s="207"/>
      <c r="D373" s="207"/>
      <c r="E373" s="207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AH373" s="206"/>
    </row>
    <row r="374" spans="1:34" x14ac:dyDescent="0.25">
      <c r="A374" s="206"/>
      <c r="B374" s="207"/>
      <c r="C374" s="207"/>
      <c r="D374" s="207"/>
      <c r="E374" s="207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AH374" s="206"/>
    </row>
    <row r="375" spans="1:34" x14ac:dyDescent="0.25">
      <c r="A375" s="206"/>
      <c r="B375" s="207"/>
      <c r="C375" s="207"/>
      <c r="D375" s="207"/>
      <c r="E375" s="207"/>
      <c r="F375" s="207"/>
      <c r="G375" s="207"/>
      <c r="H375" s="207"/>
      <c r="I375" s="207"/>
      <c r="J375" s="207"/>
      <c r="K375" s="207"/>
      <c r="L375" s="207"/>
      <c r="M375" s="207"/>
      <c r="N375" s="207"/>
      <c r="O375" s="207"/>
      <c r="AH375" s="206"/>
    </row>
    <row r="376" spans="1:34" x14ac:dyDescent="0.25">
      <c r="A376" s="206"/>
      <c r="B376" s="207"/>
      <c r="C376" s="207"/>
      <c r="D376" s="207"/>
      <c r="E376" s="207"/>
      <c r="F376" s="207"/>
      <c r="G376" s="207"/>
      <c r="H376" s="207"/>
      <c r="I376" s="207"/>
      <c r="J376" s="207"/>
      <c r="K376" s="207"/>
      <c r="L376" s="207"/>
      <c r="M376" s="207"/>
      <c r="N376" s="207"/>
      <c r="O376" s="207"/>
      <c r="AH376" s="206"/>
    </row>
    <row r="377" spans="1:34" x14ac:dyDescent="0.25">
      <c r="A377" s="206"/>
      <c r="B377" s="207"/>
      <c r="C377" s="207"/>
      <c r="D377" s="207"/>
      <c r="E377" s="207"/>
      <c r="F377" s="207"/>
      <c r="G377" s="207"/>
      <c r="H377" s="207"/>
      <c r="I377" s="207"/>
      <c r="J377" s="207"/>
      <c r="K377" s="207"/>
      <c r="L377" s="207"/>
      <c r="M377" s="207"/>
      <c r="N377" s="207"/>
      <c r="O377" s="207"/>
      <c r="AH377" s="206"/>
    </row>
    <row r="378" spans="1:34" x14ac:dyDescent="0.25">
      <c r="A378" s="206"/>
      <c r="B378" s="207"/>
      <c r="C378" s="207"/>
      <c r="D378" s="207"/>
      <c r="E378" s="207"/>
      <c r="F378" s="207"/>
      <c r="G378" s="207"/>
      <c r="H378" s="207"/>
      <c r="I378" s="207"/>
      <c r="J378" s="207"/>
      <c r="K378" s="207"/>
      <c r="L378" s="207"/>
      <c r="M378" s="207"/>
      <c r="N378" s="207"/>
      <c r="O378" s="207"/>
      <c r="AH378" s="206"/>
    </row>
    <row r="379" spans="1:34" x14ac:dyDescent="0.25">
      <c r="A379" s="206"/>
      <c r="B379" s="207"/>
      <c r="C379" s="207"/>
      <c r="D379" s="207"/>
      <c r="E379" s="207"/>
      <c r="F379" s="207"/>
      <c r="G379" s="207"/>
      <c r="H379" s="207"/>
      <c r="I379" s="207"/>
      <c r="J379" s="207"/>
      <c r="K379" s="207"/>
      <c r="L379" s="207"/>
      <c r="M379" s="207"/>
      <c r="N379" s="207"/>
      <c r="O379" s="207"/>
      <c r="AH379" s="206"/>
    </row>
    <row r="380" spans="1:34" x14ac:dyDescent="0.25">
      <c r="A380" s="206"/>
      <c r="B380" s="207"/>
      <c r="C380" s="207"/>
      <c r="D380" s="207"/>
      <c r="E380" s="207"/>
      <c r="F380" s="207"/>
      <c r="G380" s="207"/>
      <c r="H380" s="207"/>
      <c r="I380" s="207"/>
      <c r="J380" s="207"/>
      <c r="K380" s="207"/>
      <c r="L380" s="207"/>
      <c r="M380" s="207"/>
      <c r="N380" s="207"/>
      <c r="O380" s="207"/>
      <c r="AH380" s="206"/>
    </row>
    <row r="381" spans="1:34" x14ac:dyDescent="0.25">
      <c r="A381" s="206"/>
      <c r="B381" s="207"/>
      <c r="C381" s="207"/>
      <c r="D381" s="207"/>
      <c r="E381" s="207"/>
      <c r="F381" s="207"/>
      <c r="G381" s="207"/>
      <c r="H381" s="207"/>
      <c r="I381" s="207"/>
      <c r="J381" s="207"/>
      <c r="K381" s="207"/>
      <c r="L381" s="207"/>
      <c r="M381" s="207"/>
      <c r="N381" s="207"/>
      <c r="O381" s="207"/>
      <c r="AH381" s="206"/>
    </row>
    <row r="382" spans="1:34" x14ac:dyDescent="0.25">
      <c r="A382" s="206"/>
      <c r="B382" s="207"/>
      <c r="C382" s="207"/>
      <c r="D382" s="207"/>
      <c r="E382" s="207"/>
      <c r="F382" s="207"/>
      <c r="G382" s="207"/>
      <c r="H382" s="207"/>
      <c r="I382" s="207"/>
      <c r="J382" s="207"/>
      <c r="K382" s="207"/>
      <c r="L382" s="207"/>
      <c r="M382" s="207"/>
      <c r="N382" s="207"/>
      <c r="O382" s="207"/>
      <c r="AH382" s="206"/>
    </row>
    <row r="383" spans="1:34" x14ac:dyDescent="0.25">
      <c r="A383" s="206"/>
      <c r="B383" s="207"/>
      <c r="C383" s="207"/>
      <c r="D383" s="207"/>
      <c r="E383" s="207"/>
      <c r="F383" s="207"/>
      <c r="G383" s="207"/>
      <c r="H383" s="207"/>
      <c r="I383" s="207"/>
      <c r="J383" s="207"/>
      <c r="K383" s="207"/>
      <c r="L383" s="207"/>
      <c r="M383" s="207"/>
      <c r="N383" s="207"/>
      <c r="O383" s="207"/>
      <c r="AH383" s="206"/>
    </row>
    <row r="384" spans="1:34" x14ac:dyDescent="0.25">
      <c r="A384" s="206"/>
      <c r="B384" s="207"/>
      <c r="C384" s="207"/>
      <c r="D384" s="207"/>
      <c r="E384" s="207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AH384" s="206"/>
    </row>
    <row r="385" spans="1:34" x14ac:dyDescent="0.25">
      <c r="A385" s="206"/>
      <c r="B385" s="207"/>
      <c r="C385" s="207"/>
      <c r="D385" s="207"/>
      <c r="E385" s="207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AH385" s="206"/>
    </row>
    <row r="386" spans="1:34" x14ac:dyDescent="0.25">
      <c r="A386" s="206"/>
      <c r="B386" s="207"/>
      <c r="C386" s="207"/>
      <c r="D386" s="207"/>
      <c r="E386" s="207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AH386" s="206"/>
    </row>
    <row r="387" spans="1:34" x14ac:dyDescent="0.25">
      <c r="A387" s="206"/>
      <c r="B387" s="207"/>
      <c r="C387" s="207"/>
      <c r="D387" s="207"/>
      <c r="E387" s="207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AH387" s="206"/>
    </row>
    <row r="388" spans="1:34" x14ac:dyDescent="0.25">
      <c r="A388" s="206"/>
      <c r="B388" s="207"/>
      <c r="C388" s="207"/>
      <c r="D388" s="207"/>
      <c r="E388" s="207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AH388" s="206"/>
    </row>
    <row r="389" spans="1:34" x14ac:dyDescent="0.25">
      <c r="A389" s="206"/>
      <c r="B389" s="207"/>
      <c r="C389" s="207"/>
      <c r="D389" s="207"/>
      <c r="E389" s="207"/>
      <c r="F389" s="207"/>
      <c r="G389" s="207"/>
      <c r="H389" s="207"/>
      <c r="I389" s="207"/>
      <c r="J389" s="207"/>
      <c r="K389" s="207"/>
      <c r="L389" s="207"/>
      <c r="M389" s="207"/>
      <c r="N389" s="207"/>
      <c r="O389" s="207"/>
      <c r="AH389" s="206"/>
    </row>
    <row r="390" spans="1:34" x14ac:dyDescent="0.25">
      <c r="A390" s="206"/>
      <c r="B390" s="207"/>
      <c r="C390" s="207"/>
      <c r="D390" s="207"/>
      <c r="E390" s="207"/>
      <c r="F390" s="207"/>
      <c r="G390" s="207"/>
      <c r="H390" s="207"/>
      <c r="I390" s="207"/>
      <c r="J390" s="207"/>
      <c r="K390" s="207"/>
      <c r="L390" s="207"/>
      <c r="M390" s="207"/>
      <c r="N390" s="207"/>
      <c r="O390" s="207"/>
      <c r="AH390" s="206"/>
    </row>
    <row r="391" spans="1:34" x14ac:dyDescent="0.25">
      <c r="A391" s="206"/>
      <c r="B391" s="207"/>
      <c r="C391" s="207"/>
      <c r="D391" s="207"/>
      <c r="E391" s="207"/>
      <c r="F391" s="207"/>
      <c r="G391" s="207"/>
      <c r="H391" s="207"/>
      <c r="I391" s="207"/>
      <c r="J391" s="207"/>
      <c r="K391" s="207"/>
      <c r="L391" s="207"/>
      <c r="M391" s="207"/>
      <c r="N391" s="207"/>
      <c r="O391" s="207"/>
      <c r="AH391" s="206"/>
    </row>
    <row r="392" spans="1:34" x14ac:dyDescent="0.25">
      <c r="A392" s="206"/>
      <c r="B392" s="207"/>
      <c r="C392" s="207"/>
      <c r="D392" s="207"/>
      <c r="E392" s="207"/>
      <c r="F392" s="207"/>
      <c r="G392" s="207"/>
      <c r="H392" s="207"/>
      <c r="I392" s="207"/>
      <c r="J392" s="207"/>
      <c r="K392" s="207"/>
      <c r="L392" s="207"/>
      <c r="M392" s="207"/>
      <c r="N392" s="207"/>
      <c r="O392" s="207"/>
      <c r="AH392" s="206"/>
    </row>
    <row r="393" spans="1:34" x14ac:dyDescent="0.25">
      <c r="A393" s="206"/>
      <c r="B393" s="207"/>
      <c r="C393" s="207"/>
      <c r="D393" s="207"/>
      <c r="E393" s="207"/>
      <c r="F393" s="207"/>
      <c r="G393" s="207"/>
      <c r="H393" s="207"/>
      <c r="I393" s="207"/>
      <c r="J393" s="207"/>
      <c r="K393" s="207"/>
      <c r="L393" s="207"/>
      <c r="M393" s="207"/>
      <c r="N393" s="207"/>
      <c r="O393" s="207"/>
      <c r="AH393" s="206"/>
    </row>
    <row r="394" spans="1:34" x14ac:dyDescent="0.25">
      <c r="A394" s="206"/>
      <c r="B394" s="207"/>
      <c r="C394" s="207"/>
      <c r="D394" s="207"/>
      <c r="E394" s="207"/>
      <c r="F394" s="207"/>
      <c r="G394" s="207"/>
      <c r="H394" s="207"/>
      <c r="I394" s="207"/>
      <c r="J394" s="207"/>
      <c r="K394" s="207"/>
      <c r="L394" s="207"/>
      <c r="M394" s="207"/>
      <c r="N394" s="207"/>
      <c r="O394" s="207"/>
      <c r="AH394" s="206"/>
    </row>
    <row r="395" spans="1:34" x14ac:dyDescent="0.25">
      <c r="A395" s="206"/>
      <c r="B395" s="207"/>
      <c r="C395" s="207"/>
      <c r="D395" s="207"/>
      <c r="E395" s="207"/>
      <c r="F395" s="207"/>
      <c r="G395" s="207"/>
      <c r="H395" s="207"/>
      <c r="I395" s="207"/>
      <c r="J395" s="207"/>
      <c r="K395" s="207"/>
      <c r="L395" s="207"/>
      <c r="M395" s="207"/>
      <c r="N395" s="207"/>
      <c r="O395" s="207"/>
      <c r="AH395" s="206"/>
    </row>
    <row r="396" spans="1:34" x14ac:dyDescent="0.25">
      <c r="A396" s="206"/>
      <c r="B396" s="207"/>
      <c r="C396" s="207"/>
      <c r="D396" s="207"/>
      <c r="E396" s="207"/>
      <c r="F396" s="207"/>
      <c r="G396" s="207"/>
      <c r="H396" s="207"/>
      <c r="I396" s="207"/>
      <c r="J396" s="207"/>
      <c r="K396" s="207"/>
      <c r="L396" s="207"/>
      <c r="M396" s="207"/>
      <c r="N396" s="207"/>
      <c r="O396" s="207"/>
      <c r="AH396" s="206"/>
    </row>
    <row r="397" spans="1:34" x14ac:dyDescent="0.25">
      <c r="A397" s="206"/>
      <c r="B397" s="207"/>
      <c r="C397" s="207"/>
      <c r="D397" s="207"/>
      <c r="E397" s="207"/>
      <c r="F397" s="207"/>
      <c r="G397" s="207"/>
      <c r="H397" s="207"/>
      <c r="I397" s="207"/>
      <c r="J397" s="207"/>
      <c r="K397" s="207"/>
      <c r="L397" s="207"/>
      <c r="M397" s="207"/>
      <c r="N397" s="207"/>
      <c r="O397" s="207"/>
      <c r="AH397" s="206"/>
    </row>
    <row r="398" spans="1:34" x14ac:dyDescent="0.25">
      <c r="A398" s="206"/>
      <c r="B398" s="207"/>
      <c r="C398" s="207"/>
      <c r="D398" s="207"/>
      <c r="E398" s="207"/>
      <c r="F398" s="207"/>
      <c r="G398" s="207"/>
      <c r="H398" s="207"/>
      <c r="I398" s="207"/>
      <c r="J398" s="207"/>
      <c r="K398" s="207"/>
      <c r="L398" s="207"/>
      <c r="M398" s="207"/>
      <c r="N398" s="207"/>
      <c r="O398" s="207"/>
      <c r="AH398" s="206"/>
    </row>
    <row r="399" spans="1:34" x14ac:dyDescent="0.25">
      <c r="A399" s="206"/>
      <c r="B399" s="207"/>
      <c r="C399" s="207"/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AH399" s="206"/>
    </row>
    <row r="400" spans="1:34" x14ac:dyDescent="0.25">
      <c r="A400" s="206"/>
      <c r="B400" s="207"/>
      <c r="C400" s="207"/>
      <c r="D400" s="207"/>
      <c r="E400" s="207"/>
      <c r="F400" s="207"/>
      <c r="G400" s="207"/>
      <c r="H400" s="207"/>
      <c r="I400" s="207"/>
      <c r="J400" s="207"/>
      <c r="K400" s="207"/>
      <c r="L400" s="207"/>
      <c r="M400" s="207"/>
      <c r="N400" s="207"/>
      <c r="O400" s="207"/>
      <c r="AH400" s="206"/>
    </row>
    <row r="401" spans="1:34" x14ac:dyDescent="0.25">
      <c r="A401" s="206"/>
      <c r="B401" s="207"/>
      <c r="C401" s="207"/>
      <c r="D401" s="207"/>
      <c r="E401" s="207"/>
      <c r="F401" s="207"/>
      <c r="G401" s="207"/>
      <c r="H401" s="207"/>
      <c r="I401" s="207"/>
      <c r="J401" s="207"/>
      <c r="K401" s="207"/>
      <c r="L401" s="207"/>
      <c r="M401" s="207"/>
      <c r="N401" s="207"/>
      <c r="O401" s="207"/>
      <c r="AH401" s="206"/>
    </row>
    <row r="402" spans="1:34" x14ac:dyDescent="0.25">
      <c r="A402" s="206"/>
      <c r="B402" s="207"/>
      <c r="C402" s="207"/>
      <c r="D402" s="207"/>
      <c r="E402" s="207"/>
      <c r="F402" s="207"/>
      <c r="G402" s="207"/>
      <c r="H402" s="207"/>
      <c r="I402" s="207"/>
      <c r="J402" s="207"/>
      <c r="K402" s="207"/>
      <c r="L402" s="207"/>
      <c r="M402" s="207"/>
      <c r="N402" s="207"/>
      <c r="O402" s="207"/>
      <c r="AH402" s="206"/>
    </row>
    <row r="403" spans="1:34" x14ac:dyDescent="0.25">
      <c r="A403" s="206"/>
      <c r="B403" s="207"/>
      <c r="C403" s="207"/>
      <c r="D403" s="207"/>
      <c r="E403" s="207"/>
      <c r="F403" s="207"/>
      <c r="G403" s="207"/>
      <c r="H403" s="207"/>
      <c r="I403" s="207"/>
      <c r="J403" s="207"/>
      <c r="K403" s="207"/>
      <c r="L403" s="207"/>
      <c r="M403" s="207"/>
      <c r="N403" s="207"/>
      <c r="O403" s="207"/>
      <c r="AH403" s="206"/>
    </row>
    <row r="404" spans="1:34" x14ac:dyDescent="0.25">
      <c r="A404" s="206"/>
      <c r="B404" s="207"/>
      <c r="C404" s="207"/>
      <c r="D404" s="207"/>
      <c r="E404" s="207"/>
      <c r="F404" s="207"/>
      <c r="G404" s="207"/>
      <c r="H404" s="207"/>
      <c r="I404" s="207"/>
      <c r="J404" s="207"/>
      <c r="K404" s="207"/>
      <c r="L404" s="207"/>
      <c r="M404" s="207"/>
      <c r="N404" s="207"/>
      <c r="O404" s="207"/>
      <c r="AH404" s="206"/>
    </row>
    <row r="405" spans="1:34" x14ac:dyDescent="0.25">
      <c r="A405" s="206"/>
      <c r="B405" s="207"/>
      <c r="C405" s="207"/>
      <c r="D405" s="207"/>
      <c r="E405" s="207"/>
      <c r="F405" s="207"/>
      <c r="G405" s="207"/>
      <c r="H405" s="207"/>
      <c r="I405" s="207"/>
      <c r="J405" s="207"/>
      <c r="K405" s="207"/>
      <c r="L405" s="207"/>
      <c r="M405" s="207"/>
      <c r="N405" s="207"/>
      <c r="O405" s="207"/>
      <c r="AH405" s="206"/>
    </row>
    <row r="406" spans="1:34" x14ac:dyDescent="0.25">
      <c r="A406" s="206"/>
      <c r="B406" s="207"/>
      <c r="C406" s="207"/>
      <c r="D406" s="207"/>
      <c r="E406" s="207"/>
      <c r="F406" s="207"/>
      <c r="G406" s="207"/>
      <c r="H406" s="207"/>
      <c r="I406" s="207"/>
      <c r="J406" s="207"/>
      <c r="K406" s="207"/>
      <c r="L406" s="207"/>
      <c r="M406" s="207"/>
      <c r="N406" s="207"/>
      <c r="O406" s="207"/>
      <c r="AH406" s="206"/>
    </row>
    <row r="407" spans="1:34" x14ac:dyDescent="0.25">
      <c r="A407" s="206"/>
      <c r="B407" s="207"/>
      <c r="C407" s="207"/>
      <c r="D407" s="207"/>
      <c r="E407" s="207"/>
      <c r="F407" s="207"/>
      <c r="G407" s="207"/>
      <c r="H407" s="207"/>
      <c r="I407" s="207"/>
      <c r="J407" s="207"/>
      <c r="K407" s="207"/>
      <c r="L407" s="207"/>
      <c r="M407" s="207"/>
      <c r="N407" s="207"/>
      <c r="O407" s="207"/>
      <c r="AH407" s="206"/>
    </row>
    <row r="408" spans="1:34" x14ac:dyDescent="0.25">
      <c r="A408" s="206"/>
      <c r="B408" s="207"/>
      <c r="C408" s="207"/>
      <c r="D408" s="207"/>
      <c r="E408" s="207"/>
      <c r="F408" s="207"/>
      <c r="G408" s="207"/>
      <c r="H408" s="207"/>
      <c r="I408" s="207"/>
      <c r="J408" s="207"/>
      <c r="K408" s="207"/>
      <c r="L408" s="207"/>
      <c r="M408" s="207"/>
      <c r="N408" s="207"/>
      <c r="O408" s="207"/>
      <c r="AH408" s="206"/>
    </row>
    <row r="409" spans="1:34" x14ac:dyDescent="0.25">
      <c r="A409" s="206"/>
      <c r="B409" s="207"/>
      <c r="C409" s="207"/>
      <c r="D409" s="207"/>
      <c r="E409" s="207"/>
      <c r="F409" s="207"/>
      <c r="G409" s="207"/>
      <c r="H409" s="207"/>
      <c r="I409" s="207"/>
      <c r="J409" s="207"/>
      <c r="K409" s="207"/>
      <c r="L409" s="207"/>
      <c r="M409" s="207"/>
      <c r="N409" s="207"/>
      <c r="O409" s="207"/>
      <c r="AH409" s="206"/>
    </row>
    <row r="410" spans="1:34" x14ac:dyDescent="0.25">
      <c r="A410" s="206"/>
      <c r="B410" s="207"/>
      <c r="C410" s="207"/>
      <c r="D410" s="207"/>
      <c r="E410" s="207"/>
      <c r="F410" s="207"/>
      <c r="G410" s="207"/>
      <c r="H410" s="207"/>
      <c r="I410" s="207"/>
      <c r="J410" s="207"/>
      <c r="K410" s="207"/>
      <c r="L410" s="207"/>
      <c r="M410" s="207"/>
      <c r="N410" s="207"/>
      <c r="O410" s="207"/>
      <c r="AH410" s="206"/>
    </row>
    <row r="411" spans="1:34" x14ac:dyDescent="0.25">
      <c r="A411" s="206"/>
      <c r="B411" s="207"/>
      <c r="C411" s="207"/>
      <c r="D411" s="207"/>
      <c r="E411" s="207"/>
      <c r="F411" s="207"/>
      <c r="G411" s="207"/>
      <c r="H411" s="207"/>
      <c r="I411" s="207"/>
      <c r="J411" s="207"/>
      <c r="K411" s="207"/>
      <c r="L411" s="207"/>
      <c r="M411" s="207"/>
      <c r="N411" s="207"/>
      <c r="O411" s="207"/>
      <c r="AH411" s="206"/>
    </row>
    <row r="412" spans="1:34" x14ac:dyDescent="0.25">
      <c r="A412" s="206"/>
      <c r="B412" s="207"/>
      <c r="C412" s="207"/>
      <c r="D412" s="207"/>
      <c r="E412" s="207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AH412" s="206"/>
    </row>
    <row r="413" spans="1:34" x14ac:dyDescent="0.25">
      <c r="A413" s="206"/>
      <c r="B413" s="207"/>
      <c r="C413" s="207"/>
      <c r="D413" s="207"/>
      <c r="E413" s="207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AH413" s="206"/>
    </row>
    <row r="414" spans="1:34" x14ac:dyDescent="0.25">
      <c r="A414" s="206"/>
      <c r="B414" s="207"/>
      <c r="C414" s="207"/>
      <c r="D414" s="207"/>
      <c r="E414" s="207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AH414" s="206"/>
    </row>
    <row r="415" spans="1:34" x14ac:dyDescent="0.25">
      <c r="A415" s="206"/>
      <c r="B415" s="207"/>
      <c r="C415" s="207"/>
      <c r="D415" s="207"/>
      <c r="E415" s="207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AH415" s="206"/>
    </row>
    <row r="416" spans="1:34" x14ac:dyDescent="0.25">
      <c r="A416" s="206"/>
      <c r="B416" s="207"/>
      <c r="C416" s="207"/>
      <c r="D416" s="207"/>
      <c r="E416" s="207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AH416" s="206"/>
    </row>
    <row r="417" spans="1:34" x14ac:dyDescent="0.25">
      <c r="A417" s="206"/>
      <c r="B417" s="207"/>
      <c r="C417" s="207"/>
      <c r="D417" s="207"/>
      <c r="E417" s="207"/>
      <c r="F417" s="207"/>
      <c r="G417" s="207"/>
      <c r="H417" s="207"/>
      <c r="I417" s="207"/>
      <c r="J417" s="207"/>
      <c r="K417" s="207"/>
      <c r="L417" s="207"/>
      <c r="M417" s="207"/>
      <c r="N417" s="207"/>
      <c r="O417" s="207"/>
      <c r="AH417" s="206"/>
    </row>
    <row r="418" spans="1:34" x14ac:dyDescent="0.25">
      <c r="A418" s="206"/>
      <c r="B418" s="207"/>
      <c r="C418" s="207"/>
      <c r="D418" s="207"/>
      <c r="E418" s="207"/>
      <c r="F418" s="207"/>
      <c r="G418" s="207"/>
      <c r="H418" s="207"/>
      <c r="I418" s="207"/>
      <c r="J418" s="207"/>
      <c r="K418" s="207"/>
      <c r="L418" s="207"/>
      <c r="M418" s="207"/>
      <c r="N418" s="207"/>
      <c r="O418" s="207"/>
      <c r="AH418" s="206"/>
    </row>
    <row r="419" spans="1:34" x14ac:dyDescent="0.25">
      <c r="A419" s="206"/>
      <c r="B419" s="207"/>
      <c r="C419" s="207"/>
      <c r="D419" s="207"/>
      <c r="E419" s="207"/>
      <c r="F419" s="207"/>
      <c r="G419" s="207"/>
      <c r="H419" s="207"/>
      <c r="I419" s="207"/>
      <c r="J419" s="207"/>
      <c r="K419" s="207"/>
      <c r="L419" s="207"/>
      <c r="M419" s="207"/>
      <c r="N419" s="207"/>
      <c r="O419" s="207"/>
      <c r="AH419" s="206"/>
    </row>
    <row r="420" spans="1:34" x14ac:dyDescent="0.25">
      <c r="A420" s="206"/>
      <c r="B420" s="207"/>
      <c r="C420" s="207"/>
      <c r="D420" s="207"/>
      <c r="E420" s="207"/>
      <c r="F420" s="207"/>
      <c r="G420" s="207"/>
      <c r="H420" s="207"/>
      <c r="I420" s="207"/>
      <c r="J420" s="207"/>
      <c r="K420" s="207"/>
      <c r="L420" s="207"/>
      <c r="M420" s="207"/>
      <c r="N420" s="207"/>
      <c r="O420" s="207"/>
      <c r="AH420" s="206"/>
    </row>
    <row r="421" spans="1:34" x14ac:dyDescent="0.25">
      <c r="A421" s="206"/>
      <c r="B421" s="207"/>
      <c r="C421" s="207"/>
      <c r="D421" s="207"/>
      <c r="E421" s="207"/>
      <c r="F421" s="207"/>
      <c r="G421" s="207"/>
      <c r="H421" s="207"/>
      <c r="I421" s="207"/>
      <c r="J421" s="207"/>
      <c r="K421" s="207"/>
      <c r="L421" s="207"/>
      <c r="M421" s="207"/>
      <c r="N421" s="207"/>
      <c r="O421" s="207"/>
      <c r="AH421" s="206"/>
    </row>
    <row r="422" spans="1:34" x14ac:dyDescent="0.25">
      <c r="A422" s="206"/>
      <c r="B422" s="207"/>
      <c r="C422" s="207"/>
      <c r="D422" s="207"/>
      <c r="E422" s="207"/>
      <c r="F422" s="207"/>
      <c r="G422" s="207"/>
      <c r="H422" s="207"/>
      <c r="I422" s="207"/>
      <c r="J422" s="207"/>
      <c r="K422" s="207"/>
      <c r="L422" s="207"/>
      <c r="M422" s="207"/>
      <c r="N422" s="207"/>
      <c r="O422" s="207"/>
      <c r="AH422" s="206"/>
    </row>
    <row r="423" spans="1:34" x14ac:dyDescent="0.25">
      <c r="A423" s="206"/>
      <c r="B423" s="207"/>
      <c r="C423" s="207"/>
      <c r="D423" s="207"/>
      <c r="E423" s="207"/>
      <c r="F423" s="207"/>
      <c r="G423" s="207"/>
      <c r="H423" s="207"/>
      <c r="I423" s="207"/>
      <c r="J423" s="207"/>
      <c r="K423" s="207"/>
      <c r="L423" s="207"/>
      <c r="M423" s="207"/>
      <c r="N423" s="207"/>
      <c r="O423" s="207"/>
      <c r="AH423" s="206"/>
    </row>
    <row r="424" spans="1:34" x14ac:dyDescent="0.25">
      <c r="A424" s="206"/>
      <c r="B424" s="207"/>
      <c r="C424" s="207"/>
      <c r="D424" s="207"/>
      <c r="E424" s="207"/>
      <c r="F424" s="207"/>
      <c r="G424" s="207"/>
      <c r="H424" s="207"/>
      <c r="I424" s="207"/>
      <c r="J424" s="207"/>
      <c r="K424" s="207"/>
      <c r="L424" s="207"/>
      <c r="M424" s="207"/>
      <c r="N424" s="207"/>
      <c r="O424" s="207"/>
      <c r="AH424" s="206"/>
    </row>
    <row r="425" spans="1:34" x14ac:dyDescent="0.25">
      <c r="A425" s="206"/>
      <c r="B425" s="207"/>
      <c r="C425" s="207"/>
      <c r="D425" s="207"/>
      <c r="E425" s="207"/>
      <c r="F425" s="207"/>
      <c r="G425" s="207"/>
      <c r="H425" s="207"/>
      <c r="I425" s="207"/>
      <c r="J425" s="207"/>
      <c r="K425" s="207"/>
      <c r="L425" s="207"/>
      <c r="M425" s="207"/>
      <c r="N425" s="207"/>
      <c r="O425" s="207"/>
      <c r="AH425" s="206"/>
    </row>
    <row r="426" spans="1:34" x14ac:dyDescent="0.25">
      <c r="A426" s="206"/>
      <c r="B426" s="207"/>
      <c r="C426" s="207"/>
      <c r="D426" s="207"/>
      <c r="E426" s="207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AH426" s="206"/>
    </row>
    <row r="427" spans="1:34" x14ac:dyDescent="0.25">
      <c r="A427" s="206"/>
      <c r="B427" s="207"/>
      <c r="C427" s="207"/>
      <c r="D427" s="207"/>
      <c r="E427" s="207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AH427" s="206"/>
    </row>
    <row r="428" spans="1:34" x14ac:dyDescent="0.25">
      <c r="A428" s="206"/>
      <c r="B428" s="207"/>
      <c r="C428" s="207"/>
      <c r="D428" s="207"/>
      <c r="E428" s="207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AH428" s="206"/>
    </row>
    <row r="429" spans="1:34" x14ac:dyDescent="0.25">
      <c r="A429" s="206"/>
      <c r="B429" s="207"/>
      <c r="C429" s="207"/>
      <c r="D429" s="207"/>
      <c r="E429" s="207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AH429" s="206"/>
    </row>
    <row r="430" spans="1:34" x14ac:dyDescent="0.25">
      <c r="A430" s="206"/>
      <c r="B430" s="207"/>
      <c r="C430" s="207"/>
      <c r="D430" s="207"/>
      <c r="E430" s="207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AH430" s="206"/>
    </row>
    <row r="431" spans="1:34" x14ac:dyDescent="0.25">
      <c r="A431" s="206"/>
      <c r="B431" s="207"/>
      <c r="C431" s="207"/>
      <c r="D431" s="207"/>
      <c r="E431" s="207"/>
      <c r="F431" s="207"/>
      <c r="G431" s="207"/>
      <c r="H431" s="207"/>
      <c r="I431" s="207"/>
      <c r="J431" s="207"/>
      <c r="K431" s="207"/>
      <c r="L431" s="207"/>
      <c r="M431" s="207"/>
      <c r="N431" s="207"/>
      <c r="O431" s="207"/>
      <c r="AH431" s="206"/>
    </row>
    <row r="432" spans="1:34" x14ac:dyDescent="0.25">
      <c r="A432" s="206"/>
      <c r="B432" s="207"/>
      <c r="C432" s="207"/>
      <c r="D432" s="207"/>
      <c r="E432" s="207"/>
      <c r="F432" s="207"/>
      <c r="G432" s="207"/>
      <c r="H432" s="207"/>
      <c r="I432" s="207"/>
      <c r="J432" s="207"/>
      <c r="K432" s="207"/>
      <c r="L432" s="207"/>
      <c r="M432" s="207"/>
      <c r="N432" s="207"/>
      <c r="O432" s="207"/>
      <c r="AH432" s="206"/>
    </row>
    <row r="433" spans="1:34" x14ac:dyDescent="0.25">
      <c r="A433" s="206"/>
      <c r="B433" s="207"/>
      <c r="C433" s="207"/>
      <c r="D433" s="207"/>
      <c r="E433" s="207"/>
      <c r="F433" s="207"/>
      <c r="G433" s="207"/>
      <c r="H433" s="207"/>
      <c r="I433" s="207"/>
      <c r="J433" s="207"/>
      <c r="K433" s="207"/>
      <c r="L433" s="207"/>
      <c r="M433" s="207"/>
      <c r="N433" s="207"/>
      <c r="O433" s="207"/>
      <c r="AH433" s="206"/>
    </row>
    <row r="434" spans="1:34" x14ac:dyDescent="0.25">
      <c r="A434" s="206"/>
      <c r="B434" s="207"/>
      <c r="C434" s="207"/>
      <c r="D434" s="207"/>
      <c r="E434" s="207"/>
      <c r="F434" s="207"/>
      <c r="G434" s="207"/>
      <c r="H434" s="207"/>
      <c r="I434" s="207"/>
      <c r="J434" s="207"/>
      <c r="K434" s="207"/>
      <c r="L434" s="207"/>
      <c r="M434" s="207"/>
      <c r="N434" s="207"/>
      <c r="O434" s="207"/>
      <c r="AH434" s="206"/>
    </row>
    <row r="435" spans="1:34" x14ac:dyDescent="0.25">
      <c r="A435" s="206"/>
      <c r="B435" s="207"/>
      <c r="C435" s="207"/>
      <c r="D435" s="207"/>
      <c r="E435" s="207"/>
      <c r="F435" s="207"/>
      <c r="G435" s="207"/>
      <c r="H435" s="207"/>
      <c r="I435" s="207"/>
      <c r="J435" s="207"/>
      <c r="K435" s="207"/>
      <c r="L435" s="207"/>
      <c r="M435" s="207"/>
      <c r="N435" s="207"/>
      <c r="O435" s="207"/>
      <c r="AH435" s="206"/>
    </row>
    <row r="436" spans="1:34" x14ac:dyDescent="0.25">
      <c r="A436" s="206"/>
      <c r="B436" s="207"/>
      <c r="C436" s="207"/>
      <c r="D436" s="207"/>
      <c r="E436" s="207"/>
      <c r="F436" s="207"/>
      <c r="G436" s="207"/>
      <c r="H436" s="207"/>
      <c r="I436" s="207"/>
      <c r="J436" s="207"/>
      <c r="K436" s="207"/>
      <c r="L436" s="207"/>
      <c r="M436" s="207"/>
      <c r="N436" s="207"/>
      <c r="O436" s="207"/>
      <c r="AH436" s="206"/>
    </row>
    <row r="437" spans="1:34" x14ac:dyDescent="0.25">
      <c r="A437" s="206"/>
      <c r="B437" s="207"/>
      <c r="C437" s="207"/>
      <c r="D437" s="207"/>
      <c r="E437" s="207"/>
      <c r="F437" s="207"/>
      <c r="G437" s="207"/>
      <c r="H437" s="207"/>
      <c r="I437" s="207"/>
      <c r="J437" s="207"/>
      <c r="K437" s="207"/>
      <c r="L437" s="207"/>
      <c r="M437" s="207"/>
      <c r="N437" s="207"/>
      <c r="O437" s="207"/>
      <c r="AH437" s="206"/>
    </row>
    <row r="438" spans="1:34" x14ac:dyDescent="0.25">
      <c r="A438" s="206"/>
      <c r="B438" s="207"/>
      <c r="C438" s="207"/>
      <c r="D438" s="207"/>
      <c r="E438" s="207"/>
      <c r="F438" s="207"/>
      <c r="G438" s="207"/>
      <c r="H438" s="207"/>
      <c r="I438" s="207"/>
      <c r="J438" s="207"/>
      <c r="K438" s="207"/>
      <c r="L438" s="207"/>
      <c r="M438" s="207"/>
      <c r="N438" s="207"/>
      <c r="O438" s="207"/>
      <c r="AH438" s="206"/>
    </row>
    <row r="439" spans="1:34" x14ac:dyDescent="0.25">
      <c r="A439" s="206"/>
      <c r="B439" s="207"/>
      <c r="C439" s="207"/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AH439" s="206"/>
    </row>
    <row r="440" spans="1:34" x14ac:dyDescent="0.25">
      <c r="A440" s="206"/>
      <c r="B440" s="207"/>
      <c r="C440" s="207"/>
      <c r="D440" s="207"/>
      <c r="E440" s="207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AH440" s="206"/>
    </row>
    <row r="441" spans="1:34" x14ac:dyDescent="0.25">
      <c r="A441" s="206"/>
      <c r="B441" s="207"/>
      <c r="C441" s="207"/>
      <c r="D441" s="207"/>
      <c r="E441" s="207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AH441" s="206"/>
    </row>
    <row r="442" spans="1:34" x14ac:dyDescent="0.25">
      <c r="A442" s="206"/>
      <c r="B442" s="207"/>
      <c r="C442" s="207"/>
      <c r="D442" s="207"/>
      <c r="E442" s="207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AH442" s="206"/>
    </row>
    <row r="443" spans="1:34" x14ac:dyDescent="0.25">
      <c r="A443" s="206"/>
      <c r="B443" s="207"/>
      <c r="C443" s="207"/>
      <c r="D443" s="207"/>
      <c r="E443" s="207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AH443" s="206"/>
    </row>
    <row r="444" spans="1:34" x14ac:dyDescent="0.25">
      <c r="A444" s="206"/>
      <c r="B444" s="207"/>
      <c r="C444" s="207"/>
      <c r="D444" s="207"/>
      <c r="E444" s="207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AH444" s="206"/>
    </row>
    <row r="445" spans="1:34" x14ac:dyDescent="0.25">
      <c r="A445" s="206"/>
      <c r="B445" s="207"/>
      <c r="C445" s="207"/>
      <c r="D445" s="207"/>
      <c r="E445" s="207"/>
      <c r="F445" s="207"/>
      <c r="G445" s="207"/>
      <c r="H445" s="207"/>
      <c r="I445" s="207"/>
      <c r="J445" s="207"/>
      <c r="K445" s="207"/>
      <c r="L445" s="207"/>
      <c r="M445" s="207"/>
      <c r="N445" s="207"/>
      <c r="O445" s="207"/>
      <c r="AH445" s="206"/>
    </row>
    <row r="446" spans="1:34" x14ac:dyDescent="0.25">
      <c r="A446" s="206"/>
      <c r="B446" s="207"/>
      <c r="C446" s="207"/>
      <c r="D446" s="207"/>
      <c r="E446" s="207"/>
      <c r="F446" s="207"/>
      <c r="G446" s="207"/>
      <c r="H446" s="207"/>
      <c r="I446" s="207"/>
      <c r="J446" s="207"/>
      <c r="K446" s="207"/>
      <c r="L446" s="207"/>
      <c r="M446" s="207"/>
      <c r="N446" s="207"/>
      <c r="O446" s="207"/>
      <c r="AH446" s="206"/>
    </row>
    <row r="447" spans="1:34" x14ac:dyDescent="0.25">
      <c r="A447" s="206"/>
      <c r="B447" s="207"/>
      <c r="C447" s="207"/>
      <c r="D447" s="207"/>
      <c r="E447" s="207"/>
      <c r="F447" s="207"/>
      <c r="G447" s="207"/>
      <c r="H447" s="207"/>
      <c r="I447" s="207"/>
      <c r="J447" s="207"/>
      <c r="K447" s="207"/>
      <c r="L447" s="207"/>
      <c r="M447" s="207"/>
      <c r="N447" s="207"/>
      <c r="O447" s="207"/>
      <c r="AH447" s="206"/>
    </row>
    <row r="448" spans="1:34" x14ac:dyDescent="0.25">
      <c r="A448" s="206"/>
      <c r="B448" s="207"/>
      <c r="C448" s="207"/>
      <c r="D448" s="207"/>
      <c r="E448" s="207"/>
      <c r="F448" s="207"/>
      <c r="G448" s="207"/>
      <c r="H448" s="207"/>
      <c r="I448" s="207"/>
      <c r="J448" s="207"/>
      <c r="K448" s="207"/>
      <c r="L448" s="207"/>
      <c r="M448" s="207"/>
      <c r="N448" s="207"/>
      <c r="O448" s="207"/>
      <c r="AH448" s="206"/>
    </row>
    <row r="449" spans="1:34" x14ac:dyDescent="0.25">
      <c r="A449" s="206"/>
      <c r="B449" s="207"/>
      <c r="C449" s="207"/>
      <c r="D449" s="207"/>
      <c r="E449" s="207"/>
      <c r="F449" s="207"/>
      <c r="G449" s="207"/>
      <c r="H449" s="207"/>
      <c r="I449" s="207"/>
      <c r="J449" s="207"/>
      <c r="K449" s="207"/>
      <c r="L449" s="207"/>
      <c r="M449" s="207"/>
      <c r="N449" s="207"/>
      <c r="O449" s="207"/>
      <c r="AH449" s="206"/>
    </row>
    <row r="450" spans="1:34" x14ac:dyDescent="0.25">
      <c r="A450" s="206"/>
      <c r="B450" s="207"/>
      <c r="C450" s="207"/>
      <c r="D450" s="207"/>
      <c r="E450" s="207"/>
      <c r="F450" s="207"/>
      <c r="G450" s="207"/>
      <c r="H450" s="207"/>
      <c r="I450" s="207"/>
      <c r="J450" s="207"/>
      <c r="K450" s="207"/>
      <c r="L450" s="207"/>
      <c r="M450" s="207"/>
      <c r="N450" s="207"/>
      <c r="O450" s="207"/>
      <c r="AH450" s="206"/>
    </row>
    <row r="451" spans="1:34" x14ac:dyDescent="0.25">
      <c r="A451" s="206"/>
      <c r="B451" s="207"/>
      <c r="C451" s="207"/>
      <c r="D451" s="207"/>
      <c r="E451" s="207"/>
      <c r="F451" s="207"/>
      <c r="G451" s="207"/>
      <c r="H451" s="207"/>
      <c r="I451" s="207"/>
      <c r="J451" s="207"/>
      <c r="K451" s="207"/>
      <c r="L451" s="207"/>
      <c r="M451" s="207"/>
      <c r="N451" s="207"/>
      <c r="O451" s="207"/>
      <c r="AH451" s="206"/>
    </row>
    <row r="452" spans="1:34" x14ac:dyDescent="0.25">
      <c r="A452" s="206"/>
      <c r="B452" s="207"/>
      <c r="C452" s="207"/>
      <c r="D452" s="207"/>
      <c r="E452" s="207"/>
      <c r="F452" s="207"/>
      <c r="G452" s="207"/>
      <c r="H452" s="207"/>
      <c r="I452" s="207"/>
      <c r="J452" s="207"/>
      <c r="K452" s="207"/>
      <c r="L452" s="207"/>
      <c r="M452" s="207"/>
      <c r="N452" s="207"/>
      <c r="O452" s="207"/>
      <c r="AH452" s="206"/>
    </row>
    <row r="453" spans="1:34" x14ac:dyDescent="0.25">
      <c r="A453" s="206"/>
      <c r="B453" s="207"/>
      <c r="C453" s="207"/>
      <c r="D453" s="207"/>
      <c r="E453" s="207"/>
      <c r="F453" s="207"/>
      <c r="G453" s="207"/>
      <c r="H453" s="207"/>
      <c r="I453" s="207"/>
      <c r="J453" s="207"/>
      <c r="K453" s="207"/>
      <c r="L453" s="207"/>
      <c r="M453" s="207"/>
      <c r="N453" s="207"/>
      <c r="O453" s="207"/>
      <c r="AH453" s="206"/>
    </row>
    <row r="454" spans="1:34" x14ac:dyDescent="0.25">
      <c r="A454" s="206"/>
      <c r="B454" s="207"/>
      <c r="C454" s="207"/>
      <c r="D454" s="207"/>
      <c r="E454" s="207"/>
      <c r="F454" s="207"/>
      <c r="G454" s="207"/>
      <c r="H454" s="207"/>
      <c r="I454" s="207"/>
      <c r="J454" s="207"/>
      <c r="K454" s="207"/>
      <c r="L454" s="207"/>
      <c r="M454" s="207"/>
      <c r="N454" s="207"/>
      <c r="O454" s="207"/>
      <c r="AH454" s="206"/>
    </row>
    <row r="455" spans="1:34" x14ac:dyDescent="0.25">
      <c r="A455" s="206"/>
      <c r="B455" s="207"/>
      <c r="C455" s="207"/>
      <c r="D455" s="207"/>
      <c r="E455" s="207"/>
      <c r="F455" s="207"/>
      <c r="G455" s="207"/>
      <c r="H455" s="207"/>
      <c r="I455" s="207"/>
      <c r="J455" s="207"/>
      <c r="K455" s="207"/>
      <c r="L455" s="207"/>
      <c r="M455" s="207"/>
      <c r="N455" s="207"/>
      <c r="O455" s="207"/>
      <c r="AH455" s="206"/>
    </row>
    <row r="456" spans="1:34" x14ac:dyDescent="0.25">
      <c r="A456" s="206"/>
      <c r="B456" s="207"/>
      <c r="C456" s="207"/>
      <c r="D456" s="207"/>
      <c r="E456" s="207"/>
      <c r="F456" s="207"/>
      <c r="G456" s="207"/>
      <c r="H456" s="207"/>
      <c r="I456" s="207"/>
      <c r="J456" s="207"/>
      <c r="K456" s="207"/>
      <c r="L456" s="207"/>
      <c r="M456" s="207"/>
      <c r="N456" s="207"/>
      <c r="O456" s="207"/>
      <c r="AH456" s="206"/>
    </row>
    <row r="457" spans="1:34" x14ac:dyDescent="0.25">
      <c r="A457" s="206"/>
      <c r="B457" s="207"/>
      <c r="C457" s="207"/>
      <c r="D457" s="207"/>
      <c r="E457" s="207"/>
      <c r="F457" s="207"/>
      <c r="G457" s="207"/>
      <c r="H457" s="207"/>
      <c r="I457" s="207"/>
      <c r="J457" s="207"/>
      <c r="K457" s="207"/>
      <c r="L457" s="207"/>
      <c r="M457" s="207"/>
      <c r="N457" s="207"/>
      <c r="O457" s="207"/>
      <c r="AH457" s="206"/>
    </row>
    <row r="458" spans="1:34" x14ac:dyDescent="0.25">
      <c r="A458" s="206"/>
      <c r="B458" s="207"/>
      <c r="C458" s="207"/>
      <c r="D458" s="207"/>
      <c r="E458" s="207"/>
      <c r="F458" s="207"/>
      <c r="G458" s="207"/>
      <c r="H458" s="207"/>
      <c r="I458" s="207"/>
      <c r="J458" s="207"/>
      <c r="K458" s="207"/>
      <c r="L458" s="207"/>
      <c r="M458" s="207"/>
      <c r="N458" s="207"/>
      <c r="O458" s="207"/>
      <c r="AH458" s="206"/>
    </row>
    <row r="459" spans="1:34" x14ac:dyDescent="0.25">
      <c r="A459" s="206"/>
      <c r="B459" s="207"/>
      <c r="C459" s="207"/>
      <c r="D459" s="207"/>
      <c r="E459" s="207"/>
      <c r="F459" s="207"/>
      <c r="G459" s="207"/>
      <c r="H459" s="207"/>
      <c r="I459" s="207"/>
      <c r="J459" s="207"/>
      <c r="K459" s="207"/>
      <c r="L459" s="207"/>
      <c r="M459" s="207"/>
      <c r="N459" s="207"/>
      <c r="O459" s="207"/>
      <c r="AH459" s="206"/>
    </row>
    <row r="460" spans="1:34" x14ac:dyDescent="0.25">
      <c r="A460" s="206"/>
      <c r="B460" s="207"/>
      <c r="C460" s="207"/>
      <c r="D460" s="207"/>
      <c r="E460" s="207"/>
      <c r="F460" s="207"/>
      <c r="G460" s="207"/>
      <c r="H460" s="207"/>
      <c r="I460" s="207"/>
      <c r="J460" s="207"/>
      <c r="K460" s="207"/>
      <c r="L460" s="207"/>
      <c r="M460" s="207"/>
      <c r="N460" s="207"/>
      <c r="O460" s="207"/>
      <c r="AH460" s="206"/>
    </row>
    <row r="461" spans="1:34" x14ac:dyDescent="0.25">
      <c r="A461" s="206"/>
      <c r="B461" s="207"/>
      <c r="C461" s="207"/>
      <c r="D461" s="207"/>
      <c r="E461" s="207"/>
      <c r="F461" s="207"/>
      <c r="G461" s="207"/>
      <c r="H461" s="207"/>
      <c r="I461" s="207"/>
      <c r="J461" s="207"/>
      <c r="K461" s="207"/>
      <c r="L461" s="207"/>
      <c r="M461" s="207"/>
      <c r="N461" s="207"/>
      <c r="O461" s="207"/>
      <c r="AH461" s="206"/>
    </row>
    <row r="462" spans="1:34" x14ac:dyDescent="0.25">
      <c r="A462" s="206"/>
      <c r="B462" s="207"/>
      <c r="C462" s="207"/>
      <c r="D462" s="207"/>
      <c r="E462" s="207"/>
      <c r="F462" s="207"/>
      <c r="G462" s="207"/>
      <c r="H462" s="207"/>
      <c r="I462" s="207"/>
      <c r="J462" s="207"/>
      <c r="K462" s="207"/>
      <c r="L462" s="207"/>
      <c r="M462" s="207"/>
      <c r="N462" s="207"/>
      <c r="O462" s="207"/>
      <c r="AH462" s="206"/>
    </row>
    <row r="463" spans="1:34" x14ac:dyDescent="0.25">
      <c r="A463" s="206"/>
      <c r="B463" s="207"/>
      <c r="C463" s="207"/>
      <c r="D463" s="207"/>
      <c r="E463" s="207"/>
      <c r="F463" s="207"/>
      <c r="G463" s="207"/>
      <c r="H463" s="207"/>
      <c r="I463" s="207"/>
      <c r="J463" s="207"/>
      <c r="K463" s="207"/>
      <c r="L463" s="207"/>
      <c r="M463" s="207"/>
      <c r="N463" s="207"/>
      <c r="O463" s="207"/>
      <c r="AH463" s="206"/>
    </row>
    <row r="464" spans="1:34" x14ac:dyDescent="0.25">
      <c r="A464" s="206"/>
      <c r="B464" s="207"/>
      <c r="C464" s="207"/>
      <c r="D464" s="207"/>
      <c r="E464" s="207"/>
      <c r="F464" s="207"/>
      <c r="G464" s="207"/>
      <c r="H464" s="207"/>
      <c r="I464" s="207"/>
      <c r="J464" s="207"/>
      <c r="K464" s="207"/>
      <c r="L464" s="207"/>
      <c r="M464" s="207"/>
      <c r="N464" s="207"/>
      <c r="O464" s="207"/>
      <c r="AH464" s="206"/>
    </row>
    <row r="465" spans="1:34" x14ac:dyDescent="0.25">
      <c r="A465" s="206"/>
      <c r="B465" s="207"/>
      <c r="C465" s="207"/>
      <c r="D465" s="207"/>
      <c r="E465" s="207"/>
      <c r="F465" s="207"/>
      <c r="G465" s="207"/>
      <c r="H465" s="207"/>
      <c r="I465" s="207"/>
      <c r="J465" s="207"/>
      <c r="K465" s="207"/>
      <c r="L465" s="207"/>
      <c r="M465" s="207"/>
      <c r="N465" s="207"/>
      <c r="O465" s="207"/>
      <c r="AH465" s="206"/>
    </row>
    <row r="466" spans="1:34" x14ac:dyDescent="0.25">
      <c r="A466" s="206"/>
      <c r="B466" s="207"/>
      <c r="C466" s="207"/>
      <c r="D466" s="207"/>
      <c r="E466" s="207"/>
      <c r="F466" s="207"/>
      <c r="G466" s="207"/>
      <c r="H466" s="207"/>
      <c r="I466" s="207"/>
      <c r="J466" s="207"/>
      <c r="K466" s="207"/>
      <c r="L466" s="207"/>
      <c r="M466" s="207"/>
      <c r="N466" s="207"/>
      <c r="O466" s="207"/>
      <c r="AH466" s="206"/>
    </row>
    <row r="467" spans="1:34" x14ac:dyDescent="0.25">
      <c r="A467" s="206"/>
      <c r="B467" s="207"/>
      <c r="C467" s="207"/>
      <c r="D467" s="207"/>
      <c r="E467" s="207"/>
      <c r="F467" s="207"/>
      <c r="G467" s="207"/>
      <c r="H467" s="207"/>
      <c r="I467" s="207"/>
      <c r="J467" s="207"/>
      <c r="K467" s="207"/>
      <c r="L467" s="207"/>
      <c r="M467" s="207"/>
      <c r="N467" s="207"/>
      <c r="O467" s="207"/>
      <c r="AH467" s="206"/>
    </row>
    <row r="468" spans="1:34" x14ac:dyDescent="0.25">
      <c r="A468" s="206"/>
      <c r="B468" s="207"/>
      <c r="C468" s="207"/>
      <c r="D468" s="207"/>
      <c r="E468" s="207"/>
      <c r="F468" s="207"/>
      <c r="G468" s="207"/>
      <c r="H468" s="207"/>
      <c r="I468" s="207"/>
      <c r="J468" s="207"/>
      <c r="K468" s="207"/>
      <c r="L468" s="207"/>
      <c r="M468" s="207"/>
      <c r="N468" s="207"/>
      <c r="O468" s="207"/>
      <c r="AH468" s="206"/>
    </row>
    <row r="469" spans="1:34" x14ac:dyDescent="0.25">
      <c r="A469" s="206"/>
      <c r="B469" s="207"/>
      <c r="C469" s="207"/>
      <c r="D469" s="207"/>
      <c r="E469" s="207"/>
      <c r="F469" s="207"/>
      <c r="G469" s="207"/>
      <c r="H469" s="207"/>
      <c r="I469" s="207"/>
      <c r="J469" s="207"/>
      <c r="K469" s="207"/>
      <c r="L469" s="207"/>
      <c r="M469" s="207"/>
      <c r="N469" s="207"/>
      <c r="O469" s="207"/>
      <c r="AH469" s="206"/>
    </row>
    <row r="470" spans="1:34" x14ac:dyDescent="0.25">
      <c r="A470" s="206"/>
      <c r="B470" s="207"/>
      <c r="C470" s="207"/>
      <c r="D470" s="207"/>
      <c r="E470" s="207"/>
      <c r="F470" s="207"/>
      <c r="G470" s="207"/>
      <c r="H470" s="207"/>
      <c r="I470" s="207"/>
      <c r="J470" s="207"/>
      <c r="K470" s="207"/>
      <c r="L470" s="207"/>
      <c r="M470" s="207"/>
      <c r="N470" s="207"/>
      <c r="O470" s="207"/>
      <c r="AH470" s="206"/>
    </row>
    <row r="471" spans="1:34" x14ac:dyDescent="0.25">
      <c r="A471" s="206"/>
      <c r="B471" s="207"/>
      <c r="C471" s="207"/>
      <c r="D471" s="207"/>
      <c r="E471" s="207"/>
      <c r="F471" s="207"/>
      <c r="G471" s="207"/>
      <c r="H471" s="207"/>
      <c r="I471" s="207"/>
      <c r="J471" s="207"/>
      <c r="K471" s="207"/>
      <c r="L471" s="207"/>
      <c r="M471" s="207"/>
      <c r="N471" s="207"/>
      <c r="O471" s="207"/>
      <c r="AH471" s="206"/>
    </row>
    <row r="472" spans="1:34" x14ac:dyDescent="0.25">
      <c r="A472" s="206"/>
      <c r="B472" s="207"/>
      <c r="C472" s="207"/>
      <c r="D472" s="207"/>
      <c r="E472" s="207"/>
      <c r="F472" s="207"/>
      <c r="G472" s="207"/>
      <c r="H472" s="207"/>
      <c r="I472" s="207"/>
      <c r="J472" s="207"/>
      <c r="K472" s="207"/>
      <c r="L472" s="207"/>
      <c r="M472" s="207"/>
      <c r="N472" s="207"/>
      <c r="O472" s="207"/>
      <c r="AH472" s="206"/>
    </row>
    <row r="473" spans="1:34" x14ac:dyDescent="0.25">
      <c r="A473" s="206"/>
      <c r="B473" s="207"/>
      <c r="C473" s="207"/>
      <c r="D473" s="207"/>
      <c r="E473" s="207"/>
      <c r="F473" s="207"/>
      <c r="G473" s="207"/>
      <c r="H473" s="207"/>
      <c r="I473" s="207"/>
      <c r="J473" s="207"/>
      <c r="K473" s="207"/>
      <c r="L473" s="207"/>
      <c r="M473" s="207"/>
      <c r="N473" s="207"/>
      <c r="O473" s="207"/>
      <c r="AH473" s="206"/>
    </row>
    <row r="474" spans="1:34" x14ac:dyDescent="0.25">
      <c r="A474" s="206"/>
      <c r="B474" s="207"/>
      <c r="C474" s="207"/>
      <c r="D474" s="207"/>
      <c r="E474" s="207"/>
      <c r="F474" s="207"/>
      <c r="G474" s="207"/>
      <c r="H474" s="207"/>
      <c r="I474" s="207"/>
      <c r="J474" s="207"/>
      <c r="K474" s="207"/>
      <c r="L474" s="207"/>
      <c r="M474" s="207"/>
      <c r="N474" s="207"/>
      <c r="O474" s="207"/>
      <c r="AH474" s="206"/>
    </row>
    <row r="475" spans="1:34" x14ac:dyDescent="0.25">
      <c r="A475" s="206"/>
      <c r="B475" s="207"/>
      <c r="C475" s="207"/>
      <c r="D475" s="207"/>
      <c r="E475" s="207"/>
      <c r="F475" s="207"/>
      <c r="G475" s="207"/>
      <c r="H475" s="207"/>
      <c r="I475" s="207"/>
      <c r="J475" s="207"/>
      <c r="K475" s="207"/>
      <c r="L475" s="207"/>
      <c r="M475" s="207"/>
      <c r="N475" s="207"/>
      <c r="O475" s="207"/>
      <c r="AH475" s="206"/>
    </row>
    <row r="476" spans="1:34" x14ac:dyDescent="0.25">
      <c r="A476" s="206"/>
      <c r="B476" s="207"/>
      <c r="C476" s="207"/>
      <c r="D476" s="207"/>
      <c r="E476" s="207"/>
      <c r="F476" s="207"/>
      <c r="G476" s="207"/>
      <c r="H476" s="207"/>
      <c r="I476" s="207"/>
      <c r="J476" s="207"/>
      <c r="K476" s="207"/>
      <c r="L476" s="207"/>
      <c r="M476" s="207"/>
      <c r="N476" s="207"/>
      <c r="O476" s="207"/>
      <c r="AH476" s="206"/>
    </row>
    <row r="477" spans="1:34" x14ac:dyDescent="0.25">
      <c r="A477" s="206"/>
      <c r="B477" s="207"/>
      <c r="C477" s="207"/>
      <c r="D477" s="207"/>
      <c r="E477" s="207"/>
      <c r="F477" s="207"/>
      <c r="G477" s="207"/>
      <c r="H477" s="207"/>
      <c r="I477" s="207"/>
      <c r="J477" s="207"/>
      <c r="K477" s="207"/>
      <c r="L477" s="207"/>
      <c r="M477" s="207"/>
      <c r="N477" s="207"/>
      <c r="O477" s="207"/>
      <c r="AH477" s="206"/>
    </row>
    <row r="478" spans="1:34" x14ac:dyDescent="0.25">
      <c r="A478" s="206"/>
      <c r="B478" s="207"/>
      <c r="C478" s="207"/>
      <c r="D478" s="207"/>
      <c r="E478" s="207"/>
      <c r="F478" s="207"/>
      <c r="G478" s="207"/>
      <c r="H478" s="207"/>
      <c r="I478" s="207"/>
      <c r="J478" s="207"/>
      <c r="K478" s="207"/>
      <c r="L478" s="207"/>
      <c r="M478" s="207"/>
      <c r="N478" s="207"/>
      <c r="O478" s="207"/>
      <c r="AH478" s="206"/>
    </row>
    <row r="479" spans="1:34" x14ac:dyDescent="0.25">
      <c r="A479" s="206"/>
      <c r="B479" s="207"/>
      <c r="C479" s="207"/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AH479" s="206"/>
    </row>
    <row r="480" spans="1:34" x14ac:dyDescent="0.25">
      <c r="A480" s="206"/>
      <c r="B480" s="207"/>
      <c r="C480" s="207"/>
      <c r="D480" s="207"/>
      <c r="E480" s="207"/>
      <c r="F480" s="207"/>
      <c r="G480" s="207"/>
      <c r="H480" s="207"/>
      <c r="I480" s="207"/>
      <c r="J480" s="207"/>
      <c r="K480" s="207"/>
      <c r="L480" s="207"/>
      <c r="M480" s="207"/>
      <c r="N480" s="207"/>
      <c r="O480" s="207"/>
      <c r="AH480" s="206"/>
    </row>
    <row r="481" spans="1:34" x14ac:dyDescent="0.25">
      <c r="A481" s="206"/>
      <c r="B481" s="207"/>
      <c r="C481" s="207"/>
      <c r="D481" s="207"/>
      <c r="E481" s="207"/>
      <c r="F481" s="207"/>
      <c r="G481" s="207"/>
      <c r="H481" s="207"/>
      <c r="I481" s="207"/>
      <c r="J481" s="207"/>
      <c r="K481" s="207"/>
      <c r="L481" s="207"/>
      <c r="M481" s="207"/>
      <c r="N481" s="207"/>
      <c r="O481" s="207"/>
      <c r="AH481" s="206"/>
    </row>
    <row r="482" spans="1:34" x14ac:dyDescent="0.25">
      <c r="A482" s="206"/>
      <c r="B482" s="207"/>
      <c r="C482" s="207"/>
      <c r="D482" s="207"/>
      <c r="E482" s="207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AH482" s="206"/>
    </row>
    <row r="483" spans="1:34" x14ac:dyDescent="0.25">
      <c r="A483" s="206"/>
      <c r="B483" s="207"/>
      <c r="C483" s="207"/>
      <c r="D483" s="207"/>
      <c r="E483" s="207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AH483" s="206"/>
    </row>
    <row r="484" spans="1:34" x14ac:dyDescent="0.25">
      <c r="A484" s="206"/>
      <c r="B484" s="207"/>
      <c r="C484" s="207"/>
      <c r="D484" s="207"/>
      <c r="E484" s="207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AH484" s="206"/>
    </row>
    <row r="485" spans="1:34" x14ac:dyDescent="0.25">
      <c r="A485" s="206"/>
      <c r="B485" s="207"/>
      <c r="C485" s="207"/>
      <c r="D485" s="207"/>
      <c r="E485" s="207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AH485" s="206"/>
    </row>
    <row r="486" spans="1:34" x14ac:dyDescent="0.25">
      <c r="A486" s="206"/>
      <c r="B486" s="207"/>
      <c r="C486" s="207"/>
      <c r="D486" s="207"/>
      <c r="E486" s="207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AH486" s="206"/>
    </row>
    <row r="487" spans="1:34" x14ac:dyDescent="0.25">
      <c r="A487" s="206"/>
      <c r="B487" s="207"/>
      <c r="C487" s="207"/>
      <c r="D487" s="207"/>
      <c r="E487" s="207"/>
      <c r="F487" s="207"/>
      <c r="G487" s="207"/>
      <c r="H487" s="207"/>
      <c r="I487" s="207"/>
      <c r="J487" s="207"/>
      <c r="K487" s="207"/>
      <c r="L487" s="207"/>
      <c r="M487" s="207"/>
      <c r="N487" s="207"/>
      <c r="O487" s="207"/>
      <c r="AH487" s="206"/>
    </row>
    <row r="488" spans="1:34" x14ac:dyDescent="0.25">
      <c r="A488" s="206"/>
      <c r="B488" s="207"/>
      <c r="C488" s="207"/>
      <c r="D488" s="207"/>
      <c r="E488" s="207"/>
      <c r="F488" s="207"/>
      <c r="G488" s="207"/>
      <c r="H488" s="207"/>
      <c r="I488" s="207"/>
      <c r="J488" s="207"/>
      <c r="K488" s="207"/>
      <c r="L488" s="207"/>
      <c r="M488" s="207"/>
      <c r="N488" s="207"/>
      <c r="O488" s="207"/>
      <c r="AH488" s="206"/>
    </row>
    <row r="489" spans="1:34" x14ac:dyDescent="0.25">
      <c r="A489" s="206"/>
      <c r="B489" s="207"/>
      <c r="C489" s="207"/>
      <c r="D489" s="207"/>
      <c r="E489" s="207"/>
      <c r="F489" s="207"/>
      <c r="G489" s="207"/>
      <c r="H489" s="207"/>
      <c r="I489" s="207"/>
      <c r="J489" s="207"/>
      <c r="K489" s="207"/>
      <c r="L489" s="207"/>
      <c r="M489" s="207"/>
      <c r="N489" s="207"/>
      <c r="O489" s="207"/>
      <c r="AH489" s="206"/>
    </row>
    <row r="490" spans="1:34" x14ac:dyDescent="0.25">
      <c r="A490" s="206"/>
      <c r="B490" s="207"/>
      <c r="C490" s="207"/>
      <c r="D490" s="207"/>
      <c r="E490" s="207"/>
      <c r="F490" s="207"/>
      <c r="G490" s="207"/>
      <c r="H490" s="207"/>
      <c r="I490" s="207"/>
      <c r="J490" s="207"/>
      <c r="K490" s="207"/>
      <c r="L490" s="207"/>
      <c r="M490" s="207"/>
      <c r="N490" s="207"/>
      <c r="O490" s="207"/>
      <c r="AH490" s="206"/>
    </row>
    <row r="491" spans="1:34" x14ac:dyDescent="0.25">
      <c r="A491" s="206"/>
      <c r="B491" s="207"/>
      <c r="C491" s="207"/>
      <c r="D491" s="207"/>
      <c r="E491" s="207"/>
      <c r="F491" s="207"/>
      <c r="G491" s="207"/>
      <c r="H491" s="207"/>
      <c r="I491" s="207"/>
      <c r="J491" s="207"/>
      <c r="K491" s="207"/>
      <c r="L491" s="207"/>
      <c r="M491" s="207"/>
      <c r="N491" s="207"/>
      <c r="O491" s="207"/>
      <c r="AH491" s="206"/>
    </row>
    <row r="492" spans="1:34" x14ac:dyDescent="0.25">
      <c r="A492" s="206"/>
      <c r="B492" s="207"/>
      <c r="C492" s="207"/>
      <c r="D492" s="207"/>
      <c r="E492" s="207"/>
      <c r="F492" s="207"/>
      <c r="G492" s="207"/>
      <c r="H492" s="207"/>
      <c r="I492" s="207"/>
      <c r="J492" s="207"/>
      <c r="K492" s="207"/>
      <c r="L492" s="207"/>
      <c r="M492" s="207"/>
      <c r="N492" s="207"/>
      <c r="O492" s="207"/>
      <c r="AH492" s="206"/>
    </row>
    <row r="493" spans="1:34" x14ac:dyDescent="0.25">
      <c r="A493" s="206"/>
      <c r="B493" s="207"/>
      <c r="C493" s="207"/>
      <c r="D493" s="207"/>
      <c r="E493" s="207"/>
      <c r="F493" s="207"/>
      <c r="G493" s="207"/>
      <c r="H493" s="207"/>
      <c r="I493" s="207"/>
      <c r="J493" s="207"/>
      <c r="K493" s="207"/>
      <c r="L493" s="207"/>
      <c r="M493" s="207"/>
      <c r="N493" s="207"/>
      <c r="O493" s="207"/>
      <c r="AH493" s="206"/>
    </row>
    <row r="494" spans="1:34" x14ac:dyDescent="0.25">
      <c r="A494" s="206"/>
      <c r="B494" s="207"/>
      <c r="C494" s="207"/>
      <c r="D494" s="207"/>
      <c r="E494" s="207"/>
      <c r="F494" s="207"/>
      <c r="G494" s="207"/>
      <c r="H494" s="207"/>
      <c r="I494" s="207"/>
      <c r="J494" s="207"/>
      <c r="K494" s="207"/>
      <c r="L494" s="207"/>
      <c r="M494" s="207"/>
      <c r="N494" s="207"/>
      <c r="O494" s="207"/>
      <c r="AH494" s="206"/>
    </row>
    <row r="495" spans="1:34" x14ac:dyDescent="0.25">
      <c r="A495" s="206"/>
      <c r="B495" s="207"/>
      <c r="C495" s="207"/>
      <c r="D495" s="207"/>
      <c r="E495" s="207"/>
      <c r="F495" s="207"/>
      <c r="G495" s="207"/>
      <c r="H495" s="207"/>
      <c r="I495" s="207"/>
      <c r="J495" s="207"/>
      <c r="K495" s="207"/>
      <c r="L495" s="207"/>
      <c r="M495" s="207"/>
      <c r="N495" s="207"/>
      <c r="O495" s="207"/>
      <c r="AH495" s="206"/>
    </row>
    <row r="496" spans="1:34" x14ac:dyDescent="0.25">
      <c r="A496" s="206"/>
      <c r="B496" s="207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AH496" s="206"/>
    </row>
    <row r="497" spans="1:34" x14ac:dyDescent="0.25">
      <c r="A497" s="206"/>
      <c r="B497" s="207"/>
      <c r="C497" s="207"/>
      <c r="D497" s="207"/>
      <c r="E497" s="207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AH497" s="206"/>
    </row>
    <row r="498" spans="1:34" x14ac:dyDescent="0.25">
      <c r="A498" s="206"/>
      <c r="B498" s="207"/>
      <c r="C498" s="207"/>
      <c r="D498" s="207"/>
      <c r="E498" s="207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AH498" s="206"/>
    </row>
    <row r="499" spans="1:34" x14ac:dyDescent="0.25">
      <c r="A499" s="206"/>
      <c r="B499" s="207"/>
      <c r="C499" s="207"/>
      <c r="D499" s="207"/>
      <c r="E499" s="207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AH499" s="206"/>
    </row>
    <row r="500" spans="1:34" x14ac:dyDescent="0.25">
      <c r="A500" s="206"/>
      <c r="B500" s="207"/>
      <c r="C500" s="207"/>
      <c r="D500" s="207"/>
      <c r="E500" s="207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AH500" s="206"/>
    </row>
    <row r="501" spans="1:34" x14ac:dyDescent="0.25">
      <c r="A501" s="206"/>
      <c r="B501" s="207"/>
      <c r="C501" s="207"/>
      <c r="D501" s="207"/>
      <c r="E501" s="207"/>
      <c r="F501" s="207"/>
      <c r="G501" s="207"/>
      <c r="H501" s="207"/>
      <c r="I501" s="207"/>
      <c r="J501" s="207"/>
      <c r="K501" s="207"/>
      <c r="L501" s="207"/>
      <c r="M501" s="207"/>
      <c r="N501" s="207"/>
      <c r="O501" s="207"/>
      <c r="AH501" s="206"/>
    </row>
    <row r="502" spans="1:34" x14ac:dyDescent="0.25">
      <c r="A502" s="206"/>
      <c r="B502" s="207"/>
      <c r="C502" s="207"/>
      <c r="D502" s="207"/>
      <c r="E502" s="207"/>
      <c r="F502" s="207"/>
      <c r="G502" s="207"/>
      <c r="H502" s="207"/>
      <c r="I502" s="207"/>
      <c r="J502" s="207"/>
      <c r="K502" s="207"/>
      <c r="L502" s="207"/>
      <c r="M502" s="207"/>
      <c r="N502" s="207"/>
      <c r="O502" s="207"/>
      <c r="AH502" s="206"/>
    </row>
    <row r="503" spans="1:34" x14ac:dyDescent="0.25">
      <c r="A503" s="206"/>
      <c r="B503" s="207"/>
      <c r="C503" s="207"/>
      <c r="D503" s="207"/>
      <c r="E503" s="207"/>
      <c r="F503" s="207"/>
      <c r="G503" s="207"/>
      <c r="H503" s="207"/>
      <c r="I503" s="207"/>
      <c r="J503" s="207"/>
      <c r="K503" s="207"/>
      <c r="L503" s="207"/>
      <c r="M503" s="207"/>
      <c r="N503" s="207"/>
      <c r="O503" s="207"/>
      <c r="AH503" s="206"/>
    </row>
    <row r="504" spans="1:34" x14ac:dyDescent="0.25">
      <c r="A504" s="206"/>
      <c r="B504" s="207"/>
      <c r="C504" s="207"/>
      <c r="D504" s="207"/>
      <c r="E504" s="207"/>
      <c r="F504" s="207"/>
      <c r="G504" s="207"/>
      <c r="H504" s="207"/>
      <c r="I504" s="207"/>
      <c r="J504" s="207"/>
      <c r="K504" s="207"/>
      <c r="L504" s="207"/>
      <c r="M504" s="207"/>
      <c r="N504" s="207"/>
      <c r="O504" s="207"/>
      <c r="AH504" s="206"/>
    </row>
    <row r="505" spans="1:34" x14ac:dyDescent="0.25">
      <c r="A505" s="206"/>
      <c r="B505" s="207"/>
      <c r="C505" s="207"/>
      <c r="D505" s="207"/>
      <c r="E505" s="207"/>
      <c r="F505" s="207"/>
      <c r="G505" s="207"/>
      <c r="H505" s="207"/>
      <c r="I505" s="207"/>
      <c r="J505" s="207"/>
      <c r="K505" s="207"/>
      <c r="L505" s="207"/>
      <c r="M505" s="207"/>
      <c r="N505" s="207"/>
      <c r="O505" s="207"/>
      <c r="AH505" s="206"/>
    </row>
    <row r="506" spans="1:34" x14ac:dyDescent="0.25">
      <c r="A506" s="206"/>
      <c r="B506" s="207"/>
      <c r="C506" s="207"/>
      <c r="D506" s="207"/>
      <c r="E506" s="207"/>
      <c r="F506" s="207"/>
      <c r="G506" s="207"/>
      <c r="H506" s="207"/>
      <c r="I506" s="207"/>
      <c r="J506" s="207"/>
      <c r="K506" s="207"/>
      <c r="L506" s="207"/>
      <c r="M506" s="207"/>
      <c r="N506" s="207"/>
      <c r="O506" s="207"/>
      <c r="AH506" s="206"/>
    </row>
    <row r="507" spans="1:34" x14ac:dyDescent="0.25">
      <c r="A507" s="206"/>
      <c r="B507" s="207"/>
      <c r="C507" s="207"/>
      <c r="D507" s="207"/>
      <c r="E507" s="207"/>
      <c r="F507" s="207"/>
      <c r="G507" s="207"/>
      <c r="H507" s="207"/>
      <c r="I507" s="207"/>
      <c r="J507" s="207"/>
      <c r="K507" s="207"/>
      <c r="L507" s="207"/>
      <c r="M507" s="207"/>
      <c r="N507" s="207"/>
      <c r="O507" s="207"/>
      <c r="AH507" s="206"/>
    </row>
    <row r="508" spans="1:34" x14ac:dyDescent="0.25">
      <c r="A508" s="206"/>
      <c r="B508" s="207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7"/>
      <c r="N508" s="207"/>
      <c r="O508" s="207"/>
      <c r="AH508" s="206"/>
    </row>
    <row r="509" spans="1:34" x14ac:dyDescent="0.25">
      <c r="A509" s="206"/>
      <c r="B509" s="207"/>
      <c r="C509" s="207"/>
      <c r="D509" s="207"/>
      <c r="E509" s="207"/>
      <c r="F509" s="207"/>
      <c r="G509" s="207"/>
      <c r="H509" s="207"/>
      <c r="I509" s="207"/>
      <c r="J509" s="207"/>
      <c r="K509" s="207"/>
      <c r="L509" s="207"/>
      <c r="M509" s="207"/>
      <c r="N509" s="207"/>
      <c r="O509" s="207"/>
      <c r="AH509" s="206"/>
    </row>
    <row r="510" spans="1:34" x14ac:dyDescent="0.25">
      <c r="A510" s="206"/>
      <c r="B510" s="207"/>
      <c r="C510" s="207"/>
      <c r="D510" s="207"/>
      <c r="E510" s="207"/>
      <c r="F510" s="207"/>
      <c r="G510" s="207"/>
      <c r="H510" s="207"/>
      <c r="I510" s="207"/>
      <c r="J510" s="207"/>
      <c r="K510" s="207"/>
      <c r="L510" s="207"/>
      <c r="M510" s="207"/>
      <c r="N510" s="207"/>
      <c r="O510" s="207"/>
      <c r="AH510" s="206"/>
    </row>
    <row r="511" spans="1:34" x14ac:dyDescent="0.25">
      <c r="A511" s="206"/>
      <c r="B511" s="207"/>
      <c r="C511" s="207"/>
      <c r="D511" s="207"/>
      <c r="E511" s="207"/>
      <c r="F511" s="207"/>
      <c r="G511" s="207"/>
      <c r="H511" s="207"/>
      <c r="I511" s="207"/>
      <c r="J511" s="207"/>
      <c r="K511" s="207"/>
      <c r="L511" s="207"/>
      <c r="M511" s="207"/>
      <c r="N511" s="207"/>
      <c r="O511" s="207"/>
      <c r="AH511" s="206"/>
    </row>
    <row r="512" spans="1:34" x14ac:dyDescent="0.25">
      <c r="A512" s="206"/>
      <c r="B512" s="207"/>
      <c r="C512" s="207"/>
      <c r="D512" s="207"/>
      <c r="E512" s="207"/>
      <c r="F512" s="207"/>
      <c r="G512" s="207"/>
      <c r="H512" s="207"/>
      <c r="I512" s="207"/>
      <c r="J512" s="207"/>
      <c r="K512" s="207"/>
      <c r="L512" s="207"/>
      <c r="M512" s="207"/>
      <c r="N512" s="207"/>
      <c r="O512" s="207"/>
      <c r="AH512" s="206"/>
    </row>
    <row r="513" spans="1:34" x14ac:dyDescent="0.25">
      <c r="A513" s="206"/>
      <c r="B513" s="207"/>
      <c r="C513" s="207"/>
      <c r="D513" s="207"/>
      <c r="E513" s="207"/>
      <c r="F513" s="207"/>
      <c r="G513" s="207"/>
      <c r="H513" s="207"/>
      <c r="I513" s="207"/>
      <c r="J513" s="207"/>
      <c r="K513" s="207"/>
      <c r="L513" s="207"/>
      <c r="M513" s="207"/>
      <c r="N513" s="207"/>
      <c r="O513" s="207"/>
      <c r="AH513" s="206"/>
    </row>
    <row r="514" spans="1:34" x14ac:dyDescent="0.25">
      <c r="A514" s="206"/>
      <c r="B514" s="207"/>
      <c r="C514" s="207"/>
      <c r="D514" s="207"/>
      <c r="E514" s="207"/>
      <c r="F514" s="207"/>
      <c r="G514" s="207"/>
      <c r="H514" s="207"/>
      <c r="I514" s="207"/>
      <c r="J514" s="207"/>
      <c r="K514" s="207"/>
      <c r="L514" s="207"/>
      <c r="M514" s="207"/>
      <c r="N514" s="207"/>
      <c r="O514" s="207"/>
      <c r="AH514" s="206"/>
    </row>
    <row r="515" spans="1:34" x14ac:dyDescent="0.25">
      <c r="A515" s="206"/>
      <c r="B515" s="207"/>
      <c r="C515" s="207"/>
      <c r="D515" s="207"/>
      <c r="E515" s="207"/>
      <c r="F515" s="207"/>
      <c r="G515" s="207"/>
      <c r="H515" s="207"/>
      <c r="I515" s="207"/>
      <c r="J515" s="207"/>
      <c r="K515" s="207"/>
      <c r="L515" s="207"/>
      <c r="M515" s="207"/>
      <c r="N515" s="207"/>
      <c r="O515" s="207"/>
      <c r="AH515" s="206"/>
    </row>
    <row r="516" spans="1:34" x14ac:dyDescent="0.25">
      <c r="A516" s="206"/>
      <c r="B516" s="207"/>
      <c r="C516" s="207"/>
      <c r="D516" s="207"/>
      <c r="E516" s="207"/>
      <c r="F516" s="207"/>
      <c r="G516" s="207"/>
      <c r="H516" s="207"/>
      <c r="I516" s="207"/>
      <c r="J516" s="207"/>
      <c r="K516" s="207"/>
      <c r="L516" s="207"/>
      <c r="M516" s="207"/>
      <c r="N516" s="207"/>
      <c r="O516" s="207"/>
      <c r="AH516" s="206"/>
    </row>
    <row r="517" spans="1:34" x14ac:dyDescent="0.25">
      <c r="A517" s="206"/>
      <c r="B517" s="207"/>
      <c r="C517" s="207"/>
      <c r="D517" s="207"/>
      <c r="E517" s="207"/>
      <c r="F517" s="207"/>
      <c r="G517" s="207"/>
      <c r="H517" s="207"/>
      <c r="I517" s="207"/>
      <c r="J517" s="207"/>
      <c r="K517" s="207"/>
      <c r="L517" s="207"/>
      <c r="M517" s="207"/>
      <c r="N517" s="207"/>
      <c r="O517" s="207"/>
      <c r="AH517" s="206"/>
    </row>
    <row r="518" spans="1:34" x14ac:dyDescent="0.25">
      <c r="A518" s="206"/>
      <c r="B518" s="207"/>
      <c r="C518" s="207"/>
      <c r="D518" s="207"/>
      <c r="E518" s="207"/>
      <c r="F518" s="207"/>
      <c r="G518" s="207"/>
      <c r="H518" s="207"/>
      <c r="I518" s="207"/>
      <c r="J518" s="207"/>
      <c r="K518" s="207"/>
      <c r="L518" s="207"/>
      <c r="M518" s="207"/>
      <c r="N518" s="207"/>
      <c r="O518" s="207"/>
      <c r="AH518" s="206"/>
    </row>
    <row r="519" spans="1:34" x14ac:dyDescent="0.25">
      <c r="A519" s="206"/>
      <c r="B519" s="207"/>
      <c r="C519" s="207"/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AH519" s="206"/>
    </row>
    <row r="520" spans="1:34" x14ac:dyDescent="0.25">
      <c r="A520" s="206"/>
      <c r="B520" s="207"/>
      <c r="C520" s="207"/>
      <c r="D520" s="207"/>
      <c r="E520" s="207"/>
      <c r="F520" s="207"/>
      <c r="G520" s="207"/>
      <c r="H520" s="207"/>
      <c r="I520" s="207"/>
      <c r="J520" s="207"/>
      <c r="K520" s="207"/>
      <c r="L520" s="207"/>
      <c r="M520" s="207"/>
      <c r="N520" s="207"/>
      <c r="O520" s="207"/>
      <c r="AH520" s="206"/>
    </row>
    <row r="521" spans="1:34" x14ac:dyDescent="0.25">
      <c r="A521" s="206"/>
      <c r="B521" s="207"/>
      <c r="C521" s="207"/>
      <c r="D521" s="207"/>
      <c r="E521" s="207"/>
      <c r="F521" s="207"/>
      <c r="G521" s="207"/>
      <c r="H521" s="207"/>
      <c r="I521" s="207"/>
      <c r="J521" s="207"/>
      <c r="K521" s="207"/>
      <c r="L521" s="207"/>
      <c r="M521" s="207"/>
      <c r="N521" s="207"/>
      <c r="O521" s="207"/>
      <c r="AH521" s="206"/>
    </row>
    <row r="522" spans="1:34" x14ac:dyDescent="0.25">
      <c r="A522" s="206"/>
      <c r="B522" s="207"/>
      <c r="C522" s="207"/>
      <c r="D522" s="207"/>
      <c r="E522" s="207"/>
      <c r="F522" s="207"/>
      <c r="G522" s="207"/>
      <c r="H522" s="207"/>
      <c r="I522" s="207"/>
      <c r="J522" s="207"/>
      <c r="K522" s="207"/>
      <c r="L522" s="207"/>
      <c r="M522" s="207"/>
      <c r="N522" s="207"/>
      <c r="O522" s="207"/>
      <c r="AH522" s="206"/>
    </row>
    <row r="523" spans="1:34" x14ac:dyDescent="0.25">
      <c r="A523" s="206"/>
      <c r="B523" s="207"/>
      <c r="C523" s="207"/>
      <c r="D523" s="207"/>
      <c r="E523" s="207"/>
      <c r="F523" s="207"/>
      <c r="G523" s="207"/>
      <c r="H523" s="207"/>
      <c r="I523" s="207"/>
      <c r="J523" s="207"/>
      <c r="K523" s="207"/>
      <c r="L523" s="207"/>
      <c r="M523" s="207"/>
      <c r="N523" s="207"/>
      <c r="O523" s="207"/>
      <c r="AH523" s="206"/>
    </row>
    <row r="524" spans="1:34" x14ac:dyDescent="0.25">
      <c r="A524" s="206"/>
      <c r="B524" s="207"/>
      <c r="C524" s="207"/>
      <c r="D524" s="207"/>
      <c r="E524" s="207"/>
      <c r="F524" s="207"/>
      <c r="G524" s="207"/>
      <c r="H524" s="207"/>
      <c r="I524" s="207"/>
      <c r="J524" s="207"/>
      <c r="K524" s="207"/>
      <c r="L524" s="207"/>
      <c r="M524" s="207"/>
      <c r="N524" s="207"/>
      <c r="O524" s="207"/>
      <c r="AH524" s="206"/>
    </row>
    <row r="525" spans="1:34" x14ac:dyDescent="0.25">
      <c r="A525" s="206"/>
      <c r="B525" s="207"/>
      <c r="C525" s="207"/>
      <c r="D525" s="207"/>
      <c r="E525" s="207"/>
      <c r="F525" s="207"/>
      <c r="G525" s="207"/>
      <c r="H525" s="207"/>
      <c r="I525" s="207"/>
      <c r="J525" s="207"/>
      <c r="K525" s="207"/>
      <c r="L525" s="207"/>
      <c r="M525" s="207"/>
      <c r="N525" s="207"/>
      <c r="O525" s="207"/>
      <c r="AH525" s="206"/>
    </row>
    <row r="526" spans="1:34" x14ac:dyDescent="0.25">
      <c r="A526" s="206"/>
      <c r="B526" s="207"/>
      <c r="C526" s="207"/>
      <c r="D526" s="207"/>
      <c r="E526" s="207"/>
      <c r="F526" s="207"/>
      <c r="G526" s="207"/>
      <c r="H526" s="207"/>
      <c r="I526" s="207"/>
      <c r="J526" s="207"/>
      <c r="K526" s="207"/>
      <c r="L526" s="207"/>
      <c r="M526" s="207"/>
      <c r="N526" s="207"/>
      <c r="O526" s="207"/>
      <c r="AH526" s="206"/>
    </row>
    <row r="527" spans="1:34" x14ac:dyDescent="0.25">
      <c r="A527" s="206"/>
      <c r="B527" s="207"/>
      <c r="C527" s="207"/>
      <c r="D527" s="207"/>
      <c r="E527" s="207"/>
      <c r="F527" s="207"/>
      <c r="G527" s="207"/>
      <c r="H527" s="207"/>
      <c r="I527" s="207"/>
      <c r="J527" s="207"/>
      <c r="K527" s="207"/>
      <c r="L527" s="207"/>
      <c r="M527" s="207"/>
      <c r="N527" s="207"/>
      <c r="O527" s="207"/>
      <c r="AH527" s="206"/>
    </row>
    <row r="528" spans="1:34" x14ac:dyDescent="0.25">
      <c r="A528" s="206"/>
      <c r="B528" s="207"/>
      <c r="C528" s="207"/>
      <c r="D528" s="207"/>
      <c r="E528" s="207"/>
      <c r="F528" s="207"/>
      <c r="G528" s="207"/>
      <c r="H528" s="207"/>
      <c r="I528" s="207"/>
      <c r="J528" s="207"/>
      <c r="K528" s="207"/>
      <c r="L528" s="207"/>
      <c r="M528" s="207"/>
      <c r="N528" s="207"/>
      <c r="O528" s="207"/>
      <c r="AH528" s="206"/>
    </row>
    <row r="529" spans="1:34" x14ac:dyDescent="0.25">
      <c r="A529" s="206"/>
      <c r="B529" s="207"/>
      <c r="C529" s="207"/>
      <c r="D529" s="207"/>
      <c r="E529" s="207"/>
      <c r="F529" s="207"/>
      <c r="G529" s="207"/>
      <c r="H529" s="207"/>
      <c r="I529" s="207"/>
      <c r="J529" s="207"/>
      <c r="K529" s="207"/>
      <c r="L529" s="207"/>
      <c r="M529" s="207"/>
      <c r="N529" s="207"/>
      <c r="O529" s="207"/>
      <c r="AH529" s="206"/>
    </row>
    <row r="530" spans="1:34" x14ac:dyDescent="0.25">
      <c r="A530" s="206"/>
      <c r="B530" s="207"/>
      <c r="C530" s="207"/>
      <c r="D530" s="207"/>
      <c r="E530" s="207"/>
      <c r="F530" s="207"/>
      <c r="G530" s="207"/>
      <c r="H530" s="207"/>
      <c r="I530" s="207"/>
      <c r="J530" s="207"/>
      <c r="K530" s="207"/>
      <c r="L530" s="207"/>
      <c r="M530" s="207"/>
      <c r="N530" s="207"/>
      <c r="O530" s="207"/>
      <c r="AH530" s="206"/>
    </row>
    <row r="531" spans="1:34" x14ac:dyDescent="0.25">
      <c r="A531" s="206"/>
      <c r="B531" s="207"/>
      <c r="C531" s="207"/>
      <c r="D531" s="207"/>
      <c r="E531" s="207"/>
      <c r="F531" s="207"/>
      <c r="G531" s="207"/>
      <c r="H531" s="207"/>
      <c r="I531" s="207"/>
      <c r="J531" s="207"/>
      <c r="K531" s="207"/>
      <c r="L531" s="207"/>
      <c r="M531" s="207"/>
      <c r="N531" s="207"/>
      <c r="O531" s="207"/>
      <c r="AH531" s="206"/>
    </row>
    <row r="532" spans="1:34" x14ac:dyDescent="0.25">
      <c r="A532" s="206"/>
      <c r="B532" s="207"/>
      <c r="C532" s="207"/>
      <c r="D532" s="207"/>
      <c r="E532" s="207"/>
      <c r="F532" s="207"/>
      <c r="G532" s="207"/>
      <c r="H532" s="207"/>
      <c r="I532" s="207"/>
      <c r="J532" s="207"/>
      <c r="K532" s="207"/>
      <c r="L532" s="207"/>
      <c r="M532" s="207"/>
      <c r="N532" s="207"/>
      <c r="O532" s="207"/>
      <c r="AH532" s="206"/>
    </row>
    <row r="533" spans="1:34" x14ac:dyDescent="0.25">
      <c r="A533" s="206"/>
      <c r="B533" s="207"/>
      <c r="C533" s="207"/>
      <c r="D533" s="207"/>
      <c r="E533" s="207"/>
      <c r="F533" s="207"/>
      <c r="G533" s="207"/>
      <c r="H533" s="207"/>
      <c r="I533" s="207"/>
      <c r="J533" s="207"/>
      <c r="K533" s="207"/>
      <c r="L533" s="207"/>
      <c r="M533" s="207"/>
      <c r="N533" s="207"/>
      <c r="O533" s="207"/>
      <c r="AH533" s="206"/>
    </row>
    <row r="534" spans="1:34" x14ac:dyDescent="0.25">
      <c r="A534" s="206"/>
      <c r="B534" s="207"/>
      <c r="C534" s="207"/>
      <c r="D534" s="207"/>
      <c r="E534" s="207"/>
      <c r="F534" s="207"/>
      <c r="G534" s="207"/>
      <c r="H534" s="207"/>
      <c r="I534" s="207"/>
      <c r="J534" s="207"/>
      <c r="K534" s="207"/>
      <c r="L534" s="207"/>
      <c r="M534" s="207"/>
      <c r="N534" s="207"/>
      <c r="O534" s="207"/>
      <c r="AH534" s="206"/>
    </row>
    <row r="535" spans="1:34" x14ac:dyDescent="0.25">
      <c r="A535" s="206"/>
      <c r="B535" s="207"/>
      <c r="C535" s="207"/>
      <c r="D535" s="207"/>
      <c r="E535" s="207"/>
      <c r="F535" s="207"/>
      <c r="G535" s="207"/>
      <c r="H535" s="207"/>
      <c r="I535" s="207"/>
      <c r="J535" s="207"/>
      <c r="K535" s="207"/>
      <c r="L535" s="207"/>
      <c r="M535" s="207"/>
      <c r="N535" s="207"/>
      <c r="O535" s="207"/>
      <c r="AH535" s="206"/>
    </row>
    <row r="536" spans="1:34" x14ac:dyDescent="0.25">
      <c r="A536" s="206"/>
      <c r="B536" s="207"/>
      <c r="C536" s="207"/>
      <c r="D536" s="207"/>
      <c r="E536" s="207"/>
      <c r="F536" s="207"/>
      <c r="G536" s="207"/>
      <c r="H536" s="207"/>
      <c r="I536" s="207"/>
      <c r="J536" s="207"/>
      <c r="K536" s="207"/>
      <c r="L536" s="207"/>
      <c r="M536" s="207"/>
      <c r="N536" s="207"/>
      <c r="O536" s="207"/>
      <c r="AH536" s="206"/>
    </row>
    <row r="537" spans="1:34" x14ac:dyDescent="0.25">
      <c r="A537" s="206"/>
      <c r="B537" s="207"/>
      <c r="C537" s="207"/>
      <c r="D537" s="207"/>
      <c r="E537" s="207"/>
      <c r="F537" s="207"/>
      <c r="G537" s="207"/>
      <c r="H537" s="207"/>
      <c r="I537" s="207"/>
      <c r="J537" s="207"/>
      <c r="K537" s="207"/>
      <c r="L537" s="207"/>
      <c r="M537" s="207"/>
      <c r="N537" s="207"/>
      <c r="O537" s="207"/>
      <c r="AH537" s="206"/>
    </row>
    <row r="538" spans="1:34" x14ac:dyDescent="0.25">
      <c r="A538" s="206"/>
      <c r="B538" s="207"/>
      <c r="C538" s="207"/>
      <c r="D538" s="207"/>
      <c r="E538" s="207"/>
      <c r="F538" s="207"/>
      <c r="G538" s="207"/>
      <c r="H538" s="207"/>
      <c r="I538" s="207"/>
      <c r="J538" s="207"/>
      <c r="K538" s="207"/>
      <c r="L538" s="207"/>
      <c r="M538" s="207"/>
      <c r="N538" s="207"/>
      <c r="O538" s="207"/>
      <c r="AH538" s="206"/>
    </row>
    <row r="539" spans="1:34" x14ac:dyDescent="0.25">
      <c r="A539" s="206"/>
      <c r="B539" s="207"/>
      <c r="C539" s="207"/>
      <c r="D539" s="207"/>
      <c r="E539" s="207"/>
      <c r="F539" s="207"/>
      <c r="G539" s="207"/>
      <c r="H539" s="207"/>
      <c r="I539" s="207"/>
      <c r="J539" s="207"/>
      <c r="K539" s="207"/>
      <c r="L539" s="207"/>
      <c r="M539" s="207"/>
      <c r="N539" s="207"/>
      <c r="O539" s="207"/>
      <c r="AH539" s="206"/>
    </row>
    <row r="540" spans="1:34" x14ac:dyDescent="0.25">
      <c r="A540" s="206"/>
      <c r="B540" s="207"/>
      <c r="C540" s="207"/>
      <c r="D540" s="207"/>
      <c r="E540" s="207"/>
      <c r="F540" s="207"/>
      <c r="G540" s="207"/>
      <c r="H540" s="207"/>
      <c r="I540" s="207"/>
      <c r="J540" s="207"/>
      <c r="K540" s="207"/>
      <c r="L540" s="207"/>
      <c r="M540" s="207"/>
      <c r="N540" s="207"/>
      <c r="O540" s="207"/>
      <c r="AH540" s="206"/>
    </row>
    <row r="541" spans="1:34" x14ac:dyDescent="0.25">
      <c r="A541" s="206"/>
      <c r="B541" s="207"/>
      <c r="C541" s="207"/>
      <c r="D541" s="207"/>
      <c r="E541" s="207"/>
      <c r="F541" s="207"/>
      <c r="G541" s="207"/>
      <c r="H541" s="207"/>
      <c r="I541" s="207"/>
      <c r="J541" s="207"/>
      <c r="K541" s="207"/>
      <c r="L541" s="207"/>
      <c r="M541" s="207"/>
      <c r="N541" s="207"/>
      <c r="O541" s="207"/>
      <c r="AH541" s="206"/>
    </row>
    <row r="542" spans="1:34" x14ac:dyDescent="0.25">
      <c r="A542" s="206"/>
      <c r="B542" s="207"/>
      <c r="C542" s="207"/>
      <c r="D542" s="207"/>
      <c r="E542" s="207"/>
      <c r="F542" s="207"/>
      <c r="G542" s="207"/>
      <c r="H542" s="207"/>
      <c r="I542" s="207"/>
      <c r="J542" s="207"/>
      <c r="K542" s="207"/>
      <c r="L542" s="207"/>
      <c r="M542" s="207"/>
      <c r="N542" s="207"/>
      <c r="O542" s="207"/>
      <c r="AH542" s="206"/>
    </row>
    <row r="543" spans="1:34" x14ac:dyDescent="0.25">
      <c r="A543" s="206"/>
      <c r="B543" s="207"/>
      <c r="C543" s="207"/>
      <c r="D543" s="207"/>
      <c r="E543" s="207"/>
      <c r="F543" s="207"/>
      <c r="G543" s="207"/>
      <c r="H543" s="207"/>
      <c r="I543" s="207"/>
      <c r="J543" s="207"/>
      <c r="K543" s="207"/>
      <c r="L543" s="207"/>
      <c r="M543" s="207"/>
      <c r="N543" s="207"/>
      <c r="O543" s="207"/>
      <c r="AH543" s="206"/>
    </row>
    <row r="544" spans="1:34" x14ac:dyDescent="0.25">
      <c r="A544" s="206"/>
      <c r="B544" s="207"/>
      <c r="C544" s="207"/>
      <c r="D544" s="207"/>
      <c r="E544" s="207"/>
      <c r="F544" s="207"/>
      <c r="G544" s="207"/>
      <c r="H544" s="207"/>
      <c r="I544" s="207"/>
      <c r="J544" s="207"/>
      <c r="K544" s="207"/>
      <c r="L544" s="207"/>
      <c r="M544" s="207"/>
      <c r="N544" s="207"/>
      <c r="O544" s="207"/>
      <c r="AH544" s="206"/>
    </row>
    <row r="545" spans="1:34" x14ac:dyDescent="0.25">
      <c r="A545" s="206"/>
      <c r="B545" s="207"/>
      <c r="C545" s="207"/>
      <c r="D545" s="207"/>
      <c r="E545" s="207"/>
      <c r="F545" s="207"/>
      <c r="G545" s="207"/>
      <c r="H545" s="207"/>
      <c r="I545" s="207"/>
      <c r="J545" s="207"/>
      <c r="K545" s="207"/>
      <c r="L545" s="207"/>
      <c r="M545" s="207"/>
      <c r="N545" s="207"/>
      <c r="O545" s="207"/>
      <c r="AH545" s="206"/>
    </row>
    <row r="546" spans="1:34" x14ac:dyDescent="0.25">
      <c r="A546" s="206"/>
      <c r="B546" s="207"/>
      <c r="C546" s="207"/>
      <c r="D546" s="207"/>
      <c r="E546" s="207"/>
      <c r="F546" s="207"/>
      <c r="G546" s="207"/>
      <c r="H546" s="207"/>
      <c r="I546" s="207"/>
      <c r="J546" s="207"/>
      <c r="K546" s="207"/>
      <c r="L546" s="207"/>
      <c r="M546" s="207"/>
      <c r="N546" s="207"/>
      <c r="O546" s="207"/>
      <c r="AH546" s="206"/>
    </row>
    <row r="547" spans="1:34" x14ac:dyDescent="0.25">
      <c r="A547" s="206"/>
      <c r="B547" s="207"/>
      <c r="C547" s="207"/>
      <c r="D547" s="207"/>
      <c r="E547" s="207"/>
      <c r="F547" s="207"/>
      <c r="G547" s="207"/>
      <c r="H547" s="207"/>
      <c r="I547" s="207"/>
      <c r="J547" s="207"/>
      <c r="K547" s="207"/>
      <c r="L547" s="207"/>
      <c r="M547" s="207"/>
      <c r="N547" s="207"/>
      <c r="O547" s="207"/>
      <c r="AH547" s="206"/>
    </row>
    <row r="548" spans="1:34" x14ac:dyDescent="0.25">
      <c r="A548" s="206"/>
      <c r="B548" s="207"/>
      <c r="C548" s="207"/>
      <c r="D548" s="207"/>
      <c r="E548" s="207"/>
      <c r="F548" s="207"/>
      <c r="G548" s="207"/>
      <c r="H548" s="207"/>
      <c r="I548" s="207"/>
      <c r="J548" s="207"/>
      <c r="K548" s="207"/>
      <c r="L548" s="207"/>
      <c r="M548" s="207"/>
      <c r="N548" s="207"/>
      <c r="O548" s="207"/>
      <c r="AH548" s="206"/>
    </row>
    <row r="549" spans="1:34" x14ac:dyDescent="0.25">
      <c r="A549" s="206"/>
      <c r="B549" s="207"/>
      <c r="C549" s="207"/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AH549" s="206"/>
    </row>
    <row r="550" spans="1:34" x14ac:dyDescent="0.25">
      <c r="A550" s="206"/>
      <c r="B550" s="207"/>
      <c r="C550" s="207"/>
      <c r="D550" s="207"/>
      <c r="E550" s="207"/>
      <c r="F550" s="207"/>
      <c r="G550" s="207"/>
      <c r="H550" s="207"/>
      <c r="I550" s="207"/>
      <c r="J550" s="207"/>
      <c r="K550" s="207"/>
      <c r="L550" s="207"/>
      <c r="M550" s="207"/>
      <c r="N550" s="207"/>
      <c r="O550" s="207"/>
      <c r="AH550" s="206"/>
    </row>
    <row r="551" spans="1:34" x14ac:dyDescent="0.25">
      <c r="A551" s="206"/>
      <c r="B551" s="207"/>
      <c r="C551" s="207"/>
      <c r="D551" s="207"/>
      <c r="E551" s="207"/>
      <c r="F551" s="207"/>
      <c r="G551" s="207"/>
      <c r="H551" s="207"/>
      <c r="I551" s="207"/>
      <c r="J551" s="207"/>
      <c r="K551" s="207"/>
      <c r="L551" s="207"/>
      <c r="M551" s="207"/>
      <c r="N551" s="207"/>
      <c r="O551" s="207"/>
      <c r="AH551" s="206"/>
    </row>
    <row r="552" spans="1:34" x14ac:dyDescent="0.25">
      <c r="A552" s="206"/>
      <c r="B552" s="207"/>
      <c r="C552" s="207"/>
      <c r="D552" s="207"/>
      <c r="E552" s="207"/>
      <c r="F552" s="207"/>
      <c r="G552" s="207"/>
      <c r="H552" s="207"/>
      <c r="I552" s="207"/>
      <c r="J552" s="207"/>
      <c r="K552" s="207"/>
      <c r="L552" s="207"/>
      <c r="M552" s="207"/>
      <c r="N552" s="207"/>
      <c r="O552" s="207"/>
      <c r="AH552" s="206"/>
    </row>
    <row r="553" spans="1:34" x14ac:dyDescent="0.25">
      <c r="A553" s="206"/>
      <c r="B553" s="207"/>
      <c r="C553" s="207"/>
      <c r="D553" s="207"/>
      <c r="E553" s="207"/>
      <c r="F553" s="207"/>
      <c r="G553" s="207"/>
      <c r="H553" s="207"/>
      <c r="I553" s="207"/>
      <c r="J553" s="207"/>
      <c r="K553" s="207"/>
      <c r="L553" s="207"/>
      <c r="M553" s="207"/>
      <c r="N553" s="207"/>
      <c r="O553" s="207"/>
      <c r="AH553" s="206"/>
    </row>
    <row r="554" spans="1:34" x14ac:dyDescent="0.25">
      <c r="A554" s="206"/>
      <c r="B554" s="207"/>
      <c r="C554" s="207"/>
      <c r="D554" s="207"/>
      <c r="E554" s="207"/>
      <c r="F554" s="207"/>
      <c r="G554" s="207"/>
      <c r="H554" s="207"/>
      <c r="I554" s="207"/>
      <c r="J554" s="207"/>
      <c r="K554" s="207"/>
      <c r="L554" s="207"/>
      <c r="M554" s="207"/>
      <c r="N554" s="207"/>
      <c r="O554" s="207"/>
      <c r="AH554" s="206"/>
    </row>
    <row r="555" spans="1:34" x14ac:dyDescent="0.25">
      <c r="A555" s="206"/>
      <c r="B555" s="207"/>
      <c r="C555" s="207"/>
      <c r="D555" s="207"/>
      <c r="E555" s="207"/>
      <c r="F555" s="207"/>
      <c r="G555" s="207"/>
      <c r="H555" s="207"/>
      <c r="I555" s="207"/>
      <c r="J555" s="207"/>
      <c r="K555" s="207"/>
      <c r="L555" s="207"/>
      <c r="M555" s="207"/>
      <c r="N555" s="207"/>
      <c r="O555" s="207"/>
      <c r="AH555" s="206"/>
    </row>
    <row r="556" spans="1:34" x14ac:dyDescent="0.25">
      <c r="A556" s="206"/>
      <c r="B556" s="207"/>
      <c r="C556" s="207"/>
      <c r="D556" s="207"/>
      <c r="E556" s="207"/>
      <c r="F556" s="207"/>
      <c r="G556" s="207"/>
      <c r="H556" s="207"/>
      <c r="I556" s="207"/>
      <c r="J556" s="207"/>
      <c r="K556" s="207"/>
      <c r="L556" s="207"/>
      <c r="M556" s="207"/>
      <c r="N556" s="207"/>
      <c r="O556" s="207"/>
      <c r="AH556" s="206"/>
    </row>
    <row r="557" spans="1:34" x14ac:dyDescent="0.25">
      <c r="A557" s="206"/>
      <c r="B557" s="207"/>
      <c r="C557" s="207"/>
      <c r="D557" s="207"/>
      <c r="E557" s="207"/>
      <c r="F557" s="207"/>
      <c r="G557" s="207"/>
      <c r="H557" s="207"/>
      <c r="I557" s="207"/>
      <c r="J557" s="207"/>
      <c r="K557" s="207"/>
      <c r="L557" s="207"/>
      <c r="M557" s="207"/>
      <c r="N557" s="207"/>
      <c r="O557" s="207"/>
      <c r="AH557" s="206"/>
    </row>
    <row r="558" spans="1:34" x14ac:dyDescent="0.25">
      <c r="A558" s="206"/>
      <c r="B558" s="207"/>
      <c r="C558" s="207"/>
      <c r="D558" s="207"/>
      <c r="E558" s="207"/>
      <c r="F558" s="207"/>
      <c r="G558" s="207"/>
      <c r="H558" s="207"/>
      <c r="I558" s="207"/>
      <c r="J558" s="207"/>
      <c r="K558" s="207"/>
      <c r="L558" s="207"/>
      <c r="M558" s="207"/>
      <c r="N558" s="207"/>
      <c r="O558" s="207"/>
      <c r="AH558" s="206"/>
    </row>
    <row r="559" spans="1:34" x14ac:dyDescent="0.25">
      <c r="A559" s="206"/>
      <c r="B559" s="207"/>
      <c r="C559" s="207"/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AH559" s="206"/>
    </row>
    <row r="560" spans="1:34" x14ac:dyDescent="0.25">
      <c r="A560" s="206"/>
      <c r="B560" s="207"/>
      <c r="C560" s="207"/>
      <c r="D560" s="207"/>
      <c r="E560" s="207"/>
      <c r="F560" s="207"/>
      <c r="G560" s="207"/>
      <c r="H560" s="207"/>
      <c r="I560" s="207"/>
      <c r="J560" s="207"/>
      <c r="K560" s="207"/>
      <c r="L560" s="207"/>
      <c r="M560" s="207"/>
      <c r="N560" s="207"/>
      <c r="O560" s="207"/>
      <c r="AH560" s="206"/>
    </row>
    <row r="561" spans="1:34" x14ac:dyDescent="0.25">
      <c r="A561" s="206"/>
      <c r="B561" s="207"/>
      <c r="C561" s="207"/>
      <c r="D561" s="207"/>
      <c r="E561" s="207"/>
      <c r="F561" s="207"/>
      <c r="G561" s="207"/>
      <c r="H561" s="207"/>
      <c r="I561" s="207"/>
      <c r="J561" s="207"/>
      <c r="K561" s="207"/>
      <c r="L561" s="207"/>
      <c r="M561" s="207"/>
      <c r="N561" s="207"/>
      <c r="O561" s="207"/>
      <c r="AH561" s="206"/>
    </row>
    <row r="562" spans="1:34" x14ac:dyDescent="0.25">
      <c r="A562" s="206"/>
      <c r="B562" s="207"/>
      <c r="C562" s="207"/>
      <c r="D562" s="207"/>
      <c r="E562" s="207"/>
      <c r="F562" s="207"/>
      <c r="G562" s="207"/>
      <c r="H562" s="207"/>
      <c r="I562" s="207"/>
      <c r="J562" s="207"/>
      <c r="K562" s="207"/>
      <c r="L562" s="207"/>
      <c r="M562" s="207"/>
      <c r="N562" s="207"/>
      <c r="O562" s="207"/>
      <c r="AH562" s="206"/>
    </row>
    <row r="563" spans="1:34" x14ac:dyDescent="0.25">
      <c r="A563" s="206"/>
      <c r="B563" s="207"/>
      <c r="C563" s="207"/>
      <c r="D563" s="207"/>
      <c r="E563" s="207"/>
      <c r="F563" s="207"/>
      <c r="G563" s="207"/>
      <c r="H563" s="207"/>
      <c r="I563" s="207"/>
      <c r="J563" s="207"/>
      <c r="K563" s="207"/>
      <c r="L563" s="207"/>
      <c r="M563" s="207"/>
      <c r="N563" s="207"/>
      <c r="O563" s="207"/>
      <c r="AH563" s="206"/>
    </row>
    <row r="564" spans="1:34" x14ac:dyDescent="0.25">
      <c r="A564" s="206"/>
      <c r="B564" s="207"/>
      <c r="C564" s="207"/>
      <c r="D564" s="207"/>
      <c r="E564" s="207"/>
      <c r="F564" s="207"/>
      <c r="G564" s="207"/>
      <c r="H564" s="207"/>
      <c r="I564" s="207"/>
      <c r="J564" s="207"/>
      <c r="K564" s="207"/>
      <c r="L564" s="207"/>
      <c r="M564" s="207"/>
      <c r="N564" s="207"/>
      <c r="O564" s="207"/>
      <c r="AH564" s="206"/>
    </row>
    <row r="565" spans="1:34" x14ac:dyDescent="0.25">
      <c r="A565" s="206"/>
      <c r="B565" s="207"/>
      <c r="C565" s="207"/>
      <c r="D565" s="207"/>
      <c r="E565" s="207"/>
      <c r="F565" s="207"/>
      <c r="G565" s="207"/>
      <c r="H565" s="207"/>
      <c r="I565" s="207"/>
      <c r="J565" s="207"/>
      <c r="K565" s="207"/>
      <c r="L565" s="207"/>
      <c r="M565" s="207"/>
      <c r="N565" s="207"/>
      <c r="O565" s="207"/>
      <c r="AH565" s="206"/>
    </row>
    <row r="566" spans="1:34" x14ac:dyDescent="0.25">
      <c r="A566" s="206"/>
      <c r="B566" s="207"/>
      <c r="C566" s="207"/>
      <c r="D566" s="207"/>
      <c r="E566" s="207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AH566" s="206"/>
    </row>
    <row r="567" spans="1:34" x14ac:dyDescent="0.25">
      <c r="A567" s="206"/>
      <c r="B567" s="207"/>
      <c r="C567" s="207"/>
      <c r="D567" s="207"/>
      <c r="E567" s="207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AH567" s="206"/>
    </row>
    <row r="568" spans="1:34" x14ac:dyDescent="0.25">
      <c r="A568" s="206"/>
      <c r="B568" s="207"/>
      <c r="C568" s="207"/>
      <c r="D568" s="207"/>
      <c r="E568" s="207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AH568" s="206"/>
    </row>
    <row r="569" spans="1:34" x14ac:dyDescent="0.25">
      <c r="A569" s="206"/>
      <c r="B569" s="207"/>
      <c r="C569" s="207"/>
      <c r="D569" s="207"/>
      <c r="E569" s="207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AH569" s="206"/>
    </row>
    <row r="570" spans="1:34" x14ac:dyDescent="0.25">
      <c r="A570" s="206"/>
      <c r="B570" s="207"/>
      <c r="C570" s="207"/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AH570" s="206"/>
    </row>
    <row r="571" spans="1:34" x14ac:dyDescent="0.25">
      <c r="A571" s="206"/>
      <c r="B571" s="207"/>
      <c r="C571" s="207"/>
      <c r="D571" s="207"/>
      <c r="E571" s="207"/>
      <c r="F571" s="207"/>
      <c r="G571" s="207"/>
      <c r="H571" s="207"/>
      <c r="I571" s="207"/>
      <c r="J571" s="207"/>
      <c r="K571" s="207"/>
      <c r="L571" s="207"/>
      <c r="M571" s="207"/>
      <c r="N571" s="207"/>
      <c r="O571" s="207"/>
      <c r="AH571" s="206"/>
    </row>
    <row r="572" spans="1:34" x14ac:dyDescent="0.25">
      <c r="A572" s="206"/>
      <c r="B572" s="207"/>
      <c r="C572" s="207"/>
      <c r="D572" s="207"/>
      <c r="E572" s="207"/>
      <c r="F572" s="207"/>
      <c r="G572" s="207"/>
      <c r="H572" s="207"/>
      <c r="I572" s="207"/>
      <c r="J572" s="207"/>
      <c r="K572" s="207"/>
      <c r="L572" s="207"/>
      <c r="M572" s="207"/>
      <c r="N572" s="207"/>
      <c r="O572" s="207"/>
      <c r="AH572" s="206"/>
    </row>
    <row r="573" spans="1:34" x14ac:dyDescent="0.25">
      <c r="A573" s="206"/>
      <c r="B573" s="207"/>
      <c r="C573" s="207"/>
      <c r="D573" s="207"/>
      <c r="E573" s="207"/>
      <c r="F573" s="207"/>
      <c r="G573" s="207"/>
      <c r="H573" s="207"/>
      <c r="I573" s="207"/>
      <c r="J573" s="207"/>
      <c r="K573" s="207"/>
      <c r="L573" s="207"/>
      <c r="M573" s="207"/>
      <c r="N573" s="207"/>
      <c r="O573" s="207"/>
      <c r="AH573" s="206"/>
    </row>
    <row r="574" spans="1:34" x14ac:dyDescent="0.25">
      <c r="A574" s="206"/>
      <c r="B574" s="207"/>
      <c r="C574" s="207"/>
      <c r="D574" s="207"/>
      <c r="E574" s="207"/>
      <c r="F574" s="207"/>
      <c r="G574" s="207"/>
      <c r="H574" s="207"/>
      <c r="I574" s="207"/>
      <c r="J574" s="207"/>
      <c r="K574" s="207"/>
      <c r="L574" s="207"/>
      <c r="M574" s="207"/>
      <c r="N574" s="207"/>
      <c r="O574" s="207"/>
      <c r="AH574" s="206"/>
    </row>
    <row r="575" spans="1:34" x14ac:dyDescent="0.25">
      <c r="A575" s="206"/>
      <c r="B575" s="207"/>
      <c r="C575" s="207"/>
      <c r="D575" s="207"/>
      <c r="E575" s="207"/>
      <c r="F575" s="207"/>
      <c r="G575" s="207"/>
      <c r="H575" s="207"/>
      <c r="I575" s="207"/>
      <c r="J575" s="207"/>
      <c r="K575" s="207"/>
      <c r="L575" s="207"/>
      <c r="M575" s="207"/>
      <c r="N575" s="207"/>
      <c r="O575" s="207"/>
      <c r="AH575" s="206"/>
    </row>
    <row r="576" spans="1:34" x14ac:dyDescent="0.25">
      <c r="A576" s="206"/>
      <c r="B576" s="207"/>
      <c r="C576" s="207"/>
      <c r="D576" s="207"/>
      <c r="E576" s="207"/>
      <c r="F576" s="207"/>
      <c r="G576" s="207"/>
      <c r="H576" s="207"/>
      <c r="I576" s="207"/>
      <c r="J576" s="207"/>
      <c r="K576" s="207"/>
      <c r="L576" s="207"/>
      <c r="M576" s="207"/>
      <c r="N576" s="207"/>
      <c r="O576" s="207"/>
      <c r="AH576" s="206"/>
    </row>
    <row r="577" spans="1:34" x14ac:dyDescent="0.25">
      <c r="A577" s="206"/>
      <c r="B577" s="207"/>
      <c r="C577" s="207"/>
      <c r="D577" s="207"/>
      <c r="E577" s="207"/>
      <c r="F577" s="207"/>
      <c r="G577" s="207"/>
      <c r="H577" s="207"/>
      <c r="I577" s="207"/>
      <c r="J577" s="207"/>
      <c r="K577" s="207"/>
      <c r="L577" s="207"/>
      <c r="M577" s="207"/>
      <c r="N577" s="207"/>
      <c r="O577" s="207"/>
      <c r="AH577" s="206"/>
    </row>
    <row r="578" spans="1:34" x14ac:dyDescent="0.25">
      <c r="A578" s="206"/>
      <c r="B578" s="207"/>
      <c r="C578" s="207"/>
      <c r="D578" s="207"/>
      <c r="E578" s="207"/>
      <c r="F578" s="207"/>
      <c r="G578" s="207"/>
      <c r="H578" s="207"/>
      <c r="I578" s="207"/>
      <c r="J578" s="207"/>
      <c r="K578" s="207"/>
      <c r="L578" s="207"/>
      <c r="M578" s="207"/>
      <c r="N578" s="207"/>
      <c r="O578" s="207"/>
      <c r="AH578" s="206"/>
    </row>
    <row r="579" spans="1:34" x14ac:dyDescent="0.25">
      <c r="A579" s="206"/>
      <c r="B579" s="207"/>
      <c r="C579" s="207"/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  <c r="AH579" s="206"/>
    </row>
    <row r="580" spans="1:34" x14ac:dyDescent="0.25">
      <c r="A580" s="206"/>
      <c r="B580" s="207"/>
      <c r="C580" s="207"/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AH580" s="206"/>
    </row>
    <row r="581" spans="1:34" x14ac:dyDescent="0.25">
      <c r="A581" s="206"/>
      <c r="B581" s="207"/>
      <c r="C581" s="207"/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AH581" s="206"/>
    </row>
    <row r="582" spans="1:34" x14ac:dyDescent="0.25">
      <c r="A582" s="206"/>
      <c r="B582" s="207"/>
      <c r="C582" s="207"/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AH582" s="206"/>
    </row>
    <row r="583" spans="1:34" x14ac:dyDescent="0.25">
      <c r="A583" s="206"/>
      <c r="B583" s="207"/>
      <c r="C583" s="207"/>
      <c r="D583" s="207"/>
      <c r="E583" s="207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AH583" s="206"/>
    </row>
    <row r="584" spans="1:34" x14ac:dyDescent="0.25">
      <c r="A584" s="206"/>
      <c r="B584" s="207"/>
      <c r="C584" s="207"/>
      <c r="D584" s="207"/>
      <c r="E584" s="207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AH584" s="206"/>
    </row>
    <row r="585" spans="1:34" x14ac:dyDescent="0.25">
      <c r="A585" s="206"/>
      <c r="B585" s="207"/>
      <c r="C585" s="207"/>
      <c r="D585" s="207"/>
      <c r="E585" s="207"/>
      <c r="F585" s="207"/>
      <c r="G585" s="207"/>
      <c r="H585" s="207"/>
      <c r="I585" s="207"/>
      <c r="J585" s="207"/>
      <c r="K585" s="207"/>
      <c r="L585" s="207"/>
      <c r="M585" s="207"/>
      <c r="N585" s="207"/>
      <c r="O585" s="207"/>
      <c r="AH585" s="206"/>
    </row>
    <row r="586" spans="1:34" x14ac:dyDescent="0.25">
      <c r="A586" s="206"/>
      <c r="B586" s="207"/>
      <c r="C586" s="207"/>
      <c r="D586" s="207"/>
      <c r="E586" s="207"/>
      <c r="F586" s="207"/>
      <c r="G586" s="207"/>
      <c r="H586" s="207"/>
      <c r="I586" s="207"/>
      <c r="J586" s="207"/>
      <c r="K586" s="207"/>
      <c r="L586" s="207"/>
      <c r="M586" s="207"/>
      <c r="N586" s="207"/>
      <c r="O586" s="207"/>
      <c r="AH586" s="206"/>
    </row>
    <row r="587" spans="1:34" x14ac:dyDescent="0.25">
      <c r="A587" s="206"/>
      <c r="B587" s="207"/>
      <c r="C587" s="207"/>
      <c r="D587" s="207"/>
      <c r="E587" s="207"/>
      <c r="F587" s="207"/>
      <c r="G587" s="207"/>
      <c r="H587" s="207"/>
      <c r="I587" s="207"/>
      <c r="J587" s="207"/>
      <c r="K587" s="207"/>
      <c r="L587" s="207"/>
      <c r="M587" s="207"/>
      <c r="N587" s="207"/>
      <c r="O587" s="207"/>
      <c r="AH587" s="206"/>
    </row>
    <row r="588" spans="1:34" x14ac:dyDescent="0.25">
      <c r="A588" s="206"/>
      <c r="B588" s="207"/>
      <c r="C588" s="207"/>
      <c r="D588" s="207"/>
      <c r="E588" s="207"/>
      <c r="F588" s="207"/>
      <c r="G588" s="207"/>
      <c r="H588" s="207"/>
      <c r="I588" s="207"/>
      <c r="J588" s="207"/>
      <c r="K588" s="207"/>
      <c r="L588" s="207"/>
      <c r="M588" s="207"/>
      <c r="N588" s="207"/>
      <c r="O588" s="207"/>
      <c r="AH588" s="206"/>
    </row>
    <row r="589" spans="1:34" x14ac:dyDescent="0.25">
      <c r="A589" s="206"/>
      <c r="B589" s="207"/>
      <c r="C589" s="207"/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  <c r="AH589" s="206"/>
    </row>
    <row r="590" spans="1:34" x14ac:dyDescent="0.25">
      <c r="A590" s="206"/>
      <c r="B590" s="207"/>
      <c r="C590" s="207"/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  <c r="AH590" s="206"/>
    </row>
    <row r="591" spans="1:34" x14ac:dyDescent="0.25">
      <c r="A591" s="206"/>
      <c r="B591" s="207"/>
      <c r="C591" s="207"/>
      <c r="D591" s="207"/>
      <c r="E591" s="207"/>
      <c r="F591" s="207"/>
      <c r="G591" s="207"/>
      <c r="H591" s="207"/>
      <c r="I591" s="207"/>
      <c r="J591" s="207"/>
      <c r="K591" s="207"/>
      <c r="L591" s="207"/>
      <c r="M591" s="207"/>
      <c r="N591" s="207"/>
      <c r="O591" s="207"/>
      <c r="AH591" s="206"/>
    </row>
    <row r="592" spans="1:34" x14ac:dyDescent="0.25">
      <c r="A592" s="206"/>
      <c r="B592" s="207"/>
      <c r="C592" s="207"/>
      <c r="D592" s="207"/>
      <c r="E592" s="207"/>
      <c r="F592" s="207"/>
      <c r="G592" s="207"/>
      <c r="H592" s="207"/>
      <c r="I592" s="207"/>
      <c r="J592" s="207"/>
      <c r="K592" s="207"/>
      <c r="L592" s="207"/>
      <c r="M592" s="207"/>
      <c r="N592" s="207"/>
      <c r="O592" s="207"/>
      <c r="AH592" s="206"/>
    </row>
    <row r="593" spans="1:34" x14ac:dyDescent="0.25">
      <c r="A593" s="206"/>
      <c r="B593" s="207"/>
      <c r="C593" s="207"/>
      <c r="D593" s="207"/>
      <c r="E593" s="207"/>
      <c r="F593" s="207"/>
      <c r="G593" s="207"/>
      <c r="H593" s="207"/>
      <c r="I593" s="207"/>
      <c r="J593" s="207"/>
      <c r="K593" s="207"/>
      <c r="L593" s="207"/>
      <c r="M593" s="207"/>
      <c r="N593" s="207"/>
      <c r="O593" s="207"/>
      <c r="AH593" s="206"/>
    </row>
    <row r="594" spans="1:34" x14ac:dyDescent="0.25">
      <c r="A594" s="206"/>
      <c r="B594" s="207"/>
      <c r="C594" s="207"/>
      <c r="D594" s="207"/>
      <c r="E594" s="207"/>
      <c r="F594" s="207"/>
      <c r="G594" s="207"/>
      <c r="H594" s="207"/>
      <c r="I594" s="207"/>
      <c r="J594" s="207"/>
      <c r="K594" s="207"/>
      <c r="L594" s="207"/>
      <c r="M594" s="207"/>
      <c r="N594" s="207"/>
      <c r="O594" s="207"/>
      <c r="AH594" s="206"/>
    </row>
    <row r="595" spans="1:34" x14ac:dyDescent="0.25">
      <c r="A595" s="206"/>
      <c r="B595" s="207"/>
      <c r="C595" s="207"/>
      <c r="D595" s="207"/>
      <c r="E595" s="207"/>
      <c r="F595" s="207"/>
      <c r="G595" s="207"/>
      <c r="H595" s="207"/>
      <c r="I595" s="207"/>
      <c r="J595" s="207"/>
      <c r="K595" s="207"/>
      <c r="L595" s="207"/>
      <c r="M595" s="207"/>
      <c r="N595" s="207"/>
      <c r="O595" s="207"/>
      <c r="AH595" s="206"/>
    </row>
    <row r="596" spans="1:34" x14ac:dyDescent="0.25">
      <c r="A596" s="206"/>
      <c r="B596" s="207"/>
      <c r="C596" s="207"/>
      <c r="D596" s="207"/>
      <c r="E596" s="207"/>
      <c r="F596" s="207"/>
      <c r="G596" s="207"/>
      <c r="H596" s="207"/>
      <c r="I596" s="207"/>
      <c r="J596" s="207"/>
      <c r="K596" s="207"/>
      <c r="L596" s="207"/>
      <c r="M596" s="207"/>
      <c r="N596" s="207"/>
      <c r="O596" s="207"/>
      <c r="AH596" s="206"/>
    </row>
    <row r="597" spans="1:34" x14ac:dyDescent="0.25">
      <c r="A597" s="206"/>
      <c r="B597" s="207"/>
      <c r="C597" s="207"/>
      <c r="D597" s="207"/>
      <c r="E597" s="207"/>
      <c r="F597" s="207"/>
      <c r="G597" s="207"/>
      <c r="H597" s="207"/>
      <c r="I597" s="207"/>
      <c r="J597" s="207"/>
      <c r="K597" s="207"/>
      <c r="L597" s="207"/>
      <c r="M597" s="207"/>
      <c r="N597" s="207"/>
      <c r="O597" s="207"/>
      <c r="AH597" s="206"/>
    </row>
    <row r="598" spans="1:34" x14ac:dyDescent="0.25">
      <c r="A598" s="206"/>
      <c r="B598" s="207"/>
      <c r="C598" s="207"/>
      <c r="D598" s="207"/>
      <c r="E598" s="207"/>
      <c r="F598" s="207"/>
      <c r="G598" s="207"/>
      <c r="H598" s="207"/>
      <c r="I598" s="207"/>
      <c r="J598" s="207"/>
      <c r="K598" s="207"/>
      <c r="L598" s="207"/>
      <c r="M598" s="207"/>
      <c r="N598" s="207"/>
      <c r="O598" s="207"/>
      <c r="AH598" s="206"/>
    </row>
    <row r="599" spans="1:34" x14ac:dyDescent="0.25">
      <c r="A599" s="206"/>
      <c r="B599" s="207"/>
      <c r="C599" s="207"/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AH599" s="206"/>
    </row>
    <row r="600" spans="1:34" x14ac:dyDescent="0.25">
      <c r="A600" s="206"/>
      <c r="B600" s="207"/>
      <c r="C600" s="207"/>
      <c r="D600" s="207"/>
      <c r="E600" s="207"/>
      <c r="F600" s="207"/>
      <c r="G600" s="207"/>
      <c r="H600" s="207"/>
      <c r="I600" s="207"/>
      <c r="J600" s="207"/>
      <c r="K600" s="207"/>
      <c r="L600" s="207"/>
      <c r="M600" s="207"/>
      <c r="N600" s="207"/>
      <c r="O600" s="207"/>
      <c r="AH600" s="206"/>
    </row>
    <row r="601" spans="1:34" x14ac:dyDescent="0.25">
      <c r="A601" s="206"/>
      <c r="B601" s="207"/>
      <c r="C601" s="207"/>
      <c r="D601" s="207"/>
      <c r="E601" s="207"/>
      <c r="F601" s="207"/>
      <c r="G601" s="207"/>
      <c r="H601" s="207"/>
      <c r="I601" s="207"/>
      <c r="J601" s="207"/>
      <c r="K601" s="207"/>
      <c r="L601" s="207"/>
      <c r="M601" s="207"/>
      <c r="N601" s="207"/>
      <c r="O601" s="207"/>
      <c r="AH601" s="206"/>
    </row>
    <row r="602" spans="1:34" x14ac:dyDescent="0.25">
      <c r="A602" s="206"/>
      <c r="B602" s="207"/>
      <c r="C602" s="207"/>
      <c r="D602" s="207"/>
      <c r="E602" s="207"/>
      <c r="F602" s="207"/>
      <c r="G602" s="207"/>
      <c r="H602" s="207"/>
      <c r="I602" s="207"/>
      <c r="J602" s="207"/>
      <c r="K602" s="207"/>
      <c r="L602" s="207"/>
      <c r="M602" s="207"/>
      <c r="N602" s="207"/>
      <c r="O602" s="207"/>
      <c r="AH602" s="206"/>
    </row>
    <row r="603" spans="1:34" x14ac:dyDescent="0.25">
      <c r="A603" s="206"/>
      <c r="B603" s="207"/>
      <c r="C603" s="207"/>
      <c r="D603" s="207"/>
      <c r="E603" s="207"/>
      <c r="F603" s="207"/>
      <c r="G603" s="207"/>
      <c r="H603" s="207"/>
      <c r="I603" s="207"/>
      <c r="J603" s="207"/>
      <c r="K603" s="207"/>
      <c r="L603" s="207"/>
      <c r="M603" s="207"/>
      <c r="N603" s="207"/>
      <c r="O603" s="207"/>
      <c r="AH603" s="206"/>
    </row>
    <row r="604" spans="1:34" x14ac:dyDescent="0.25">
      <c r="A604" s="206"/>
      <c r="B604" s="207"/>
      <c r="C604" s="207"/>
      <c r="D604" s="207"/>
      <c r="E604" s="207"/>
      <c r="F604" s="207"/>
      <c r="G604" s="207"/>
      <c r="H604" s="207"/>
      <c r="I604" s="207"/>
      <c r="J604" s="207"/>
      <c r="K604" s="207"/>
      <c r="L604" s="207"/>
      <c r="M604" s="207"/>
      <c r="N604" s="207"/>
      <c r="O604" s="207"/>
      <c r="AH604" s="206"/>
    </row>
    <row r="605" spans="1:34" x14ac:dyDescent="0.25">
      <c r="A605" s="206"/>
      <c r="B605" s="207"/>
      <c r="C605" s="207"/>
      <c r="D605" s="207"/>
      <c r="E605" s="207"/>
      <c r="F605" s="207"/>
      <c r="G605" s="207"/>
      <c r="H605" s="207"/>
      <c r="I605" s="207"/>
      <c r="J605" s="207"/>
      <c r="K605" s="207"/>
      <c r="L605" s="207"/>
      <c r="M605" s="207"/>
      <c r="N605" s="207"/>
      <c r="O605" s="207"/>
      <c r="AH605" s="206"/>
    </row>
    <row r="606" spans="1:34" x14ac:dyDescent="0.25">
      <c r="A606" s="206"/>
      <c r="B606" s="207"/>
      <c r="C606" s="207"/>
      <c r="D606" s="207"/>
      <c r="E606" s="207"/>
      <c r="F606" s="207"/>
      <c r="G606" s="207"/>
      <c r="H606" s="207"/>
      <c r="I606" s="207"/>
      <c r="J606" s="207"/>
      <c r="K606" s="207"/>
      <c r="L606" s="207"/>
      <c r="M606" s="207"/>
      <c r="N606" s="207"/>
      <c r="O606" s="207"/>
      <c r="AH606" s="206"/>
    </row>
    <row r="607" spans="1:34" x14ac:dyDescent="0.25">
      <c r="A607" s="206"/>
      <c r="B607" s="207"/>
      <c r="C607" s="207"/>
      <c r="D607" s="207"/>
      <c r="E607" s="207"/>
      <c r="F607" s="207"/>
      <c r="G607" s="207"/>
      <c r="H607" s="207"/>
      <c r="I607" s="207"/>
      <c r="J607" s="207"/>
      <c r="K607" s="207"/>
      <c r="L607" s="207"/>
      <c r="M607" s="207"/>
      <c r="N607" s="207"/>
      <c r="O607" s="207"/>
      <c r="AH607" s="206"/>
    </row>
    <row r="608" spans="1:34" x14ac:dyDescent="0.25">
      <c r="A608" s="206"/>
      <c r="B608" s="207"/>
      <c r="C608" s="207"/>
      <c r="D608" s="207"/>
      <c r="E608" s="207"/>
      <c r="F608" s="207"/>
      <c r="G608" s="207"/>
      <c r="H608" s="207"/>
      <c r="I608" s="207"/>
      <c r="J608" s="207"/>
      <c r="K608" s="207"/>
      <c r="L608" s="207"/>
      <c r="M608" s="207"/>
      <c r="N608" s="207"/>
      <c r="O608" s="207"/>
      <c r="AH608" s="206"/>
    </row>
    <row r="609" spans="1:34" x14ac:dyDescent="0.25">
      <c r="A609" s="206"/>
      <c r="B609" s="207"/>
      <c r="C609" s="207"/>
      <c r="D609" s="207"/>
      <c r="E609" s="207"/>
      <c r="F609" s="207"/>
      <c r="G609" s="207"/>
      <c r="H609" s="207"/>
      <c r="I609" s="207"/>
      <c r="J609" s="207"/>
      <c r="K609" s="207"/>
      <c r="L609" s="207"/>
      <c r="M609" s="207"/>
      <c r="N609" s="207"/>
      <c r="O609" s="207"/>
      <c r="AH609" s="206"/>
    </row>
    <row r="610" spans="1:34" x14ac:dyDescent="0.25">
      <c r="A610" s="206"/>
      <c r="B610" s="207"/>
      <c r="C610" s="207"/>
      <c r="D610" s="207"/>
      <c r="E610" s="207"/>
      <c r="F610" s="207"/>
      <c r="G610" s="207"/>
      <c r="H610" s="207"/>
      <c r="I610" s="207"/>
      <c r="J610" s="207"/>
      <c r="K610" s="207"/>
      <c r="L610" s="207"/>
      <c r="M610" s="207"/>
      <c r="N610" s="207"/>
      <c r="O610" s="207"/>
      <c r="AH610" s="206"/>
    </row>
    <row r="611" spans="1:34" x14ac:dyDescent="0.25">
      <c r="A611" s="206"/>
      <c r="B611" s="207"/>
      <c r="C611" s="207"/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  <c r="AH611" s="206"/>
    </row>
    <row r="612" spans="1:34" x14ac:dyDescent="0.25">
      <c r="A612" s="206"/>
      <c r="B612" s="207"/>
      <c r="C612" s="207"/>
      <c r="D612" s="207"/>
      <c r="E612" s="207"/>
      <c r="F612" s="207"/>
      <c r="G612" s="207"/>
      <c r="H612" s="207"/>
      <c r="I612" s="207"/>
      <c r="J612" s="207"/>
      <c r="K612" s="207"/>
      <c r="L612" s="207"/>
      <c r="M612" s="207"/>
      <c r="N612" s="207"/>
      <c r="O612" s="207"/>
      <c r="AH612" s="206"/>
    </row>
    <row r="613" spans="1:34" x14ac:dyDescent="0.25">
      <c r="A613" s="206"/>
      <c r="B613" s="207"/>
      <c r="C613" s="207"/>
      <c r="D613" s="207"/>
      <c r="E613" s="207"/>
      <c r="F613" s="207"/>
      <c r="G613" s="207"/>
      <c r="H613" s="207"/>
      <c r="I613" s="207"/>
      <c r="J613" s="207"/>
      <c r="K613" s="207"/>
      <c r="L613" s="207"/>
      <c r="M613" s="207"/>
      <c r="N613" s="207"/>
      <c r="O613" s="207"/>
      <c r="AH613" s="206"/>
    </row>
    <row r="614" spans="1:34" x14ac:dyDescent="0.25">
      <c r="A614" s="206"/>
      <c r="B614" s="207"/>
      <c r="C614" s="207"/>
      <c r="D614" s="207"/>
      <c r="E614" s="207"/>
      <c r="F614" s="207"/>
      <c r="G614" s="207"/>
      <c r="H614" s="207"/>
      <c r="I614" s="207"/>
      <c r="J614" s="207"/>
      <c r="K614" s="207"/>
      <c r="L614" s="207"/>
      <c r="M614" s="207"/>
      <c r="N614" s="207"/>
      <c r="O614" s="207"/>
      <c r="AH614" s="206"/>
    </row>
    <row r="615" spans="1:34" x14ac:dyDescent="0.25">
      <c r="A615" s="206"/>
      <c r="B615" s="207"/>
      <c r="C615" s="207"/>
      <c r="D615" s="207"/>
      <c r="E615" s="207"/>
      <c r="F615" s="207"/>
      <c r="G615" s="207"/>
      <c r="H615" s="207"/>
      <c r="I615" s="207"/>
      <c r="J615" s="207"/>
      <c r="K615" s="207"/>
      <c r="L615" s="207"/>
      <c r="M615" s="207"/>
      <c r="N615" s="207"/>
      <c r="O615" s="207"/>
      <c r="AH615" s="206"/>
    </row>
    <row r="616" spans="1:34" x14ac:dyDescent="0.25">
      <c r="A616" s="206"/>
      <c r="B616" s="207"/>
      <c r="C616" s="207"/>
      <c r="D616" s="207"/>
      <c r="E616" s="207"/>
      <c r="F616" s="207"/>
      <c r="G616" s="207"/>
      <c r="H616" s="207"/>
      <c r="I616" s="207"/>
      <c r="J616" s="207"/>
      <c r="K616" s="207"/>
      <c r="L616" s="207"/>
      <c r="M616" s="207"/>
      <c r="N616" s="207"/>
      <c r="O616" s="207"/>
      <c r="AH616" s="206"/>
    </row>
    <row r="617" spans="1:34" x14ac:dyDescent="0.25">
      <c r="A617" s="206"/>
      <c r="B617" s="207"/>
      <c r="C617" s="207"/>
      <c r="D617" s="207"/>
      <c r="E617" s="207"/>
      <c r="F617" s="207"/>
      <c r="G617" s="207"/>
      <c r="H617" s="207"/>
      <c r="I617" s="207"/>
      <c r="J617" s="207"/>
      <c r="K617" s="207"/>
      <c r="L617" s="207"/>
      <c r="M617" s="207"/>
      <c r="N617" s="207"/>
      <c r="O617" s="207"/>
      <c r="AH617" s="206"/>
    </row>
    <row r="618" spans="1:34" x14ac:dyDescent="0.25">
      <c r="A618" s="206"/>
      <c r="B618" s="207"/>
      <c r="C618" s="207"/>
      <c r="D618" s="207"/>
      <c r="E618" s="207"/>
      <c r="F618" s="207"/>
      <c r="G618" s="207"/>
      <c r="H618" s="207"/>
      <c r="I618" s="207"/>
      <c r="J618" s="207"/>
      <c r="K618" s="207"/>
      <c r="L618" s="207"/>
      <c r="M618" s="207"/>
      <c r="N618" s="207"/>
      <c r="O618" s="207"/>
      <c r="AH618" s="206"/>
    </row>
    <row r="619" spans="1:34" x14ac:dyDescent="0.25">
      <c r="A619" s="206"/>
      <c r="B619" s="207"/>
      <c r="C619" s="207"/>
      <c r="D619" s="207"/>
      <c r="E619" s="207"/>
      <c r="F619" s="207"/>
      <c r="G619" s="207"/>
      <c r="H619" s="207"/>
      <c r="I619" s="207"/>
      <c r="J619" s="207"/>
      <c r="K619" s="207"/>
      <c r="L619" s="207"/>
      <c r="M619" s="207"/>
      <c r="N619" s="207"/>
      <c r="O619" s="207"/>
      <c r="AH619" s="206"/>
    </row>
    <row r="620" spans="1:34" x14ac:dyDescent="0.25">
      <c r="A620" s="206"/>
      <c r="B620" s="207"/>
      <c r="C620" s="207"/>
      <c r="D620" s="207"/>
      <c r="E620" s="207"/>
      <c r="F620" s="207"/>
      <c r="G620" s="207"/>
      <c r="H620" s="207"/>
      <c r="I620" s="207"/>
      <c r="J620" s="207"/>
      <c r="K620" s="207"/>
      <c r="L620" s="207"/>
      <c r="M620" s="207"/>
      <c r="N620" s="207"/>
      <c r="O620" s="207"/>
      <c r="AH620" s="206"/>
    </row>
    <row r="621" spans="1:34" x14ac:dyDescent="0.25">
      <c r="A621" s="206"/>
      <c r="B621" s="207"/>
      <c r="C621" s="207"/>
      <c r="D621" s="207"/>
      <c r="E621" s="207"/>
      <c r="F621" s="207"/>
      <c r="G621" s="207"/>
      <c r="H621" s="207"/>
      <c r="I621" s="207"/>
      <c r="J621" s="207"/>
      <c r="K621" s="207"/>
      <c r="L621" s="207"/>
      <c r="M621" s="207"/>
      <c r="N621" s="207"/>
      <c r="O621" s="207"/>
      <c r="AH621" s="206"/>
    </row>
    <row r="622" spans="1:34" x14ac:dyDescent="0.25">
      <c r="A622" s="206"/>
      <c r="B622" s="207"/>
      <c r="C622" s="207"/>
      <c r="D622" s="207"/>
      <c r="E622" s="207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AH622" s="206"/>
    </row>
    <row r="623" spans="1:34" x14ac:dyDescent="0.25">
      <c r="A623" s="206"/>
      <c r="B623" s="207"/>
      <c r="C623" s="207"/>
      <c r="D623" s="207"/>
      <c r="E623" s="207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AH623" s="206"/>
    </row>
    <row r="624" spans="1:34" x14ac:dyDescent="0.25">
      <c r="A624" s="206"/>
      <c r="B624" s="207"/>
      <c r="C624" s="207"/>
      <c r="D624" s="207"/>
      <c r="E624" s="207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AH624" s="206"/>
    </row>
    <row r="625" spans="1:34" x14ac:dyDescent="0.25">
      <c r="A625" s="206"/>
      <c r="B625" s="207"/>
      <c r="C625" s="207"/>
      <c r="D625" s="207"/>
      <c r="E625" s="207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AH625" s="206"/>
    </row>
    <row r="626" spans="1:34" x14ac:dyDescent="0.25">
      <c r="A626" s="206"/>
      <c r="B626" s="207"/>
      <c r="C626" s="207"/>
      <c r="D626" s="207"/>
      <c r="E626" s="207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AH626" s="206"/>
    </row>
    <row r="627" spans="1:34" x14ac:dyDescent="0.25">
      <c r="A627" s="206"/>
      <c r="B627" s="207"/>
      <c r="C627" s="207"/>
      <c r="D627" s="207"/>
      <c r="E627" s="207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AH627" s="206"/>
    </row>
    <row r="628" spans="1:34" x14ac:dyDescent="0.25">
      <c r="A628" s="206"/>
      <c r="B628" s="207"/>
      <c r="C628" s="207"/>
      <c r="D628" s="207"/>
      <c r="E628" s="207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AH628" s="206"/>
    </row>
    <row r="629" spans="1:34" x14ac:dyDescent="0.25">
      <c r="A629" s="206"/>
      <c r="B629" s="207"/>
      <c r="C629" s="207"/>
      <c r="D629" s="207"/>
      <c r="E629" s="207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AH629" s="206"/>
    </row>
    <row r="630" spans="1:34" x14ac:dyDescent="0.25">
      <c r="A630" s="206"/>
      <c r="B630" s="207"/>
      <c r="C630" s="207"/>
      <c r="D630" s="207"/>
      <c r="E630" s="207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AH630" s="206"/>
    </row>
    <row r="631" spans="1:34" x14ac:dyDescent="0.25">
      <c r="A631" s="206"/>
      <c r="B631" s="207"/>
      <c r="C631" s="207"/>
      <c r="D631" s="207"/>
      <c r="E631" s="207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AH631" s="206"/>
    </row>
    <row r="632" spans="1:34" x14ac:dyDescent="0.25">
      <c r="A632" s="206"/>
      <c r="B632" s="207"/>
      <c r="C632" s="207"/>
      <c r="D632" s="207"/>
      <c r="E632" s="207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AH632" s="206"/>
    </row>
    <row r="633" spans="1:34" x14ac:dyDescent="0.25">
      <c r="A633" s="206"/>
      <c r="B633" s="207"/>
      <c r="C633" s="207"/>
      <c r="D633" s="207"/>
      <c r="E633" s="207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AH633" s="206"/>
    </row>
    <row r="634" spans="1:34" x14ac:dyDescent="0.25">
      <c r="A634" s="206"/>
      <c r="B634" s="207"/>
      <c r="C634" s="207"/>
      <c r="D634" s="207"/>
      <c r="E634" s="207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AH634" s="206"/>
    </row>
    <row r="635" spans="1:34" x14ac:dyDescent="0.25">
      <c r="A635" s="206"/>
      <c r="B635" s="207"/>
      <c r="C635" s="207"/>
      <c r="D635" s="207"/>
      <c r="E635" s="207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AH635" s="206"/>
    </row>
    <row r="636" spans="1:34" x14ac:dyDescent="0.25">
      <c r="A636" s="206"/>
      <c r="B636" s="207"/>
      <c r="C636" s="207"/>
      <c r="D636" s="207"/>
      <c r="E636" s="207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AH636" s="206"/>
    </row>
    <row r="637" spans="1:34" x14ac:dyDescent="0.25">
      <c r="A637" s="206"/>
      <c r="B637" s="207"/>
      <c r="C637" s="207"/>
      <c r="D637" s="207"/>
      <c r="E637" s="207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AH637" s="206"/>
    </row>
    <row r="638" spans="1:34" x14ac:dyDescent="0.25">
      <c r="A638" s="206"/>
      <c r="B638" s="207"/>
      <c r="C638" s="207"/>
      <c r="D638" s="207"/>
      <c r="E638" s="207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AH638" s="206"/>
    </row>
    <row r="639" spans="1:34" x14ac:dyDescent="0.25">
      <c r="A639" s="206"/>
      <c r="B639" s="207"/>
      <c r="C639" s="207"/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AH639" s="206"/>
    </row>
    <row r="640" spans="1:34" x14ac:dyDescent="0.25">
      <c r="A640" s="206"/>
      <c r="B640" s="207"/>
      <c r="C640" s="207"/>
      <c r="D640" s="207"/>
      <c r="E640" s="207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AH640" s="206"/>
    </row>
    <row r="641" spans="1:34" x14ac:dyDescent="0.25">
      <c r="A641" s="206"/>
      <c r="B641" s="207"/>
      <c r="C641" s="207"/>
      <c r="D641" s="207"/>
      <c r="E641" s="207"/>
      <c r="F641" s="207"/>
      <c r="G641" s="207"/>
      <c r="H641" s="207"/>
      <c r="I641" s="207"/>
      <c r="J641" s="207"/>
      <c r="K641" s="207"/>
      <c r="L641" s="207"/>
      <c r="M641" s="207"/>
      <c r="N641" s="207"/>
      <c r="O641" s="207"/>
      <c r="AH641" s="206"/>
    </row>
    <row r="642" spans="1:34" x14ac:dyDescent="0.25">
      <c r="A642" s="206"/>
      <c r="B642" s="207"/>
      <c r="C642" s="207"/>
      <c r="D642" s="207"/>
      <c r="E642" s="207"/>
      <c r="F642" s="207"/>
      <c r="G642" s="207"/>
      <c r="H642" s="207"/>
      <c r="I642" s="207"/>
      <c r="J642" s="207"/>
      <c r="K642" s="207"/>
      <c r="L642" s="207"/>
      <c r="M642" s="207"/>
      <c r="N642" s="207"/>
      <c r="O642" s="207"/>
      <c r="AH642" s="206"/>
    </row>
    <row r="643" spans="1:34" x14ac:dyDescent="0.25">
      <c r="A643" s="206"/>
      <c r="B643" s="207"/>
      <c r="C643" s="207"/>
      <c r="D643" s="207"/>
      <c r="E643" s="207"/>
      <c r="F643" s="207"/>
      <c r="G643" s="207"/>
      <c r="H643" s="207"/>
      <c r="I643" s="207"/>
      <c r="J643" s="207"/>
      <c r="K643" s="207"/>
      <c r="L643" s="207"/>
      <c r="M643" s="207"/>
      <c r="N643" s="207"/>
      <c r="O643" s="207"/>
      <c r="AH643" s="206"/>
    </row>
    <row r="644" spans="1:34" x14ac:dyDescent="0.25">
      <c r="A644" s="206"/>
      <c r="B644" s="207"/>
      <c r="C644" s="207"/>
      <c r="D644" s="207"/>
      <c r="E644" s="207"/>
      <c r="F644" s="207"/>
      <c r="G644" s="207"/>
      <c r="H644" s="207"/>
      <c r="I644" s="207"/>
      <c r="J644" s="207"/>
      <c r="K644" s="207"/>
      <c r="L644" s="207"/>
      <c r="M644" s="207"/>
      <c r="N644" s="207"/>
      <c r="O644" s="207"/>
      <c r="AH644" s="206"/>
    </row>
    <row r="645" spans="1:34" x14ac:dyDescent="0.25">
      <c r="A645" s="206"/>
      <c r="B645" s="207"/>
      <c r="C645" s="207"/>
      <c r="D645" s="207"/>
      <c r="E645" s="207"/>
      <c r="F645" s="207"/>
      <c r="G645" s="207"/>
      <c r="H645" s="207"/>
      <c r="I645" s="207"/>
      <c r="J645" s="207"/>
      <c r="K645" s="207"/>
      <c r="L645" s="207"/>
      <c r="M645" s="207"/>
      <c r="N645" s="207"/>
      <c r="O645" s="207"/>
      <c r="AH645" s="206"/>
    </row>
    <row r="646" spans="1:34" x14ac:dyDescent="0.25">
      <c r="A646" s="206"/>
      <c r="B646" s="207"/>
      <c r="C646" s="207"/>
      <c r="D646" s="207"/>
      <c r="E646" s="207"/>
      <c r="F646" s="207"/>
      <c r="G646" s="207"/>
      <c r="H646" s="207"/>
      <c r="I646" s="207"/>
      <c r="J646" s="207"/>
      <c r="K646" s="207"/>
      <c r="L646" s="207"/>
      <c r="M646" s="207"/>
      <c r="N646" s="207"/>
      <c r="O646" s="207"/>
      <c r="AH646" s="206"/>
    </row>
    <row r="647" spans="1:34" x14ac:dyDescent="0.25">
      <c r="A647" s="206"/>
      <c r="B647" s="207"/>
      <c r="C647" s="207"/>
      <c r="D647" s="207"/>
      <c r="E647" s="207"/>
      <c r="F647" s="207"/>
      <c r="G647" s="207"/>
      <c r="H647" s="207"/>
      <c r="I647" s="207"/>
      <c r="J647" s="207"/>
      <c r="K647" s="207"/>
      <c r="L647" s="207"/>
      <c r="M647" s="207"/>
      <c r="N647" s="207"/>
      <c r="O647" s="207"/>
      <c r="AH647" s="206"/>
    </row>
    <row r="648" spans="1:34" x14ac:dyDescent="0.25">
      <c r="A648" s="206"/>
      <c r="B648" s="207"/>
      <c r="C648" s="207"/>
      <c r="D648" s="207"/>
      <c r="E648" s="207"/>
      <c r="F648" s="207"/>
      <c r="G648" s="207"/>
      <c r="H648" s="207"/>
      <c r="I648" s="207"/>
      <c r="J648" s="207"/>
      <c r="K648" s="207"/>
      <c r="L648" s="207"/>
      <c r="M648" s="207"/>
      <c r="N648" s="207"/>
      <c r="O648" s="207"/>
      <c r="AH648" s="206"/>
    </row>
    <row r="649" spans="1:34" x14ac:dyDescent="0.25">
      <c r="A649" s="206"/>
      <c r="B649" s="207"/>
      <c r="C649" s="207"/>
      <c r="D649" s="207"/>
      <c r="E649" s="207"/>
      <c r="F649" s="207"/>
      <c r="G649" s="207"/>
      <c r="H649" s="207"/>
      <c r="I649" s="207"/>
      <c r="J649" s="207"/>
      <c r="K649" s="207"/>
      <c r="L649" s="207"/>
      <c r="M649" s="207"/>
      <c r="N649" s="207"/>
      <c r="O649" s="207"/>
      <c r="AH649" s="206"/>
    </row>
    <row r="650" spans="1:34" x14ac:dyDescent="0.25">
      <c r="A650" s="206"/>
      <c r="B650" s="207"/>
      <c r="C650" s="207"/>
      <c r="D650" s="207"/>
      <c r="E650" s="207"/>
      <c r="F650" s="207"/>
      <c r="G650" s="207"/>
      <c r="H650" s="207"/>
      <c r="I650" s="207"/>
      <c r="J650" s="207"/>
      <c r="K650" s="207"/>
      <c r="L650" s="207"/>
      <c r="M650" s="207"/>
      <c r="N650" s="207"/>
      <c r="O650" s="207"/>
      <c r="AH650" s="206"/>
    </row>
    <row r="651" spans="1:34" x14ac:dyDescent="0.25">
      <c r="A651" s="206"/>
      <c r="B651" s="207"/>
      <c r="C651" s="207"/>
      <c r="D651" s="207"/>
      <c r="E651" s="207"/>
      <c r="F651" s="207"/>
      <c r="G651" s="207"/>
      <c r="H651" s="207"/>
      <c r="I651" s="207"/>
      <c r="J651" s="207"/>
      <c r="K651" s="207"/>
      <c r="L651" s="207"/>
      <c r="M651" s="207"/>
      <c r="N651" s="207"/>
      <c r="O651" s="207"/>
      <c r="AH651" s="206"/>
    </row>
    <row r="652" spans="1:34" x14ac:dyDescent="0.25">
      <c r="A652" s="206"/>
      <c r="B652" s="207"/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AH652" s="206"/>
    </row>
    <row r="653" spans="1:34" x14ac:dyDescent="0.25">
      <c r="A653" s="206"/>
      <c r="B653" s="207"/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AH653" s="206"/>
    </row>
    <row r="654" spans="1:34" x14ac:dyDescent="0.25">
      <c r="A654" s="206"/>
      <c r="B654" s="207"/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AH654" s="206"/>
    </row>
    <row r="655" spans="1:34" x14ac:dyDescent="0.25">
      <c r="A655" s="206"/>
      <c r="B655" s="207"/>
      <c r="C655" s="207"/>
      <c r="D655" s="207"/>
      <c r="E655" s="207"/>
      <c r="F655" s="207"/>
      <c r="G655" s="207"/>
      <c r="H655" s="207"/>
      <c r="I655" s="207"/>
      <c r="J655" s="207"/>
      <c r="K655" s="207"/>
      <c r="L655" s="207"/>
      <c r="M655" s="207"/>
      <c r="N655" s="207"/>
      <c r="O655" s="207"/>
      <c r="AH655" s="206"/>
    </row>
    <row r="656" spans="1:34" x14ac:dyDescent="0.25">
      <c r="A656" s="206"/>
      <c r="B656" s="207"/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AH656" s="206"/>
    </row>
    <row r="657" spans="1:34" x14ac:dyDescent="0.25">
      <c r="A657" s="206"/>
      <c r="B657" s="207"/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AH657" s="206"/>
    </row>
    <row r="658" spans="1:34" x14ac:dyDescent="0.25">
      <c r="A658" s="206"/>
      <c r="B658" s="207"/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AH658" s="206"/>
    </row>
    <row r="659" spans="1:34" x14ac:dyDescent="0.25">
      <c r="A659" s="206"/>
      <c r="B659" s="207"/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AH659" s="206"/>
    </row>
    <row r="660" spans="1:34" x14ac:dyDescent="0.25">
      <c r="A660" s="206"/>
      <c r="B660" s="207"/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AH660" s="206"/>
    </row>
    <row r="661" spans="1:34" x14ac:dyDescent="0.25">
      <c r="A661" s="206"/>
      <c r="B661" s="207"/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AH661" s="206"/>
    </row>
    <row r="662" spans="1:34" x14ac:dyDescent="0.25">
      <c r="A662" s="206"/>
      <c r="B662" s="207"/>
      <c r="C662" s="207"/>
      <c r="D662" s="207"/>
      <c r="E662" s="207"/>
      <c r="F662" s="207"/>
      <c r="G662" s="207"/>
      <c r="H662" s="207"/>
      <c r="I662" s="207"/>
      <c r="J662" s="207"/>
      <c r="K662" s="207"/>
      <c r="L662" s="207"/>
      <c r="M662" s="207"/>
      <c r="N662" s="207"/>
      <c r="O662" s="207"/>
      <c r="AH662" s="206"/>
    </row>
    <row r="663" spans="1:34" x14ac:dyDescent="0.25">
      <c r="A663" s="206"/>
      <c r="B663" s="207"/>
      <c r="C663" s="207"/>
      <c r="D663" s="207"/>
      <c r="E663" s="207"/>
      <c r="F663" s="207"/>
      <c r="G663" s="207"/>
      <c r="H663" s="207"/>
      <c r="I663" s="207"/>
      <c r="J663" s="207"/>
      <c r="K663" s="207"/>
      <c r="L663" s="207"/>
      <c r="M663" s="207"/>
      <c r="N663" s="207"/>
      <c r="O663" s="207"/>
      <c r="AH663" s="206"/>
    </row>
    <row r="664" spans="1:34" x14ac:dyDescent="0.25">
      <c r="A664" s="206"/>
      <c r="B664" s="207"/>
      <c r="C664" s="207"/>
      <c r="D664" s="207"/>
      <c r="E664" s="207"/>
      <c r="F664" s="207"/>
      <c r="G664" s="207"/>
      <c r="H664" s="207"/>
      <c r="I664" s="207"/>
      <c r="J664" s="207"/>
      <c r="K664" s="207"/>
      <c r="L664" s="207"/>
      <c r="M664" s="207"/>
      <c r="N664" s="207"/>
      <c r="O664" s="207"/>
      <c r="AH664" s="206"/>
    </row>
    <row r="665" spans="1:34" x14ac:dyDescent="0.25">
      <c r="A665" s="206"/>
      <c r="B665" s="207"/>
      <c r="C665" s="207"/>
      <c r="D665" s="207"/>
      <c r="E665" s="207"/>
      <c r="F665" s="207"/>
      <c r="G665" s="207"/>
      <c r="H665" s="207"/>
      <c r="I665" s="207"/>
      <c r="J665" s="207"/>
      <c r="K665" s="207"/>
      <c r="L665" s="207"/>
      <c r="M665" s="207"/>
      <c r="N665" s="207"/>
      <c r="O665" s="207"/>
      <c r="AH665" s="206"/>
    </row>
    <row r="666" spans="1:34" x14ac:dyDescent="0.25">
      <c r="A666" s="206"/>
      <c r="B666" s="207"/>
      <c r="C666" s="207"/>
      <c r="D666" s="207"/>
      <c r="E666" s="207"/>
      <c r="F666" s="207"/>
      <c r="G666" s="207"/>
      <c r="H666" s="207"/>
      <c r="I666" s="207"/>
      <c r="J666" s="207"/>
      <c r="K666" s="207"/>
      <c r="L666" s="207"/>
      <c r="M666" s="207"/>
      <c r="N666" s="207"/>
      <c r="O666" s="207"/>
      <c r="AH666" s="206"/>
    </row>
    <row r="667" spans="1:34" x14ac:dyDescent="0.25">
      <c r="A667" s="206"/>
      <c r="B667" s="207"/>
      <c r="C667" s="207"/>
      <c r="D667" s="207"/>
      <c r="E667" s="207"/>
      <c r="F667" s="207"/>
      <c r="G667" s="207"/>
      <c r="H667" s="207"/>
      <c r="I667" s="207"/>
      <c r="J667" s="207"/>
      <c r="K667" s="207"/>
      <c r="L667" s="207"/>
      <c r="M667" s="207"/>
      <c r="N667" s="207"/>
      <c r="O667" s="207"/>
      <c r="AH667" s="206"/>
    </row>
    <row r="668" spans="1:34" x14ac:dyDescent="0.25">
      <c r="A668" s="206"/>
      <c r="B668" s="207"/>
      <c r="C668" s="207"/>
      <c r="D668" s="207"/>
      <c r="E668" s="207"/>
      <c r="F668" s="207"/>
      <c r="G668" s="207"/>
      <c r="H668" s="207"/>
      <c r="I668" s="207"/>
      <c r="J668" s="207"/>
      <c r="K668" s="207"/>
      <c r="L668" s="207"/>
      <c r="M668" s="207"/>
      <c r="N668" s="207"/>
      <c r="O668" s="207"/>
      <c r="AH668" s="206"/>
    </row>
    <row r="669" spans="1:34" x14ac:dyDescent="0.25">
      <c r="A669" s="206"/>
      <c r="B669" s="207"/>
      <c r="C669" s="207"/>
      <c r="D669" s="207"/>
      <c r="E669" s="207"/>
      <c r="F669" s="207"/>
      <c r="G669" s="207"/>
      <c r="H669" s="207"/>
      <c r="I669" s="207"/>
      <c r="J669" s="207"/>
      <c r="K669" s="207"/>
      <c r="L669" s="207"/>
      <c r="M669" s="207"/>
      <c r="N669" s="207"/>
      <c r="O669" s="207"/>
      <c r="AH669" s="206"/>
    </row>
    <row r="670" spans="1:34" x14ac:dyDescent="0.25">
      <c r="A670" s="206"/>
      <c r="B670" s="207"/>
      <c r="C670" s="207"/>
      <c r="D670" s="207"/>
      <c r="E670" s="207"/>
      <c r="F670" s="207"/>
      <c r="G670" s="207"/>
      <c r="H670" s="207"/>
      <c r="I670" s="207"/>
      <c r="J670" s="207"/>
      <c r="K670" s="207"/>
      <c r="L670" s="207"/>
      <c r="M670" s="207"/>
      <c r="N670" s="207"/>
      <c r="O670" s="207"/>
      <c r="AH670" s="206"/>
    </row>
    <row r="671" spans="1:34" x14ac:dyDescent="0.25">
      <c r="A671" s="206"/>
      <c r="B671" s="207"/>
      <c r="C671" s="207"/>
      <c r="D671" s="207"/>
      <c r="E671" s="207"/>
      <c r="F671" s="207"/>
      <c r="G671" s="207"/>
      <c r="H671" s="207"/>
      <c r="I671" s="207"/>
      <c r="J671" s="207"/>
      <c r="K671" s="207"/>
      <c r="L671" s="207"/>
      <c r="M671" s="207"/>
      <c r="N671" s="207"/>
      <c r="O671" s="207"/>
      <c r="AH671" s="206"/>
    </row>
    <row r="672" spans="1:34" x14ac:dyDescent="0.25">
      <c r="A672" s="206"/>
      <c r="B672" s="207"/>
      <c r="C672" s="207"/>
      <c r="D672" s="207"/>
      <c r="E672" s="207"/>
      <c r="F672" s="207"/>
      <c r="G672" s="207"/>
      <c r="H672" s="207"/>
      <c r="I672" s="207"/>
      <c r="J672" s="207"/>
      <c r="K672" s="207"/>
      <c r="L672" s="207"/>
      <c r="M672" s="207"/>
      <c r="N672" s="207"/>
      <c r="O672" s="207"/>
      <c r="AH672" s="206"/>
    </row>
    <row r="673" spans="1:34" x14ac:dyDescent="0.25">
      <c r="A673" s="206"/>
      <c r="B673" s="207"/>
      <c r="C673" s="207"/>
      <c r="D673" s="207"/>
      <c r="E673" s="207"/>
      <c r="F673" s="207"/>
      <c r="G673" s="207"/>
      <c r="H673" s="207"/>
      <c r="I673" s="207"/>
      <c r="J673" s="207"/>
      <c r="K673" s="207"/>
      <c r="L673" s="207"/>
      <c r="M673" s="207"/>
      <c r="N673" s="207"/>
      <c r="O673" s="207"/>
      <c r="AH673" s="206"/>
    </row>
    <row r="674" spans="1:34" x14ac:dyDescent="0.25">
      <c r="A674" s="206"/>
      <c r="B674" s="207"/>
      <c r="C674" s="207"/>
      <c r="D674" s="207"/>
      <c r="E674" s="207"/>
      <c r="F674" s="207"/>
      <c r="G674" s="207"/>
      <c r="H674" s="207"/>
      <c r="I674" s="207"/>
      <c r="J674" s="207"/>
      <c r="K674" s="207"/>
      <c r="L674" s="207"/>
      <c r="M674" s="207"/>
      <c r="N674" s="207"/>
      <c r="O674" s="207"/>
      <c r="AH674" s="206"/>
    </row>
    <row r="675" spans="1:34" x14ac:dyDescent="0.25">
      <c r="A675" s="206"/>
      <c r="B675" s="207"/>
      <c r="C675" s="207"/>
      <c r="D675" s="207"/>
      <c r="E675" s="207"/>
      <c r="F675" s="207"/>
      <c r="G675" s="207"/>
      <c r="H675" s="207"/>
      <c r="I675" s="207"/>
      <c r="J675" s="207"/>
      <c r="K675" s="207"/>
      <c r="L675" s="207"/>
      <c r="M675" s="207"/>
      <c r="N675" s="207"/>
      <c r="O675" s="207"/>
      <c r="AH675" s="206"/>
    </row>
    <row r="676" spans="1:34" x14ac:dyDescent="0.25">
      <c r="A676" s="206"/>
      <c r="B676" s="207"/>
      <c r="C676" s="207"/>
      <c r="D676" s="207"/>
      <c r="E676" s="207"/>
      <c r="F676" s="207"/>
      <c r="G676" s="207"/>
      <c r="H676" s="207"/>
      <c r="I676" s="207"/>
      <c r="J676" s="207"/>
      <c r="K676" s="207"/>
      <c r="L676" s="207"/>
      <c r="M676" s="207"/>
      <c r="N676" s="207"/>
      <c r="O676" s="207"/>
      <c r="AH676" s="206"/>
    </row>
    <row r="677" spans="1:34" x14ac:dyDescent="0.25">
      <c r="A677" s="206"/>
      <c r="B677" s="207"/>
      <c r="C677" s="207"/>
      <c r="D677" s="207"/>
      <c r="E677" s="207"/>
      <c r="F677" s="207"/>
      <c r="G677" s="207"/>
      <c r="H677" s="207"/>
      <c r="I677" s="207"/>
      <c r="J677" s="207"/>
      <c r="K677" s="207"/>
      <c r="L677" s="207"/>
      <c r="M677" s="207"/>
      <c r="N677" s="207"/>
      <c r="O677" s="207"/>
      <c r="AH677" s="206"/>
    </row>
    <row r="678" spans="1:34" x14ac:dyDescent="0.25">
      <c r="A678" s="206"/>
      <c r="B678" s="207"/>
      <c r="C678" s="207"/>
      <c r="D678" s="207"/>
      <c r="E678" s="207"/>
      <c r="F678" s="207"/>
      <c r="G678" s="207"/>
      <c r="H678" s="207"/>
      <c r="I678" s="207"/>
      <c r="J678" s="207"/>
      <c r="K678" s="207"/>
      <c r="L678" s="207"/>
      <c r="M678" s="207"/>
      <c r="N678" s="207"/>
      <c r="O678" s="207"/>
      <c r="AH678" s="206"/>
    </row>
    <row r="679" spans="1:34" x14ac:dyDescent="0.25">
      <c r="A679" s="206"/>
      <c r="B679" s="207"/>
      <c r="C679" s="207"/>
      <c r="D679" s="207"/>
      <c r="E679" s="207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AH679" s="206"/>
    </row>
    <row r="680" spans="1:34" x14ac:dyDescent="0.25">
      <c r="A680" s="206"/>
      <c r="B680" s="207"/>
      <c r="C680" s="207"/>
      <c r="D680" s="207"/>
      <c r="E680" s="207"/>
      <c r="F680" s="207"/>
      <c r="G680" s="207"/>
      <c r="H680" s="207"/>
      <c r="I680" s="207"/>
      <c r="J680" s="207"/>
      <c r="K680" s="207"/>
      <c r="L680" s="207"/>
      <c r="M680" s="207"/>
      <c r="N680" s="207"/>
      <c r="O680" s="207"/>
      <c r="AH680" s="206"/>
    </row>
    <row r="681" spans="1:34" x14ac:dyDescent="0.25">
      <c r="A681" s="206"/>
      <c r="B681" s="207"/>
      <c r="C681" s="207"/>
      <c r="D681" s="207"/>
      <c r="E681" s="207"/>
      <c r="F681" s="207"/>
      <c r="G681" s="207"/>
      <c r="H681" s="207"/>
      <c r="I681" s="207"/>
      <c r="J681" s="207"/>
      <c r="K681" s="207"/>
      <c r="L681" s="207"/>
      <c r="M681" s="207"/>
      <c r="N681" s="207"/>
      <c r="O681" s="207"/>
      <c r="AH681" s="206"/>
    </row>
    <row r="682" spans="1:34" x14ac:dyDescent="0.25">
      <c r="A682" s="206"/>
      <c r="B682" s="207"/>
      <c r="C682" s="207"/>
      <c r="D682" s="207"/>
      <c r="E682" s="207"/>
      <c r="F682" s="207"/>
      <c r="G682" s="207"/>
      <c r="H682" s="207"/>
      <c r="I682" s="207"/>
      <c r="J682" s="207"/>
      <c r="K682" s="207"/>
      <c r="L682" s="207"/>
      <c r="M682" s="207"/>
      <c r="N682" s="207"/>
      <c r="O682" s="207"/>
      <c r="AH682" s="206"/>
    </row>
    <row r="683" spans="1:34" x14ac:dyDescent="0.25">
      <c r="A683" s="206"/>
      <c r="B683" s="207"/>
      <c r="C683" s="207"/>
      <c r="D683" s="207"/>
      <c r="E683" s="207"/>
      <c r="F683" s="207"/>
      <c r="G683" s="207"/>
      <c r="H683" s="207"/>
      <c r="I683" s="207"/>
      <c r="J683" s="207"/>
      <c r="K683" s="207"/>
      <c r="L683" s="207"/>
      <c r="M683" s="207"/>
      <c r="N683" s="207"/>
      <c r="O683" s="207"/>
      <c r="AH683" s="206"/>
    </row>
    <row r="684" spans="1:34" x14ac:dyDescent="0.25">
      <c r="A684" s="206"/>
      <c r="B684" s="207"/>
      <c r="C684" s="207"/>
      <c r="D684" s="207"/>
      <c r="E684" s="207"/>
      <c r="F684" s="207"/>
      <c r="G684" s="207"/>
      <c r="H684" s="207"/>
      <c r="I684" s="207"/>
      <c r="J684" s="207"/>
      <c r="K684" s="207"/>
      <c r="L684" s="207"/>
      <c r="M684" s="207"/>
      <c r="N684" s="207"/>
      <c r="O684" s="207"/>
      <c r="AH684" s="206"/>
    </row>
    <row r="685" spans="1:34" x14ac:dyDescent="0.25">
      <c r="A685" s="206"/>
      <c r="B685" s="207"/>
      <c r="C685" s="207"/>
      <c r="D685" s="207"/>
      <c r="E685" s="207"/>
      <c r="F685" s="207"/>
      <c r="G685" s="207"/>
      <c r="H685" s="207"/>
      <c r="I685" s="207"/>
      <c r="J685" s="207"/>
      <c r="K685" s="207"/>
      <c r="L685" s="207"/>
      <c r="M685" s="207"/>
      <c r="N685" s="207"/>
      <c r="O685" s="207"/>
      <c r="AH685" s="206"/>
    </row>
    <row r="686" spans="1:34" x14ac:dyDescent="0.25">
      <c r="A686" s="206"/>
      <c r="B686" s="207"/>
      <c r="C686" s="207"/>
      <c r="D686" s="207"/>
      <c r="E686" s="207"/>
      <c r="F686" s="207"/>
      <c r="G686" s="207"/>
      <c r="H686" s="207"/>
      <c r="I686" s="207"/>
      <c r="J686" s="207"/>
      <c r="K686" s="207"/>
      <c r="L686" s="207"/>
      <c r="M686" s="207"/>
      <c r="N686" s="207"/>
      <c r="O686" s="207"/>
      <c r="AH686" s="206"/>
    </row>
    <row r="687" spans="1:34" x14ac:dyDescent="0.25">
      <c r="A687" s="206"/>
      <c r="B687" s="207"/>
      <c r="C687" s="207"/>
      <c r="D687" s="207"/>
      <c r="E687" s="207"/>
      <c r="F687" s="207"/>
      <c r="G687" s="207"/>
      <c r="H687" s="207"/>
      <c r="I687" s="207"/>
      <c r="J687" s="207"/>
      <c r="K687" s="207"/>
      <c r="L687" s="207"/>
      <c r="M687" s="207"/>
      <c r="N687" s="207"/>
      <c r="O687" s="207"/>
      <c r="AH687" s="206"/>
    </row>
    <row r="688" spans="1:34" x14ac:dyDescent="0.25">
      <c r="A688" s="206"/>
      <c r="B688" s="207"/>
      <c r="C688" s="207"/>
      <c r="D688" s="207"/>
      <c r="E688" s="207"/>
      <c r="F688" s="207"/>
      <c r="G688" s="207"/>
      <c r="H688" s="207"/>
      <c r="I688" s="207"/>
      <c r="J688" s="207"/>
      <c r="K688" s="207"/>
      <c r="L688" s="207"/>
      <c r="M688" s="207"/>
      <c r="N688" s="207"/>
      <c r="O688" s="207"/>
      <c r="AH688" s="206"/>
    </row>
    <row r="689" spans="1:34" x14ac:dyDescent="0.25">
      <c r="A689" s="206"/>
      <c r="B689" s="207"/>
      <c r="C689" s="207"/>
      <c r="D689" s="207"/>
      <c r="E689" s="207"/>
      <c r="F689" s="207"/>
      <c r="G689" s="207"/>
      <c r="H689" s="207"/>
      <c r="I689" s="207"/>
      <c r="J689" s="207"/>
      <c r="K689" s="207"/>
      <c r="L689" s="207"/>
      <c r="M689" s="207"/>
      <c r="N689" s="207"/>
      <c r="O689" s="207"/>
      <c r="AH689" s="206"/>
    </row>
    <row r="690" spans="1:34" x14ac:dyDescent="0.25">
      <c r="A690" s="206"/>
      <c r="B690" s="207"/>
      <c r="C690" s="207"/>
      <c r="D690" s="207"/>
      <c r="E690" s="207"/>
      <c r="F690" s="207"/>
      <c r="G690" s="207"/>
      <c r="H690" s="207"/>
      <c r="I690" s="207"/>
      <c r="J690" s="207"/>
      <c r="K690" s="207"/>
      <c r="L690" s="207"/>
      <c r="M690" s="207"/>
      <c r="N690" s="207"/>
      <c r="O690" s="207"/>
      <c r="AH690" s="206"/>
    </row>
    <row r="691" spans="1:34" x14ac:dyDescent="0.25">
      <c r="A691" s="206"/>
      <c r="B691" s="207"/>
      <c r="C691" s="207"/>
      <c r="D691" s="207"/>
      <c r="E691" s="207"/>
      <c r="F691" s="207"/>
      <c r="G691" s="207"/>
      <c r="H691" s="207"/>
      <c r="I691" s="207"/>
      <c r="J691" s="207"/>
      <c r="K691" s="207"/>
      <c r="L691" s="207"/>
      <c r="M691" s="207"/>
      <c r="N691" s="207"/>
      <c r="O691" s="207"/>
      <c r="AH691" s="206"/>
    </row>
    <row r="692" spans="1:34" x14ac:dyDescent="0.25">
      <c r="A692" s="206"/>
      <c r="B692" s="207"/>
      <c r="C692" s="207"/>
      <c r="D692" s="207"/>
      <c r="E692" s="207"/>
      <c r="F692" s="207"/>
      <c r="G692" s="207"/>
      <c r="H692" s="207"/>
      <c r="I692" s="207"/>
      <c r="J692" s="207"/>
      <c r="K692" s="207"/>
      <c r="L692" s="207"/>
      <c r="M692" s="207"/>
      <c r="N692" s="207"/>
      <c r="O692" s="207"/>
      <c r="AH692" s="206"/>
    </row>
    <row r="693" spans="1:34" x14ac:dyDescent="0.25">
      <c r="A693" s="206"/>
      <c r="B693" s="207"/>
      <c r="C693" s="207"/>
      <c r="D693" s="207"/>
      <c r="E693" s="207"/>
      <c r="F693" s="207"/>
      <c r="G693" s="207"/>
      <c r="H693" s="207"/>
      <c r="I693" s="207"/>
      <c r="J693" s="207"/>
      <c r="K693" s="207"/>
      <c r="L693" s="207"/>
      <c r="M693" s="207"/>
      <c r="N693" s="207"/>
      <c r="O693" s="207"/>
      <c r="AH693" s="206"/>
    </row>
    <row r="694" spans="1:34" x14ac:dyDescent="0.25">
      <c r="A694" s="206"/>
      <c r="B694" s="207"/>
      <c r="C694" s="207"/>
      <c r="D694" s="207"/>
      <c r="E694" s="207"/>
      <c r="F694" s="207"/>
      <c r="G694" s="207"/>
      <c r="H694" s="207"/>
      <c r="I694" s="207"/>
      <c r="J694" s="207"/>
      <c r="K694" s="207"/>
      <c r="L694" s="207"/>
      <c r="M694" s="207"/>
      <c r="N694" s="207"/>
      <c r="O694" s="207"/>
      <c r="AH694" s="206"/>
    </row>
    <row r="695" spans="1:34" x14ac:dyDescent="0.25">
      <c r="A695" s="206"/>
      <c r="B695" s="207"/>
      <c r="C695" s="207"/>
      <c r="D695" s="207"/>
      <c r="E695" s="207"/>
      <c r="F695" s="207"/>
      <c r="G695" s="207"/>
      <c r="H695" s="207"/>
      <c r="I695" s="207"/>
      <c r="J695" s="207"/>
      <c r="K695" s="207"/>
      <c r="L695" s="207"/>
      <c r="M695" s="207"/>
      <c r="N695" s="207"/>
      <c r="O695" s="207"/>
      <c r="AH695" s="206"/>
    </row>
    <row r="696" spans="1:34" x14ac:dyDescent="0.25">
      <c r="A696" s="206"/>
      <c r="B696" s="207"/>
      <c r="C696" s="207"/>
      <c r="D696" s="207"/>
      <c r="E696" s="207"/>
      <c r="F696" s="207"/>
      <c r="G696" s="207"/>
      <c r="H696" s="207"/>
      <c r="I696" s="207"/>
      <c r="J696" s="207"/>
      <c r="K696" s="207"/>
      <c r="L696" s="207"/>
      <c r="M696" s="207"/>
      <c r="N696" s="207"/>
      <c r="O696" s="207"/>
      <c r="AH696" s="206"/>
    </row>
    <row r="697" spans="1:34" x14ac:dyDescent="0.25">
      <c r="A697" s="206"/>
      <c r="B697" s="207"/>
      <c r="C697" s="207"/>
      <c r="D697" s="207"/>
      <c r="E697" s="207"/>
      <c r="F697" s="207"/>
      <c r="G697" s="207"/>
      <c r="H697" s="207"/>
      <c r="I697" s="207"/>
      <c r="J697" s="207"/>
      <c r="K697" s="207"/>
      <c r="L697" s="207"/>
      <c r="M697" s="207"/>
      <c r="N697" s="207"/>
      <c r="O697" s="207"/>
      <c r="AH697" s="206"/>
    </row>
    <row r="698" spans="1:34" x14ac:dyDescent="0.25">
      <c r="A698" s="206"/>
      <c r="B698" s="207"/>
      <c r="C698" s="207"/>
      <c r="D698" s="207"/>
      <c r="E698" s="207"/>
      <c r="F698" s="207"/>
      <c r="G698" s="207"/>
      <c r="H698" s="207"/>
      <c r="I698" s="207"/>
      <c r="J698" s="207"/>
      <c r="K698" s="207"/>
      <c r="L698" s="207"/>
      <c r="M698" s="207"/>
      <c r="N698" s="207"/>
      <c r="O698" s="207"/>
      <c r="AH698" s="206"/>
    </row>
    <row r="699" spans="1:34" x14ac:dyDescent="0.25">
      <c r="A699" s="206"/>
      <c r="B699" s="207"/>
      <c r="C699" s="207"/>
      <c r="D699" s="207"/>
      <c r="E699" s="207"/>
      <c r="F699" s="207"/>
      <c r="G699" s="207"/>
      <c r="H699" s="207"/>
      <c r="I699" s="207"/>
      <c r="J699" s="207"/>
      <c r="K699" s="207"/>
      <c r="L699" s="207"/>
      <c r="M699" s="207"/>
      <c r="N699" s="207"/>
      <c r="O699" s="207"/>
      <c r="AH699" s="206"/>
    </row>
    <row r="700" spans="1:34" x14ac:dyDescent="0.25">
      <c r="A700" s="206"/>
      <c r="B700" s="207"/>
      <c r="C700" s="207"/>
      <c r="D700" s="207"/>
      <c r="E700" s="207"/>
      <c r="F700" s="207"/>
      <c r="G700" s="207"/>
      <c r="H700" s="207"/>
      <c r="I700" s="207"/>
      <c r="J700" s="207"/>
      <c r="K700" s="207"/>
      <c r="L700" s="207"/>
      <c r="M700" s="207"/>
      <c r="N700" s="207"/>
      <c r="O700" s="207"/>
      <c r="AH700" s="206"/>
    </row>
    <row r="701" spans="1:34" x14ac:dyDescent="0.25">
      <c r="A701" s="206"/>
      <c r="B701" s="207"/>
      <c r="C701" s="207"/>
      <c r="D701" s="207"/>
      <c r="E701" s="207"/>
      <c r="F701" s="207"/>
      <c r="G701" s="207"/>
      <c r="H701" s="207"/>
      <c r="I701" s="207"/>
      <c r="J701" s="207"/>
      <c r="K701" s="207"/>
      <c r="L701" s="207"/>
      <c r="M701" s="207"/>
      <c r="N701" s="207"/>
      <c r="O701" s="207"/>
      <c r="AH701" s="206"/>
    </row>
    <row r="702" spans="1:34" x14ac:dyDescent="0.25">
      <c r="A702" s="206"/>
      <c r="B702" s="207"/>
      <c r="C702" s="207"/>
      <c r="D702" s="207"/>
      <c r="E702" s="207"/>
      <c r="F702" s="207"/>
      <c r="G702" s="207"/>
      <c r="H702" s="207"/>
      <c r="I702" s="207"/>
      <c r="J702" s="207"/>
      <c r="K702" s="207"/>
      <c r="L702" s="207"/>
      <c r="M702" s="207"/>
      <c r="N702" s="207"/>
      <c r="O702" s="207"/>
      <c r="AH702" s="206"/>
    </row>
    <row r="703" spans="1:34" x14ac:dyDescent="0.25">
      <c r="A703" s="206"/>
      <c r="B703" s="207"/>
      <c r="C703" s="207"/>
      <c r="D703" s="207"/>
      <c r="E703" s="207"/>
      <c r="F703" s="207"/>
      <c r="G703" s="207"/>
      <c r="H703" s="207"/>
      <c r="I703" s="207"/>
      <c r="J703" s="207"/>
      <c r="K703" s="207"/>
      <c r="L703" s="207"/>
      <c r="M703" s="207"/>
      <c r="N703" s="207"/>
      <c r="O703" s="207"/>
      <c r="AH703" s="206"/>
    </row>
    <row r="704" spans="1:34" x14ac:dyDescent="0.25">
      <c r="A704" s="206"/>
      <c r="B704" s="207"/>
      <c r="C704" s="207"/>
      <c r="D704" s="207"/>
      <c r="E704" s="207"/>
      <c r="F704" s="207"/>
      <c r="G704" s="207"/>
      <c r="H704" s="207"/>
      <c r="I704" s="207"/>
      <c r="J704" s="207"/>
      <c r="K704" s="207"/>
      <c r="L704" s="207"/>
      <c r="M704" s="207"/>
      <c r="N704" s="207"/>
      <c r="O704" s="207"/>
      <c r="AH704" s="206"/>
    </row>
    <row r="705" spans="1:34" x14ac:dyDescent="0.25">
      <c r="A705" s="206"/>
      <c r="B705" s="207"/>
      <c r="C705" s="207"/>
      <c r="D705" s="207"/>
      <c r="E705" s="207"/>
      <c r="F705" s="207"/>
      <c r="G705" s="207"/>
      <c r="H705" s="207"/>
      <c r="I705" s="207"/>
      <c r="J705" s="207"/>
      <c r="K705" s="207"/>
      <c r="L705" s="207"/>
      <c r="M705" s="207"/>
      <c r="N705" s="207"/>
      <c r="O705" s="207"/>
      <c r="AH705" s="206"/>
    </row>
    <row r="706" spans="1:34" x14ac:dyDescent="0.25">
      <c r="A706" s="206"/>
      <c r="B706" s="207"/>
      <c r="C706" s="207"/>
      <c r="D706" s="207"/>
      <c r="E706" s="207"/>
      <c r="F706" s="207"/>
      <c r="G706" s="207"/>
      <c r="H706" s="207"/>
      <c r="I706" s="207"/>
      <c r="J706" s="207"/>
      <c r="K706" s="207"/>
      <c r="L706" s="207"/>
      <c r="M706" s="207"/>
      <c r="N706" s="207"/>
      <c r="O706" s="207"/>
      <c r="AH706" s="206"/>
    </row>
    <row r="707" spans="1:34" x14ac:dyDescent="0.25">
      <c r="A707" s="206"/>
      <c r="B707" s="207"/>
      <c r="C707" s="207"/>
      <c r="D707" s="207"/>
      <c r="E707" s="207"/>
      <c r="F707" s="207"/>
      <c r="G707" s="207"/>
      <c r="H707" s="207"/>
      <c r="I707" s="207"/>
      <c r="J707" s="207"/>
      <c r="K707" s="207"/>
      <c r="L707" s="207"/>
      <c r="M707" s="207"/>
      <c r="N707" s="207"/>
      <c r="O707" s="207"/>
      <c r="AH707" s="206"/>
    </row>
    <row r="708" spans="1:34" x14ac:dyDescent="0.25">
      <c r="A708" s="206"/>
      <c r="B708" s="207"/>
      <c r="C708" s="207"/>
      <c r="D708" s="207"/>
      <c r="E708" s="207"/>
      <c r="F708" s="207"/>
      <c r="G708" s="207"/>
      <c r="H708" s="207"/>
      <c r="I708" s="207"/>
      <c r="J708" s="207"/>
      <c r="K708" s="207"/>
      <c r="L708" s="207"/>
      <c r="M708" s="207"/>
      <c r="N708" s="207"/>
      <c r="O708" s="207"/>
      <c r="AH708" s="206"/>
    </row>
    <row r="709" spans="1:34" x14ac:dyDescent="0.25">
      <c r="A709" s="206"/>
      <c r="B709" s="207"/>
      <c r="C709" s="207"/>
      <c r="D709" s="207"/>
      <c r="E709" s="207"/>
      <c r="F709" s="207"/>
      <c r="G709" s="207"/>
      <c r="H709" s="207"/>
      <c r="I709" s="207"/>
      <c r="J709" s="207"/>
      <c r="K709" s="207"/>
      <c r="L709" s="207"/>
      <c r="M709" s="207"/>
      <c r="N709" s="207"/>
      <c r="O709" s="207"/>
      <c r="AH709" s="206"/>
    </row>
    <row r="710" spans="1:34" x14ac:dyDescent="0.25">
      <c r="A710" s="206"/>
      <c r="B710" s="207"/>
      <c r="C710" s="207"/>
      <c r="D710" s="207"/>
      <c r="E710" s="207"/>
      <c r="F710" s="207"/>
      <c r="G710" s="207"/>
      <c r="H710" s="207"/>
      <c r="I710" s="207"/>
      <c r="J710" s="207"/>
      <c r="K710" s="207"/>
      <c r="L710" s="207"/>
      <c r="M710" s="207"/>
      <c r="N710" s="207"/>
      <c r="O710" s="207"/>
      <c r="AH710" s="206"/>
    </row>
    <row r="711" spans="1:34" x14ac:dyDescent="0.25">
      <c r="A711" s="206"/>
      <c r="B711" s="207"/>
      <c r="C711" s="207"/>
      <c r="D711" s="207"/>
      <c r="E711" s="207"/>
      <c r="F711" s="207"/>
      <c r="G711" s="207"/>
      <c r="H711" s="207"/>
      <c r="I711" s="207"/>
      <c r="J711" s="207"/>
      <c r="K711" s="207"/>
      <c r="L711" s="207"/>
      <c r="M711" s="207"/>
      <c r="N711" s="207"/>
      <c r="O711" s="207"/>
      <c r="AH711" s="206"/>
    </row>
    <row r="712" spans="1:34" x14ac:dyDescent="0.25">
      <c r="A712" s="206"/>
      <c r="B712" s="207"/>
      <c r="C712" s="207"/>
      <c r="D712" s="207"/>
      <c r="E712" s="207"/>
      <c r="F712" s="207"/>
      <c r="G712" s="207"/>
      <c r="H712" s="207"/>
      <c r="I712" s="207"/>
      <c r="J712" s="207"/>
      <c r="K712" s="207"/>
      <c r="L712" s="207"/>
      <c r="M712" s="207"/>
      <c r="N712" s="207"/>
      <c r="O712" s="207"/>
      <c r="AH712" s="206"/>
    </row>
    <row r="713" spans="1:34" x14ac:dyDescent="0.25">
      <c r="A713" s="206"/>
      <c r="B713" s="207"/>
      <c r="C713" s="207"/>
      <c r="D713" s="207"/>
      <c r="E713" s="207"/>
      <c r="F713" s="207"/>
      <c r="G713" s="207"/>
      <c r="H713" s="207"/>
      <c r="I713" s="207"/>
      <c r="J713" s="207"/>
      <c r="K713" s="207"/>
      <c r="L713" s="207"/>
      <c r="M713" s="207"/>
      <c r="N713" s="207"/>
      <c r="O713" s="207"/>
      <c r="AH713" s="206"/>
    </row>
    <row r="714" spans="1:34" x14ac:dyDescent="0.25">
      <c r="A714" s="206"/>
      <c r="B714" s="207"/>
      <c r="C714" s="207"/>
      <c r="D714" s="207"/>
      <c r="E714" s="207"/>
      <c r="F714" s="207"/>
      <c r="G714" s="207"/>
      <c r="H714" s="207"/>
      <c r="I714" s="207"/>
      <c r="J714" s="207"/>
      <c r="K714" s="207"/>
      <c r="L714" s="207"/>
      <c r="M714" s="207"/>
      <c r="N714" s="207"/>
      <c r="O714" s="207"/>
      <c r="AH714" s="206"/>
    </row>
    <row r="715" spans="1:34" x14ac:dyDescent="0.25">
      <c r="A715" s="206"/>
      <c r="B715" s="207"/>
      <c r="C715" s="207"/>
      <c r="D715" s="207"/>
      <c r="E715" s="207"/>
      <c r="F715" s="207"/>
      <c r="G715" s="207"/>
      <c r="H715" s="207"/>
      <c r="I715" s="207"/>
      <c r="J715" s="207"/>
      <c r="K715" s="207"/>
      <c r="L715" s="207"/>
      <c r="M715" s="207"/>
      <c r="N715" s="207"/>
      <c r="O715" s="207"/>
      <c r="AH715" s="206"/>
    </row>
    <row r="716" spans="1:34" x14ac:dyDescent="0.25">
      <c r="A716" s="206"/>
      <c r="B716" s="207"/>
      <c r="C716" s="207"/>
      <c r="D716" s="207"/>
      <c r="E716" s="207"/>
      <c r="F716" s="207"/>
      <c r="G716" s="207"/>
      <c r="H716" s="207"/>
      <c r="I716" s="207"/>
      <c r="J716" s="207"/>
      <c r="K716" s="207"/>
      <c r="L716" s="207"/>
      <c r="M716" s="207"/>
      <c r="N716" s="207"/>
      <c r="O716" s="207"/>
      <c r="AH716" s="206"/>
    </row>
    <row r="717" spans="1:34" x14ac:dyDescent="0.25">
      <c r="A717" s="206"/>
      <c r="B717" s="207"/>
      <c r="C717" s="207"/>
      <c r="D717" s="207"/>
      <c r="E717" s="207"/>
      <c r="F717" s="207"/>
      <c r="G717" s="207"/>
      <c r="H717" s="207"/>
      <c r="I717" s="207"/>
      <c r="J717" s="207"/>
      <c r="K717" s="207"/>
      <c r="L717" s="207"/>
      <c r="M717" s="207"/>
      <c r="N717" s="207"/>
      <c r="O717" s="207"/>
      <c r="AH717" s="206"/>
    </row>
    <row r="718" spans="1:34" x14ac:dyDescent="0.25">
      <c r="A718" s="206"/>
      <c r="B718" s="207"/>
      <c r="C718" s="207"/>
      <c r="D718" s="207"/>
      <c r="E718" s="207"/>
      <c r="F718" s="207"/>
      <c r="G718" s="207"/>
      <c r="H718" s="207"/>
      <c r="I718" s="207"/>
      <c r="J718" s="207"/>
      <c r="K718" s="207"/>
      <c r="L718" s="207"/>
      <c r="M718" s="207"/>
      <c r="N718" s="207"/>
      <c r="O718" s="207"/>
      <c r="AH718" s="206"/>
    </row>
    <row r="719" spans="1:34" x14ac:dyDescent="0.25">
      <c r="A719" s="206"/>
      <c r="B719" s="207"/>
      <c r="C719" s="207"/>
      <c r="D719" s="207"/>
      <c r="E719" s="207"/>
      <c r="F719" s="207"/>
      <c r="G719" s="207"/>
      <c r="H719" s="207"/>
      <c r="I719" s="207"/>
      <c r="J719" s="207"/>
      <c r="K719" s="207"/>
      <c r="L719" s="207"/>
      <c r="M719" s="207"/>
      <c r="N719" s="207"/>
      <c r="O719" s="207"/>
      <c r="AH719" s="206"/>
    </row>
    <row r="720" spans="1:34" x14ac:dyDescent="0.25">
      <c r="A720" s="206"/>
      <c r="B720" s="207"/>
      <c r="C720" s="207"/>
      <c r="D720" s="207"/>
      <c r="E720" s="207"/>
      <c r="F720" s="207"/>
      <c r="G720" s="207"/>
      <c r="H720" s="207"/>
      <c r="I720" s="207"/>
      <c r="J720" s="207"/>
      <c r="K720" s="207"/>
      <c r="L720" s="207"/>
      <c r="M720" s="207"/>
      <c r="N720" s="207"/>
      <c r="O720" s="207"/>
      <c r="AH720" s="206"/>
    </row>
    <row r="721" spans="1:34" x14ac:dyDescent="0.25">
      <c r="A721" s="206"/>
      <c r="B721" s="207"/>
      <c r="C721" s="207"/>
      <c r="D721" s="207"/>
      <c r="E721" s="207"/>
      <c r="F721" s="207"/>
      <c r="G721" s="207"/>
      <c r="H721" s="207"/>
      <c r="I721" s="207"/>
      <c r="J721" s="207"/>
      <c r="K721" s="207"/>
      <c r="L721" s="207"/>
      <c r="M721" s="207"/>
      <c r="N721" s="207"/>
      <c r="O721" s="207"/>
      <c r="AH721" s="206"/>
    </row>
    <row r="722" spans="1:34" x14ac:dyDescent="0.25">
      <c r="A722" s="206"/>
      <c r="B722" s="207"/>
      <c r="C722" s="207"/>
      <c r="D722" s="207"/>
      <c r="E722" s="207"/>
      <c r="F722" s="207"/>
      <c r="G722" s="207"/>
      <c r="H722" s="207"/>
      <c r="I722" s="207"/>
      <c r="J722" s="207"/>
      <c r="K722" s="207"/>
      <c r="L722" s="207"/>
      <c r="M722" s="207"/>
      <c r="N722" s="207"/>
      <c r="O722" s="207"/>
      <c r="AH722" s="206"/>
    </row>
    <row r="723" spans="1:34" x14ac:dyDescent="0.25">
      <c r="A723" s="206"/>
      <c r="B723" s="207"/>
      <c r="C723" s="207"/>
      <c r="D723" s="207"/>
      <c r="E723" s="207"/>
      <c r="F723" s="207"/>
      <c r="G723" s="207"/>
      <c r="H723" s="207"/>
      <c r="I723" s="207"/>
      <c r="J723" s="207"/>
      <c r="K723" s="207"/>
      <c r="L723" s="207"/>
      <c r="M723" s="207"/>
      <c r="N723" s="207"/>
      <c r="O723" s="207"/>
      <c r="AH723" s="206"/>
    </row>
    <row r="724" spans="1:34" x14ac:dyDescent="0.25">
      <c r="A724" s="206"/>
      <c r="B724" s="207"/>
      <c r="C724" s="207"/>
      <c r="D724" s="207"/>
      <c r="E724" s="207"/>
      <c r="F724" s="207"/>
      <c r="G724" s="207"/>
      <c r="H724" s="207"/>
      <c r="I724" s="207"/>
      <c r="J724" s="207"/>
      <c r="K724" s="207"/>
      <c r="L724" s="207"/>
      <c r="M724" s="207"/>
      <c r="N724" s="207"/>
      <c r="O724" s="207"/>
      <c r="AH724" s="206"/>
    </row>
    <row r="725" spans="1:34" x14ac:dyDescent="0.25">
      <c r="A725" s="206"/>
      <c r="B725" s="207"/>
      <c r="C725" s="207"/>
      <c r="D725" s="207"/>
      <c r="E725" s="207"/>
      <c r="F725" s="207"/>
      <c r="G725" s="207"/>
      <c r="H725" s="207"/>
      <c r="I725" s="207"/>
      <c r="J725" s="207"/>
      <c r="K725" s="207"/>
      <c r="L725" s="207"/>
      <c r="M725" s="207"/>
      <c r="N725" s="207"/>
      <c r="O725" s="207"/>
      <c r="AH725" s="206"/>
    </row>
    <row r="726" spans="1:34" x14ac:dyDescent="0.25">
      <c r="A726" s="206"/>
      <c r="B726" s="207"/>
      <c r="C726" s="207"/>
      <c r="D726" s="207"/>
      <c r="E726" s="207"/>
      <c r="F726" s="207"/>
      <c r="G726" s="207"/>
      <c r="H726" s="207"/>
      <c r="I726" s="207"/>
      <c r="J726" s="207"/>
      <c r="K726" s="207"/>
      <c r="L726" s="207"/>
      <c r="M726" s="207"/>
      <c r="N726" s="207"/>
      <c r="O726" s="207"/>
      <c r="AH726" s="206"/>
    </row>
    <row r="727" spans="1:34" x14ac:dyDescent="0.25">
      <c r="A727" s="206"/>
      <c r="B727" s="207"/>
      <c r="C727" s="207"/>
      <c r="D727" s="207"/>
      <c r="E727" s="207"/>
      <c r="F727" s="207"/>
      <c r="G727" s="207"/>
      <c r="H727" s="207"/>
      <c r="I727" s="207"/>
      <c r="J727" s="207"/>
      <c r="K727" s="207"/>
      <c r="L727" s="207"/>
      <c r="M727" s="207"/>
      <c r="N727" s="207"/>
      <c r="O727" s="207"/>
      <c r="AH727" s="206"/>
    </row>
    <row r="728" spans="1:34" x14ac:dyDescent="0.25">
      <c r="A728" s="206"/>
      <c r="B728" s="207"/>
      <c r="C728" s="207"/>
      <c r="D728" s="207"/>
      <c r="E728" s="207"/>
      <c r="F728" s="207"/>
      <c r="G728" s="207"/>
      <c r="H728" s="207"/>
      <c r="I728" s="207"/>
      <c r="J728" s="207"/>
      <c r="K728" s="207"/>
      <c r="L728" s="207"/>
      <c r="M728" s="207"/>
      <c r="N728" s="207"/>
      <c r="O728" s="207"/>
      <c r="AH728" s="206"/>
    </row>
    <row r="729" spans="1:34" x14ac:dyDescent="0.25">
      <c r="A729" s="206"/>
      <c r="B729" s="207"/>
      <c r="C729" s="207"/>
      <c r="D729" s="207"/>
      <c r="E729" s="207"/>
      <c r="F729" s="207"/>
      <c r="G729" s="207"/>
      <c r="H729" s="207"/>
      <c r="I729" s="207"/>
      <c r="J729" s="207"/>
      <c r="K729" s="207"/>
      <c r="L729" s="207"/>
      <c r="M729" s="207"/>
      <c r="N729" s="207"/>
      <c r="O729" s="207"/>
      <c r="AH729" s="206"/>
    </row>
    <row r="730" spans="1:34" x14ac:dyDescent="0.25">
      <c r="A730" s="206"/>
      <c r="B730" s="207"/>
      <c r="C730" s="207"/>
      <c r="D730" s="207"/>
      <c r="E730" s="207"/>
      <c r="F730" s="207"/>
      <c r="G730" s="207"/>
      <c r="H730" s="207"/>
      <c r="I730" s="207"/>
      <c r="J730" s="207"/>
      <c r="K730" s="207"/>
      <c r="L730" s="207"/>
      <c r="M730" s="207"/>
      <c r="N730" s="207"/>
      <c r="O730" s="207"/>
      <c r="AH730" s="206"/>
    </row>
    <row r="731" spans="1:34" x14ac:dyDescent="0.25">
      <c r="A731" s="206"/>
      <c r="B731" s="207"/>
      <c r="C731" s="207"/>
      <c r="D731" s="207"/>
      <c r="E731" s="207"/>
      <c r="F731" s="207"/>
      <c r="G731" s="207"/>
      <c r="H731" s="207"/>
      <c r="I731" s="207"/>
      <c r="J731" s="207"/>
      <c r="K731" s="207"/>
      <c r="L731" s="207"/>
      <c r="M731" s="207"/>
      <c r="N731" s="207"/>
      <c r="O731" s="207"/>
      <c r="AH731" s="206"/>
    </row>
    <row r="732" spans="1:34" x14ac:dyDescent="0.25">
      <c r="A732" s="206"/>
      <c r="B732" s="207"/>
      <c r="C732" s="207"/>
      <c r="D732" s="207"/>
      <c r="E732" s="207"/>
      <c r="F732" s="207"/>
      <c r="G732" s="207"/>
      <c r="H732" s="207"/>
      <c r="I732" s="207"/>
      <c r="J732" s="207"/>
      <c r="K732" s="207"/>
      <c r="L732" s="207"/>
      <c r="M732" s="207"/>
      <c r="N732" s="207"/>
      <c r="O732" s="207"/>
      <c r="AH732" s="206"/>
    </row>
    <row r="733" spans="1:34" x14ac:dyDescent="0.25">
      <c r="A733" s="206"/>
      <c r="B733" s="207"/>
      <c r="C733" s="207"/>
      <c r="D733" s="207"/>
      <c r="E733" s="207"/>
      <c r="F733" s="207"/>
      <c r="G733" s="207"/>
      <c r="H733" s="207"/>
      <c r="I733" s="207"/>
      <c r="J733" s="207"/>
      <c r="K733" s="207"/>
      <c r="L733" s="207"/>
      <c r="M733" s="207"/>
      <c r="N733" s="207"/>
      <c r="O733" s="207"/>
      <c r="AH733" s="206"/>
    </row>
    <row r="734" spans="1:34" x14ac:dyDescent="0.25">
      <c r="A734" s="206"/>
      <c r="B734" s="207"/>
      <c r="C734" s="207"/>
      <c r="D734" s="207"/>
      <c r="E734" s="207"/>
      <c r="F734" s="207"/>
      <c r="G734" s="207"/>
      <c r="H734" s="207"/>
      <c r="I734" s="207"/>
      <c r="J734" s="207"/>
      <c r="K734" s="207"/>
      <c r="L734" s="207"/>
      <c r="M734" s="207"/>
      <c r="N734" s="207"/>
      <c r="O734" s="207"/>
      <c r="AH734" s="206"/>
    </row>
    <row r="735" spans="1:34" x14ac:dyDescent="0.25">
      <c r="A735" s="206"/>
      <c r="B735" s="207"/>
      <c r="C735" s="207"/>
      <c r="D735" s="207"/>
      <c r="E735" s="207"/>
      <c r="F735" s="207"/>
      <c r="G735" s="207"/>
      <c r="H735" s="207"/>
      <c r="I735" s="207"/>
      <c r="J735" s="207"/>
      <c r="K735" s="207"/>
      <c r="L735" s="207"/>
      <c r="M735" s="207"/>
      <c r="N735" s="207"/>
      <c r="O735" s="207"/>
      <c r="AH735" s="206"/>
    </row>
    <row r="736" spans="1:34" x14ac:dyDescent="0.25">
      <c r="A736" s="206"/>
      <c r="B736" s="207"/>
      <c r="C736" s="207"/>
      <c r="D736" s="207"/>
      <c r="E736" s="207"/>
      <c r="F736" s="207"/>
      <c r="G736" s="207"/>
      <c r="H736" s="207"/>
      <c r="I736" s="207"/>
      <c r="J736" s="207"/>
      <c r="K736" s="207"/>
      <c r="L736" s="207"/>
      <c r="M736" s="207"/>
      <c r="N736" s="207"/>
      <c r="O736" s="207"/>
      <c r="AH736" s="206"/>
    </row>
    <row r="737" spans="1:34" x14ac:dyDescent="0.25">
      <c r="A737" s="206"/>
      <c r="B737" s="207"/>
      <c r="C737" s="207"/>
      <c r="D737" s="207"/>
      <c r="E737" s="207"/>
      <c r="F737" s="207"/>
      <c r="G737" s="207"/>
      <c r="H737" s="207"/>
      <c r="I737" s="207"/>
      <c r="J737" s="207"/>
      <c r="K737" s="207"/>
      <c r="L737" s="207"/>
      <c r="M737" s="207"/>
      <c r="N737" s="207"/>
      <c r="O737" s="207"/>
      <c r="AH737" s="206"/>
    </row>
    <row r="738" spans="1:34" x14ac:dyDescent="0.25">
      <c r="A738" s="206"/>
      <c r="B738" s="207"/>
      <c r="C738" s="207"/>
      <c r="D738" s="207"/>
      <c r="E738" s="207"/>
      <c r="F738" s="207"/>
      <c r="G738" s="207"/>
      <c r="H738" s="207"/>
      <c r="I738" s="207"/>
      <c r="J738" s="207"/>
      <c r="K738" s="207"/>
      <c r="L738" s="207"/>
      <c r="M738" s="207"/>
      <c r="N738" s="207"/>
      <c r="O738" s="207"/>
      <c r="AH738" s="206"/>
    </row>
    <row r="739" spans="1:34" x14ac:dyDescent="0.25">
      <c r="A739" s="206"/>
      <c r="B739" s="207"/>
      <c r="C739" s="207"/>
      <c r="D739" s="207"/>
      <c r="E739" s="207"/>
      <c r="F739" s="207"/>
      <c r="G739" s="207"/>
      <c r="H739" s="207"/>
      <c r="I739" s="207"/>
      <c r="J739" s="207"/>
      <c r="K739" s="207"/>
      <c r="L739" s="207"/>
      <c r="M739" s="207"/>
      <c r="N739" s="207"/>
      <c r="O739" s="207"/>
      <c r="AH739" s="206"/>
    </row>
    <row r="740" spans="1:34" x14ac:dyDescent="0.25">
      <c r="A740" s="206"/>
      <c r="B740" s="207"/>
      <c r="C740" s="207"/>
      <c r="D740" s="207"/>
      <c r="E740" s="207"/>
      <c r="F740" s="207"/>
      <c r="G740" s="207"/>
      <c r="H740" s="207"/>
      <c r="I740" s="207"/>
      <c r="J740" s="207"/>
      <c r="K740" s="207"/>
      <c r="L740" s="207"/>
      <c r="M740" s="207"/>
      <c r="N740" s="207"/>
      <c r="O740" s="207"/>
      <c r="AH740" s="206"/>
    </row>
    <row r="741" spans="1:34" x14ac:dyDescent="0.25">
      <c r="A741" s="206"/>
      <c r="B741" s="207"/>
      <c r="C741" s="207"/>
      <c r="D741" s="207"/>
      <c r="E741" s="207"/>
      <c r="F741" s="207"/>
      <c r="G741" s="207"/>
      <c r="H741" s="207"/>
      <c r="I741" s="207"/>
      <c r="J741" s="207"/>
      <c r="K741" s="207"/>
      <c r="L741" s="207"/>
      <c r="M741" s="207"/>
      <c r="N741" s="207"/>
      <c r="O741" s="207"/>
      <c r="AH741" s="206"/>
    </row>
    <row r="742" spans="1:34" x14ac:dyDescent="0.25">
      <c r="A742" s="206"/>
      <c r="B742" s="207"/>
      <c r="C742" s="207"/>
      <c r="D742" s="207"/>
      <c r="E742" s="207"/>
      <c r="F742" s="207"/>
      <c r="G742" s="207"/>
      <c r="H742" s="207"/>
      <c r="I742" s="207"/>
      <c r="J742" s="207"/>
      <c r="K742" s="207"/>
      <c r="L742" s="207"/>
      <c r="M742" s="207"/>
      <c r="N742" s="207"/>
      <c r="O742" s="207"/>
      <c r="AH742" s="206"/>
    </row>
    <row r="743" spans="1:34" x14ac:dyDescent="0.25">
      <c r="A743" s="206"/>
      <c r="B743" s="207"/>
      <c r="C743" s="207"/>
      <c r="D743" s="207"/>
      <c r="E743" s="207"/>
      <c r="F743" s="207"/>
      <c r="G743" s="207"/>
      <c r="H743" s="207"/>
      <c r="I743" s="207"/>
      <c r="J743" s="207"/>
      <c r="K743" s="207"/>
      <c r="L743" s="207"/>
      <c r="M743" s="207"/>
      <c r="N743" s="207"/>
      <c r="O743" s="207"/>
      <c r="AH743" s="206"/>
    </row>
    <row r="744" spans="1:34" x14ac:dyDescent="0.25">
      <c r="A744" s="206"/>
      <c r="B744" s="207"/>
      <c r="C744" s="207"/>
      <c r="D744" s="207"/>
      <c r="E744" s="207"/>
      <c r="F744" s="207"/>
      <c r="G744" s="207"/>
      <c r="H744" s="207"/>
      <c r="I744" s="207"/>
      <c r="J744" s="207"/>
      <c r="K744" s="207"/>
      <c r="L744" s="207"/>
      <c r="M744" s="207"/>
      <c r="N744" s="207"/>
      <c r="O744" s="207"/>
      <c r="AH744" s="206"/>
    </row>
    <row r="745" spans="1:34" x14ac:dyDescent="0.25">
      <c r="A745" s="206"/>
      <c r="B745" s="207"/>
      <c r="C745" s="207"/>
      <c r="D745" s="207"/>
      <c r="E745" s="207"/>
      <c r="F745" s="207"/>
      <c r="G745" s="207"/>
      <c r="H745" s="207"/>
      <c r="I745" s="207"/>
      <c r="J745" s="207"/>
      <c r="K745" s="207"/>
      <c r="L745" s="207"/>
      <c r="M745" s="207"/>
      <c r="N745" s="207"/>
      <c r="O745" s="207"/>
      <c r="AH745" s="206"/>
    </row>
    <row r="746" spans="1:34" x14ac:dyDescent="0.25">
      <c r="A746" s="206"/>
      <c r="B746" s="207"/>
      <c r="C746" s="207"/>
      <c r="D746" s="207"/>
      <c r="E746" s="207"/>
      <c r="F746" s="207"/>
      <c r="G746" s="207"/>
      <c r="H746" s="207"/>
      <c r="I746" s="207"/>
      <c r="J746" s="207"/>
      <c r="K746" s="207"/>
      <c r="L746" s="207"/>
      <c r="M746" s="207"/>
      <c r="N746" s="207"/>
      <c r="O746" s="207"/>
      <c r="AH746" s="206"/>
    </row>
    <row r="747" spans="1:34" x14ac:dyDescent="0.25">
      <c r="A747" s="206"/>
      <c r="B747" s="207"/>
      <c r="C747" s="207"/>
      <c r="D747" s="207"/>
      <c r="E747" s="207"/>
      <c r="F747" s="207"/>
      <c r="G747" s="207"/>
      <c r="H747" s="207"/>
      <c r="I747" s="207"/>
      <c r="J747" s="207"/>
      <c r="K747" s="207"/>
      <c r="L747" s="207"/>
      <c r="M747" s="207"/>
      <c r="N747" s="207"/>
      <c r="O747" s="207"/>
      <c r="AH747" s="206"/>
    </row>
    <row r="748" spans="1:34" x14ac:dyDescent="0.25">
      <c r="A748" s="206"/>
      <c r="B748" s="207"/>
      <c r="C748" s="207"/>
      <c r="D748" s="207"/>
      <c r="E748" s="207"/>
      <c r="F748" s="207"/>
      <c r="G748" s="207"/>
      <c r="H748" s="207"/>
      <c r="I748" s="207"/>
      <c r="J748" s="207"/>
      <c r="K748" s="207"/>
      <c r="L748" s="207"/>
      <c r="M748" s="207"/>
      <c r="N748" s="207"/>
      <c r="O748" s="207"/>
      <c r="AH748" s="206"/>
    </row>
    <row r="749" spans="1:34" x14ac:dyDescent="0.25">
      <c r="A749" s="206"/>
      <c r="B749" s="207"/>
      <c r="C749" s="207"/>
      <c r="D749" s="207"/>
      <c r="E749" s="207"/>
      <c r="F749" s="207"/>
      <c r="G749" s="207"/>
      <c r="H749" s="207"/>
      <c r="I749" s="207"/>
      <c r="J749" s="207"/>
      <c r="K749" s="207"/>
      <c r="L749" s="207"/>
      <c r="M749" s="207"/>
      <c r="N749" s="207"/>
      <c r="O749" s="207"/>
      <c r="AH749" s="206"/>
    </row>
    <row r="750" spans="1:34" x14ac:dyDescent="0.25">
      <c r="A750" s="206"/>
      <c r="B750" s="207"/>
      <c r="C750" s="207"/>
      <c r="D750" s="207"/>
      <c r="E750" s="207"/>
      <c r="F750" s="207"/>
      <c r="G750" s="207"/>
      <c r="H750" s="207"/>
      <c r="I750" s="207"/>
      <c r="J750" s="207"/>
      <c r="K750" s="207"/>
      <c r="L750" s="207"/>
      <c r="M750" s="207"/>
      <c r="N750" s="207"/>
      <c r="O750" s="207"/>
      <c r="AH750" s="206"/>
    </row>
    <row r="751" spans="1:34" x14ac:dyDescent="0.25">
      <c r="A751" s="206"/>
      <c r="B751" s="207"/>
      <c r="C751" s="207"/>
      <c r="D751" s="207"/>
      <c r="E751" s="207"/>
      <c r="F751" s="207"/>
      <c r="G751" s="207"/>
      <c r="H751" s="207"/>
      <c r="I751" s="207"/>
      <c r="J751" s="207"/>
      <c r="K751" s="207"/>
      <c r="L751" s="207"/>
      <c r="M751" s="207"/>
      <c r="N751" s="207"/>
      <c r="O751" s="207"/>
      <c r="AH751" s="206"/>
    </row>
    <row r="752" spans="1:34" x14ac:dyDescent="0.25">
      <c r="A752" s="206"/>
      <c r="B752" s="207"/>
      <c r="C752" s="207"/>
      <c r="D752" s="207"/>
      <c r="E752" s="207"/>
      <c r="F752" s="207"/>
      <c r="G752" s="207"/>
      <c r="H752" s="207"/>
      <c r="I752" s="207"/>
      <c r="J752" s="207"/>
      <c r="K752" s="207"/>
      <c r="L752" s="207"/>
      <c r="M752" s="207"/>
      <c r="N752" s="207"/>
      <c r="O752" s="207"/>
      <c r="AH752" s="206"/>
    </row>
    <row r="753" spans="1:34" x14ac:dyDescent="0.25">
      <c r="A753" s="206"/>
      <c r="B753" s="207"/>
      <c r="C753" s="207"/>
      <c r="D753" s="207"/>
      <c r="E753" s="207"/>
      <c r="F753" s="207"/>
      <c r="G753" s="207"/>
      <c r="H753" s="207"/>
      <c r="I753" s="207"/>
      <c r="J753" s="207"/>
      <c r="K753" s="207"/>
      <c r="L753" s="207"/>
      <c r="M753" s="207"/>
      <c r="N753" s="207"/>
      <c r="O753" s="207"/>
      <c r="AH753" s="206"/>
    </row>
    <row r="754" spans="1:34" x14ac:dyDescent="0.25">
      <c r="A754" s="206"/>
      <c r="B754" s="207"/>
      <c r="C754" s="207"/>
      <c r="D754" s="207"/>
      <c r="E754" s="207"/>
      <c r="F754" s="207"/>
      <c r="G754" s="207"/>
      <c r="H754" s="207"/>
      <c r="I754" s="207"/>
      <c r="J754" s="207"/>
      <c r="K754" s="207"/>
      <c r="L754" s="207"/>
      <c r="M754" s="207"/>
      <c r="N754" s="207"/>
      <c r="O754" s="207"/>
      <c r="AH754" s="206"/>
    </row>
    <row r="755" spans="1:34" x14ac:dyDescent="0.25">
      <c r="A755" s="206"/>
      <c r="B755" s="207"/>
      <c r="C755" s="207"/>
      <c r="D755" s="207"/>
      <c r="E755" s="207"/>
      <c r="F755" s="207"/>
      <c r="G755" s="207"/>
      <c r="H755" s="207"/>
      <c r="I755" s="207"/>
      <c r="J755" s="207"/>
      <c r="K755" s="207"/>
      <c r="L755" s="207"/>
      <c r="M755" s="207"/>
      <c r="N755" s="207"/>
      <c r="O755" s="207"/>
      <c r="AH755" s="206"/>
    </row>
    <row r="756" spans="1:34" x14ac:dyDescent="0.25">
      <c r="A756" s="206"/>
      <c r="B756" s="207"/>
      <c r="C756" s="207"/>
      <c r="D756" s="207"/>
      <c r="E756" s="207"/>
      <c r="F756" s="207"/>
      <c r="G756" s="207"/>
      <c r="H756" s="207"/>
      <c r="I756" s="207"/>
      <c r="J756" s="207"/>
      <c r="K756" s="207"/>
      <c r="L756" s="207"/>
      <c r="M756" s="207"/>
      <c r="N756" s="207"/>
      <c r="O756" s="207"/>
      <c r="AH756" s="206"/>
    </row>
    <row r="757" spans="1:34" x14ac:dyDescent="0.25">
      <c r="A757" s="206"/>
      <c r="B757" s="207"/>
      <c r="C757" s="207"/>
      <c r="D757" s="207"/>
      <c r="E757" s="207"/>
      <c r="F757" s="207"/>
      <c r="G757" s="207"/>
      <c r="H757" s="207"/>
      <c r="I757" s="207"/>
      <c r="J757" s="207"/>
      <c r="K757" s="207"/>
      <c r="L757" s="207"/>
      <c r="M757" s="207"/>
      <c r="N757" s="207"/>
      <c r="O757" s="207"/>
      <c r="AH757" s="206"/>
    </row>
    <row r="758" spans="1:34" x14ac:dyDescent="0.25">
      <c r="A758" s="206"/>
      <c r="B758" s="207"/>
      <c r="C758" s="207"/>
      <c r="D758" s="207"/>
      <c r="E758" s="207"/>
      <c r="F758" s="207"/>
      <c r="G758" s="207"/>
      <c r="H758" s="207"/>
      <c r="I758" s="207"/>
      <c r="J758" s="207"/>
      <c r="K758" s="207"/>
      <c r="L758" s="207"/>
      <c r="M758" s="207"/>
      <c r="N758" s="207"/>
      <c r="O758" s="207"/>
      <c r="AH758" s="206"/>
    </row>
    <row r="759" spans="1:34" x14ac:dyDescent="0.25">
      <c r="A759" s="206"/>
      <c r="B759" s="207"/>
      <c r="C759" s="207"/>
      <c r="D759" s="207"/>
      <c r="E759" s="207"/>
      <c r="F759" s="207"/>
      <c r="G759" s="207"/>
      <c r="H759" s="207"/>
      <c r="I759" s="207"/>
      <c r="J759" s="207"/>
      <c r="K759" s="207"/>
      <c r="L759" s="207"/>
      <c r="M759" s="207"/>
      <c r="N759" s="207"/>
      <c r="O759" s="207"/>
      <c r="AH759" s="206"/>
    </row>
    <row r="760" spans="1:34" x14ac:dyDescent="0.25">
      <c r="A760" s="206"/>
      <c r="B760" s="207"/>
      <c r="C760" s="207"/>
      <c r="D760" s="207"/>
      <c r="E760" s="207"/>
      <c r="F760" s="207"/>
      <c r="G760" s="207"/>
      <c r="H760" s="207"/>
      <c r="I760" s="207"/>
      <c r="J760" s="207"/>
      <c r="K760" s="207"/>
      <c r="L760" s="207"/>
      <c r="M760" s="207"/>
      <c r="N760" s="207"/>
      <c r="O760" s="207"/>
      <c r="AH760" s="206"/>
    </row>
    <row r="761" spans="1:34" x14ac:dyDescent="0.25">
      <c r="A761" s="206"/>
      <c r="B761" s="207"/>
      <c r="C761" s="207"/>
      <c r="D761" s="207"/>
      <c r="E761" s="207"/>
      <c r="F761" s="207"/>
      <c r="G761" s="207"/>
      <c r="H761" s="207"/>
      <c r="I761" s="207"/>
      <c r="J761" s="207"/>
      <c r="K761" s="207"/>
      <c r="L761" s="207"/>
      <c r="M761" s="207"/>
      <c r="N761" s="207"/>
      <c r="O761" s="207"/>
      <c r="AH761" s="206"/>
    </row>
    <row r="762" spans="1:34" x14ac:dyDescent="0.25">
      <c r="A762" s="206"/>
      <c r="B762" s="207"/>
      <c r="C762" s="207"/>
      <c r="D762" s="207"/>
      <c r="E762" s="207"/>
      <c r="F762" s="207"/>
      <c r="G762" s="207"/>
      <c r="H762" s="207"/>
      <c r="I762" s="207"/>
      <c r="J762" s="207"/>
      <c r="K762" s="207"/>
      <c r="L762" s="207"/>
      <c r="M762" s="207"/>
      <c r="N762" s="207"/>
      <c r="O762" s="207"/>
      <c r="AH762" s="206"/>
    </row>
    <row r="763" spans="1:34" x14ac:dyDescent="0.25">
      <c r="A763" s="206"/>
      <c r="B763" s="207"/>
      <c r="C763" s="207"/>
      <c r="D763" s="207"/>
      <c r="E763" s="207"/>
      <c r="F763" s="207"/>
      <c r="G763" s="207"/>
      <c r="H763" s="207"/>
      <c r="I763" s="207"/>
      <c r="J763" s="207"/>
      <c r="K763" s="207"/>
      <c r="L763" s="207"/>
      <c r="M763" s="207"/>
      <c r="N763" s="207"/>
      <c r="O763" s="207"/>
      <c r="AH763" s="206"/>
    </row>
    <row r="764" spans="1:34" x14ac:dyDescent="0.25">
      <c r="A764" s="206"/>
      <c r="B764" s="207"/>
      <c r="C764" s="207"/>
      <c r="D764" s="207"/>
      <c r="E764" s="207"/>
      <c r="F764" s="207"/>
      <c r="G764" s="207"/>
      <c r="H764" s="207"/>
      <c r="I764" s="207"/>
      <c r="J764" s="207"/>
      <c r="K764" s="207"/>
      <c r="L764" s="207"/>
      <c r="M764" s="207"/>
      <c r="N764" s="207"/>
      <c r="O764" s="207"/>
      <c r="AH764" s="206"/>
    </row>
    <row r="765" spans="1:34" x14ac:dyDescent="0.25">
      <c r="A765" s="206"/>
      <c r="B765" s="207"/>
      <c r="C765" s="207"/>
      <c r="D765" s="207"/>
      <c r="E765" s="207"/>
      <c r="F765" s="207"/>
      <c r="G765" s="207"/>
      <c r="H765" s="207"/>
      <c r="I765" s="207"/>
      <c r="J765" s="207"/>
      <c r="K765" s="207"/>
      <c r="L765" s="207"/>
      <c r="M765" s="207"/>
      <c r="N765" s="207"/>
      <c r="O765" s="207"/>
      <c r="AH765" s="206"/>
    </row>
    <row r="766" spans="1:34" x14ac:dyDescent="0.25">
      <c r="A766" s="206"/>
      <c r="B766" s="207"/>
      <c r="C766" s="207"/>
      <c r="D766" s="207"/>
      <c r="E766" s="207"/>
      <c r="F766" s="207"/>
      <c r="G766" s="207"/>
      <c r="H766" s="207"/>
      <c r="I766" s="207"/>
      <c r="J766" s="207"/>
      <c r="K766" s="207"/>
      <c r="L766" s="207"/>
      <c r="M766" s="207"/>
      <c r="N766" s="207"/>
      <c r="O766" s="207"/>
      <c r="AH766" s="206"/>
    </row>
    <row r="767" spans="1:34" x14ac:dyDescent="0.25">
      <c r="A767" s="206"/>
      <c r="B767" s="207"/>
      <c r="C767" s="207"/>
      <c r="D767" s="207"/>
      <c r="E767" s="207"/>
      <c r="F767" s="207"/>
      <c r="G767" s="207"/>
      <c r="H767" s="207"/>
      <c r="I767" s="207"/>
      <c r="J767" s="207"/>
      <c r="K767" s="207"/>
      <c r="L767" s="207"/>
      <c r="M767" s="207"/>
      <c r="N767" s="207"/>
      <c r="O767" s="207"/>
      <c r="AH767" s="206"/>
    </row>
    <row r="768" spans="1:34" x14ac:dyDescent="0.25">
      <c r="A768" s="206"/>
      <c r="B768" s="207"/>
      <c r="C768" s="207"/>
      <c r="D768" s="207"/>
      <c r="E768" s="207"/>
      <c r="F768" s="207"/>
      <c r="G768" s="207"/>
      <c r="H768" s="207"/>
      <c r="I768" s="207"/>
      <c r="J768" s="207"/>
      <c r="K768" s="207"/>
      <c r="L768" s="207"/>
      <c r="M768" s="207"/>
      <c r="N768" s="207"/>
      <c r="O768" s="207"/>
      <c r="AH768" s="206"/>
    </row>
    <row r="769" spans="1:34" x14ac:dyDescent="0.25">
      <c r="A769" s="206"/>
      <c r="B769" s="207"/>
      <c r="C769" s="207"/>
      <c r="D769" s="207"/>
      <c r="E769" s="207"/>
      <c r="F769" s="207"/>
      <c r="G769" s="207"/>
      <c r="H769" s="207"/>
      <c r="I769" s="207"/>
      <c r="J769" s="207"/>
      <c r="K769" s="207"/>
      <c r="L769" s="207"/>
      <c r="M769" s="207"/>
      <c r="N769" s="207"/>
      <c r="O769" s="207"/>
      <c r="AH769" s="206"/>
    </row>
    <row r="770" spans="1:34" x14ac:dyDescent="0.25">
      <c r="A770" s="206"/>
      <c r="B770" s="207"/>
      <c r="C770" s="207"/>
      <c r="D770" s="207"/>
      <c r="E770" s="207"/>
      <c r="F770" s="207"/>
      <c r="G770" s="207"/>
      <c r="H770" s="207"/>
      <c r="I770" s="207"/>
      <c r="J770" s="207"/>
      <c r="K770" s="207"/>
      <c r="L770" s="207"/>
      <c r="M770" s="207"/>
      <c r="N770" s="207"/>
      <c r="O770" s="207"/>
      <c r="AH770" s="206"/>
    </row>
    <row r="771" spans="1:34" x14ac:dyDescent="0.25">
      <c r="A771" s="206"/>
      <c r="B771" s="207"/>
      <c r="C771" s="207"/>
      <c r="D771" s="207"/>
      <c r="E771" s="207"/>
      <c r="F771" s="207"/>
      <c r="G771" s="207"/>
      <c r="H771" s="207"/>
      <c r="I771" s="207"/>
      <c r="J771" s="207"/>
      <c r="K771" s="207"/>
      <c r="L771" s="207"/>
      <c r="M771" s="207"/>
      <c r="N771" s="207"/>
      <c r="O771" s="207"/>
      <c r="AH771" s="206"/>
    </row>
    <row r="772" spans="1:34" x14ac:dyDescent="0.25">
      <c r="A772" s="206"/>
      <c r="B772" s="207"/>
      <c r="C772" s="207"/>
      <c r="D772" s="207"/>
      <c r="E772" s="207"/>
      <c r="F772" s="207"/>
      <c r="G772" s="207"/>
      <c r="H772" s="207"/>
      <c r="I772" s="207"/>
      <c r="J772" s="207"/>
      <c r="K772" s="207"/>
      <c r="L772" s="207"/>
      <c r="M772" s="207"/>
      <c r="N772" s="207"/>
      <c r="O772" s="207"/>
      <c r="AH772" s="206"/>
    </row>
    <row r="773" spans="1:34" x14ac:dyDescent="0.25">
      <c r="A773" s="206"/>
      <c r="B773" s="207"/>
      <c r="C773" s="207"/>
      <c r="D773" s="207"/>
      <c r="E773" s="207"/>
      <c r="F773" s="207"/>
      <c r="G773" s="207"/>
      <c r="H773" s="207"/>
      <c r="I773" s="207"/>
      <c r="J773" s="207"/>
      <c r="K773" s="207"/>
      <c r="L773" s="207"/>
      <c r="M773" s="207"/>
      <c r="N773" s="207"/>
      <c r="O773" s="207"/>
      <c r="AH773" s="206"/>
    </row>
    <row r="774" spans="1:34" x14ac:dyDescent="0.25">
      <c r="A774" s="206"/>
      <c r="B774" s="207"/>
      <c r="C774" s="207"/>
      <c r="D774" s="207"/>
      <c r="E774" s="207"/>
      <c r="F774" s="207"/>
      <c r="G774" s="207"/>
      <c r="H774" s="207"/>
      <c r="I774" s="207"/>
      <c r="J774" s="207"/>
      <c r="K774" s="207"/>
      <c r="L774" s="207"/>
      <c r="M774" s="207"/>
      <c r="N774" s="207"/>
      <c r="O774" s="207"/>
      <c r="AH774" s="206"/>
    </row>
    <row r="775" spans="1:34" x14ac:dyDescent="0.25">
      <c r="A775" s="206"/>
      <c r="B775" s="207"/>
      <c r="C775" s="207"/>
      <c r="D775" s="207"/>
      <c r="E775" s="207"/>
      <c r="F775" s="207"/>
      <c r="G775" s="207"/>
      <c r="H775" s="207"/>
      <c r="I775" s="207"/>
      <c r="J775" s="207"/>
      <c r="K775" s="207"/>
      <c r="L775" s="207"/>
      <c r="M775" s="207"/>
      <c r="N775" s="207"/>
      <c r="O775" s="207"/>
      <c r="AH775" s="206"/>
    </row>
    <row r="776" spans="1:34" x14ac:dyDescent="0.25">
      <c r="A776" s="206"/>
      <c r="B776" s="207"/>
      <c r="C776" s="207"/>
      <c r="D776" s="207"/>
      <c r="E776" s="207"/>
      <c r="F776" s="207"/>
      <c r="G776" s="207"/>
      <c r="H776" s="207"/>
      <c r="I776" s="207"/>
      <c r="J776" s="207"/>
      <c r="K776" s="207"/>
      <c r="L776" s="207"/>
      <c r="M776" s="207"/>
      <c r="N776" s="207"/>
      <c r="O776" s="207"/>
      <c r="AH776" s="206"/>
    </row>
    <row r="777" spans="1:34" x14ac:dyDescent="0.25">
      <c r="A777" s="206"/>
      <c r="B777" s="207"/>
      <c r="C777" s="207"/>
      <c r="D777" s="207"/>
      <c r="E777" s="207"/>
      <c r="F777" s="207"/>
      <c r="G777" s="207"/>
      <c r="H777" s="207"/>
      <c r="I777" s="207"/>
      <c r="J777" s="207"/>
      <c r="K777" s="207"/>
      <c r="L777" s="207"/>
      <c r="M777" s="207"/>
      <c r="N777" s="207"/>
      <c r="O777" s="207"/>
      <c r="AH777" s="206"/>
    </row>
    <row r="778" spans="1:34" x14ac:dyDescent="0.25">
      <c r="A778" s="206"/>
      <c r="B778" s="207"/>
      <c r="C778" s="207"/>
      <c r="D778" s="207"/>
      <c r="E778" s="207"/>
      <c r="F778" s="207"/>
      <c r="G778" s="207"/>
      <c r="H778" s="207"/>
      <c r="I778" s="207"/>
      <c r="J778" s="207"/>
      <c r="K778" s="207"/>
      <c r="L778" s="207"/>
      <c r="M778" s="207"/>
      <c r="N778" s="207"/>
      <c r="O778" s="207"/>
      <c r="AH778" s="206"/>
    </row>
    <row r="779" spans="1:34" x14ac:dyDescent="0.25">
      <c r="A779" s="206"/>
      <c r="B779" s="207"/>
      <c r="C779" s="207"/>
      <c r="D779" s="207"/>
      <c r="E779" s="207"/>
      <c r="F779" s="207"/>
      <c r="G779" s="207"/>
      <c r="H779" s="207"/>
      <c r="I779" s="207"/>
      <c r="J779" s="207"/>
      <c r="K779" s="207"/>
      <c r="L779" s="207"/>
      <c r="M779" s="207"/>
      <c r="N779" s="207"/>
      <c r="O779" s="207"/>
      <c r="AH779" s="206"/>
    </row>
    <row r="780" spans="1:34" x14ac:dyDescent="0.25">
      <c r="A780" s="206"/>
      <c r="B780" s="207"/>
      <c r="C780" s="207"/>
      <c r="D780" s="207"/>
      <c r="E780" s="207"/>
      <c r="F780" s="207"/>
      <c r="G780" s="207"/>
      <c r="H780" s="207"/>
      <c r="I780" s="207"/>
      <c r="J780" s="207"/>
      <c r="K780" s="207"/>
      <c r="L780" s="207"/>
      <c r="M780" s="207"/>
      <c r="N780" s="207"/>
      <c r="O780" s="207"/>
      <c r="AH780" s="206"/>
    </row>
    <row r="781" spans="1:34" x14ac:dyDescent="0.25">
      <c r="A781" s="206"/>
      <c r="B781" s="207"/>
      <c r="C781" s="207"/>
      <c r="D781" s="207"/>
      <c r="E781" s="207"/>
      <c r="F781" s="207"/>
      <c r="G781" s="207"/>
      <c r="H781" s="207"/>
      <c r="I781" s="207"/>
      <c r="J781" s="207"/>
      <c r="K781" s="207"/>
      <c r="L781" s="207"/>
      <c r="M781" s="207"/>
      <c r="N781" s="207"/>
      <c r="O781" s="207"/>
      <c r="AH781" s="206"/>
    </row>
    <row r="782" spans="1:34" x14ac:dyDescent="0.25">
      <c r="A782" s="206"/>
      <c r="B782" s="207"/>
      <c r="C782" s="207"/>
      <c r="D782" s="207"/>
      <c r="E782" s="207"/>
      <c r="F782" s="207"/>
      <c r="G782" s="207"/>
      <c r="H782" s="207"/>
      <c r="I782" s="207"/>
      <c r="J782" s="207"/>
      <c r="K782" s="207"/>
      <c r="L782" s="207"/>
      <c r="M782" s="207"/>
      <c r="N782" s="207"/>
      <c r="O782" s="207"/>
      <c r="AH782" s="206"/>
    </row>
    <row r="783" spans="1:34" x14ac:dyDescent="0.25">
      <c r="A783" s="206"/>
      <c r="B783" s="207"/>
      <c r="C783" s="207"/>
      <c r="D783" s="207"/>
      <c r="E783" s="207"/>
      <c r="F783" s="207"/>
      <c r="G783" s="207"/>
      <c r="H783" s="207"/>
      <c r="I783" s="207"/>
      <c r="J783" s="207"/>
      <c r="K783" s="207"/>
      <c r="L783" s="207"/>
      <c r="M783" s="207"/>
      <c r="N783" s="207"/>
      <c r="O783" s="207"/>
      <c r="AH783" s="206"/>
    </row>
    <row r="784" spans="1:34" x14ac:dyDescent="0.25">
      <c r="A784" s="206"/>
      <c r="B784" s="207"/>
      <c r="C784" s="207"/>
      <c r="D784" s="207"/>
      <c r="E784" s="207"/>
      <c r="F784" s="207"/>
      <c r="G784" s="207"/>
      <c r="H784" s="207"/>
      <c r="I784" s="207"/>
      <c r="J784" s="207"/>
      <c r="K784" s="207"/>
      <c r="L784" s="207"/>
      <c r="M784" s="207"/>
      <c r="N784" s="207"/>
      <c r="O784" s="207"/>
      <c r="AH784" s="206"/>
    </row>
    <row r="785" spans="1:34" x14ac:dyDescent="0.25">
      <c r="A785" s="206"/>
      <c r="B785" s="207"/>
      <c r="C785" s="207"/>
      <c r="D785" s="207"/>
      <c r="E785" s="207"/>
      <c r="F785" s="207"/>
      <c r="G785" s="207"/>
      <c r="H785" s="207"/>
      <c r="I785" s="207"/>
      <c r="J785" s="207"/>
      <c r="K785" s="207"/>
      <c r="L785" s="207"/>
      <c r="M785" s="207"/>
      <c r="N785" s="207"/>
      <c r="O785" s="207"/>
      <c r="AH785" s="206"/>
    </row>
    <row r="786" spans="1:34" x14ac:dyDescent="0.25">
      <c r="A786" s="206"/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AH786" s="206"/>
    </row>
    <row r="787" spans="1:34" x14ac:dyDescent="0.25">
      <c r="A787" s="206"/>
      <c r="B787" s="207"/>
      <c r="C787" s="207"/>
      <c r="D787" s="207"/>
      <c r="E787" s="207"/>
      <c r="F787" s="207"/>
      <c r="G787" s="207"/>
      <c r="H787" s="207"/>
      <c r="I787" s="207"/>
      <c r="J787" s="207"/>
      <c r="K787" s="207"/>
      <c r="L787" s="207"/>
      <c r="M787" s="207"/>
      <c r="N787" s="207"/>
      <c r="O787" s="207"/>
      <c r="AH787" s="206"/>
    </row>
    <row r="788" spans="1:34" x14ac:dyDescent="0.25">
      <c r="A788" s="206"/>
      <c r="B788" s="207"/>
      <c r="C788" s="207"/>
      <c r="D788" s="207"/>
      <c r="E788" s="207"/>
      <c r="F788" s="207"/>
      <c r="G788" s="207"/>
      <c r="H788" s="207"/>
      <c r="I788" s="207"/>
      <c r="J788" s="207"/>
      <c r="K788" s="207"/>
      <c r="L788" s="207"/>
      <c r="M788" s="207"/>
      <c r="N788" s="207"/>
      <c r="O788" s="207"/>
      <c r="AH788" s="206"/>
    </row>
    <row r="789" spans="1:34" x14ac:dyDescent="0.25">
      <c r="A789" s="206"/>
      <c r="B789" s="207"/>
      <c r="C789" s="207"/>
      <c r="D789" s="207"/>
      <c r="E789" s="207"/>
      <c r="F789" s="207"/>
      <c r="G789" s="207"/>
      <c r="H789" s="207"/>
      <c r="I789" s="207"/>
      <c r="J789" s="207"/>
      <c r="K789" s="207"/>
      <c r="L789" s="207"/>
      <c r="M789" s="207"/>
      <c r="N789" s="207"/>
      <c r="O789" s="207"/>
      <c r="AH789" s="206"/>
    </row>
    <row r="790" spans="1:34" x14ac:dyDescent="0.25">
      <c r="A790" s="206"/>
      <c r="B790" s="207"/>
      <c r="C790" s="207"/>
      <c r="D790" s="207"/>
      <c r="E790" s="207"/>
      <c r="F790" s="207"/>
      <c r="G790" s="207"/>
      <c r="H790" s="207"/>
      <c r="I790" s="207"/>
      <c r="J790" s="207"/>
      <c r="K790" s="207"/>
      <c r="L790" s="207"/>
      <c r="M790" s="207"/>
      <c r="N790" s="207"/>
      <c r="O790" s="207"/>
      <c r="AH790" s="206"/>
    </row>
    <row r="791" spans="1:34" x14ac:dyDescent="0.25">
      <c r="A791" s="206"/>
      <c r="B791" s="207"/>
      <c r="C791" s="207"/>
      <c r="D791" s="207"/>
      <c r="E791" s="207"/>
      <c r="F791" s="207"/>
      <c r="G791" s="207"/>
      <c r="H791" s="207"/>
      <c r="I791" s="207"/>
      <c r="J791" s="207"/>
      <c r="K791" s="207"/>
      <c r="L791" s="207"/>
      <c r="M791" s="207"/>
      <c r="N791" s="207"/>
      <c r="O791" s="207"/>
      <c r="AH791" s="206"/>
    </row>
    <row r="792" spans="1:34" x14ac:dyDescent="0.25">
      <c r="A792" s="206"/>
      <c r="B792" s="207"/>
      <c r="C792" s="207"/>
      <c r="D792" s="207"/>
      <c r="E792" s="207"/>
      <c r="F792" s="207"/>
      <c r="G792" s="207"/>
      <c r="H792" s="207"/>
      <c r="I792" s="207"/>
      <c r="J792" s="207"/>
      <c r="K792" s="207"/>
      <c r="L792" s="207"/>
      <c r="M792" s="207"/>
      <c r="N792" s="207"/>
      <c r="O792" s="207"/>
      <c r="AH792" s="206"/>
    </row>
    <row r="793" spans="1:34" x14ac:dyDescent="0.25">
      <c r="A793" s="206"/>
      <c r="B793" s="207"/>
      <c r="C793" s="207"/>
      <c r="D793" s="207"/>
      <c r="E793" s="207"/>
      <c r="F793" s="207"/>
      <c r="G793" s="207"/>
      <c r="H793" s="207"/>
      <c r="I793" s="207"/>
      <c r="J793" s="207"/>
      <c r="K793" s="207"/>
      <c r="L793" s="207"/>
      <c r="M793" s="207"/>
      <c r="N793" s="207"/>
      <c r="O793" s="207"/>
      <c r="AH793" s="206"/>
    </row>
    <row r="794" spans="1:34" x14ac:dyDescent="0.25">
      <c r="A794" s="206"/>
      <c r="B794" s="207"/>
      <c r="C794" s="207"/>
      <c r="D794" s="207"/>
      <c r="E794" s="207"/>
      <c r="F794" s="207"/>
      <c r="G794" s="207"/>
      <c r="H794" s="207"/>
      <c r="I794" s="207"/>
      <c r="J794" s="207"/>
      <c r="K794" s="207"/>
      <c r="L794" s="207"/>
      <c r="M794" s="207"/>
      <c r="N794" s="207"/>
      <c r="O794" s="207"/>
      <c r="AH794" s="206"/>
    </row>
    <row r="795" spans="1:34" x14ac:dyDescent="0.25">
      <c r="A795" s="206"/>
      <c r="B795" s="207"/>
      <c r="C795" s="207"/>
      <c r="D795" s="207"/>
      <c r="E795" s="207"/>
      <c r="F795" s="207"/>
      <c r="G795" s="207"/>
      <c r="H795" s="207"/>
      <c r="I795" s="207"/>
      <c r="J795" s="207"/>
      <c r="K795" s="207"/>
      <c r="L795" s="207"/>
      <c r="M795" s="207"/>
      <c r="N795" s="207"/>
      <c r="O795" s="207"/>
      <c r="AH795" s="206"/>
    </row>
    <row r="796" spans="1:34" x14ac:dyDescent="0.25">
      <c r="A796" s="206"/>
      <c r="B796" s="207"/>
      <c r="C796" s="207"/>
      <c r="D796" s="207"/>
      <c r="E796" s="207"/>
      <c r="F796" s="207"/>
      <c r="G796" s="207"/>
      <c r="H796" s="207"/>
      <c r="I796" s="207"/>
      <c r="J796" s="207"/>
      <c r="K796" s="207"/>
      <c r="L796" s="207"/>
      <c r="M796" s="207"/>
      <c r="N796" s="207"/>
      <c r="O796" s="207"/>
      <c r="AH796" s="206"/>
    </row>
    <row r="797" spans="1:34" x14ac:dyDescent="0.25">
      <c r="A797" s="206"/>
      <c r="B797" s="207"/>
      <c r="C797" s="207"/>
      <c r="D797" s="207"/>
      <c r="E797" s="207"/>
      <c r="F797" s="207"/>
      <c r="G797" s="207"/>
      <c r="H797" s="207"/>
      <c r="I797" s="207"/>
      <c r="J797" s="207"/>
      <c r="K797" s="207"/>
      <c r="L797" s="207"/>
      <c r="M797" s="207"/>
      <c r="N797" s="207"/>
      <c r="O797" s="207"/>
      <c r="AH797" s="206"/>
    </row>
    <row r="798" spans="1:34" x14ac:dyDescent="0.25">
      <c r="A798" s="206"/>
      <c r="B798" s="207"/>
      <c r="C798" s="207"/>
      <c r="D798" s="207"/>
      <c r="E798" s="207"/>
      <c r="F798" s="207"/>
      <c r="G798" s="207"/>
      <c r="H798" s="207"/>
      <c r="I798" s="207"/>
      <c r="J798" s="207"/>
      <c r="K798" s="207"/>
      <c r="L798" s="207"/>
      <c r="M798" s="207"/>
      <c r="N798" s="207"/>
      <c r="O798" s="207"/>
      <c r="AH798" s="206"/>
    </row>
    <row r="799" spans="1:34" x14ac:dyDescent="0.25">
      <c r="A799" s="206"/>
      <c r="B799" s="207"/>
      <c r="C799" s="207"/>
      <c r="D799" s="207"/>
      <c r="E799" s="207"/>
      <c r="F799" s="207"/>
      <c r="G799" s="207"/>
      <c r="H799" s="207"/>
      <c r="I799" s="207"/>
      <c r="J799" s="207"/>
      <c r="K799" s="207"/>
      <c r="L799" s="207"/>
      <c r="M799" s="207"/>
      <c r="N799" s="207"/>
      <c r="O799" s="207"/>
      <c r="AH799" s="206"/>
    </row>
    <row r="800" spans="1:34" x14ac:dyDescent="0.25">
      <c r="A800" s="206"/>
      <c r="B800" s="207"/>
      <c r="C800" s="207"/>
      <c r="D800" s="207"/>
      <c r="E800" s="207"/>
      <c r="F800" s="207"/>
      <c r="G800" s="207"/>
      <c r="H800" s="207"/>
      <c r="I800" s="207"/>
      <c r="J800" s="207"/>
      <c r="K800" s="207"/>
      <c r="L800" s="207"/>
      <c r="M800" s="207"/>
      <c r="N800" s="207"/>
      <c r="O800" s="207"/>
      <c r="AH800" s="206"/>
    </row>
    <row r="801" spans="1:34" x14ac:dyDescent="0.25">
      <c r="A801" s="206"/>
      <c r="B801" s="207"/>
      <c r="C801" s="207"/>
      <c r="D801" s="207"/>
      <c r="E801" s="207"/>
      <c r="F801" s="207"/>
      <c r="G801" s="207"/>
      <c r="H801" s="207"/>
      <c r="I801" s="207"/>
      <c r="J801" s="207"/>
      <c r="K801" s="207"/>
      <c r="L801" s="207"/>
      <c r="M801" s="207"/>
      <c r="N801" s="207"/>
      <c r="O801" s="207"/>
      <c r="AH801" s="206"/>
    </row>
    <row r="802" spans="1:34" x14ac:dyDescent="0.25">
      <c r="A802" s="206"/>
      <c r="B802" s="207"/>
      <c r="C802" s="207"/>
      <c r="D802" s="207"/>
      <c r="E802" s="207"/>
      <c r="F802" s="207"/>
      <c r="G802" s="207"/>
      <c r="H802" s="207"/>
      <c r="I802" s="207"/>
      <c r="J802" s="207"/>
      <c r="K802" s="207"/>
      <c r="L802" s="207"/>
      <c r="M802" s="207"/>
      <c r="N802" s="207"/>
      <c r="O802" s="207"/>
      <c r="AH802" s="206"/>
    </row>
    <row r="803" spans="1:34" x14ac:dyDescent="0.25">
      <c r="A803" s="206"/>
      <c r="B803" s="207"/>
      <c r="C803" s="207"/>
      <c r="D803" s="207"/>
      <c r="E803" s="207"/>
      <c r="F803" s="207"/>
      <c r="G803" s="207"/>
      <c r="H803" s="207"/>
      <c r="I803" s="207"/>
      <c r="J803" s="207"/>
      <c r="K803" s="207"/>
      <c r="L803" s="207"/>
      <c r="M803" s="207"/>
      <c r="N803" s="207"/>
      <c r="O803" s="207"/>
      <c r="AH803" s="206"/>
    </row>
    <row r="804" spans="1:34" x14ac:dyDescent="0.25">
      <c r="A804" s="206"/>
      <c r="B804" s="207"/>
      <c r="C804" s="207"/>
      <c r="D804" s="207"/>
      <c r="E804" s="207"/>
      <c r="F804" s="207"/>
      <c r="G804" s="207"/>
      <c r="H804" s="207"/>
      <c r="I804" s="207"/>
      <c r="J804" s="207"/>
      <c r="K804" s="207"/>
      <c r="L804" s="207"/>
      <c r="M804" s="207"/>
      <c r="N804" s="207"/>
      <c r="O804" s="207"/>
      <c r="AH804" s="206"/>
    </row>
    <row r="805" spans="1:34" x14ac:dyDescent="0.25">
      <c r="A805" s="206"/>
      <c r="B805" s="207"/>
      <c r="C805" s="207"/>
      <c r="D805" s="207"/>
      <c r="E805" s="207"/>
      <c r="F805" s="207"/>
      <c r="G805" s="207"/>
      <c r="H805" s="207"/>
      <c r="I805" s="207"/>
      <c r="J805" s="207"/>
      <c r="K805" s="207"/>
      <c r="L805" s="207"/>
      <c r="M805" s="207"/>
      <c r="N805" s="207"/>
      <c r="O805" s="207"/>
      <c r="AH805" s="206"/>
    </row>
    <row r="806" spans="1:34" x14ac:dyDescent="0.25">
      <c r="A806" s="206"/>
      <c r="B806" s="207"/>
      <c r="C806" s="207"/>
      <c r="D806" s="207"/>
      <c r="E806" s="207"/>
      <c r="F806" s="207"/>
      <c r="G806" s="207"/>
      <c r="H806" s="207"/>
      <c r="I806" s="207"/>
      <c r="J806" s="207"/>
      <c r="K806" s="207"/>
      <c r="L806" s="207"/>
      <c r="M806" s="207"/>
      <c r="N806" s="207"/>
      <c r="O806" s="207"/>
      <c r="AH806" s="206"/>
    </row>
    <row r="807" spans="1:34" x14ac:dyDescent="0.25">
      <c r="A807" s="206"/>
      <c r="B807" s="207"/>
      <c r="C807" s="207"/>
      <c r="D807" s="207"/>
      <c r="E807" s="207"/>
      <c r="F807" s="207"/>
      <c r="G807" s="207"/>
      <c r="H807" s="207"/>
      <c r="I807" s="207"/>
      <c r="J807" s="207"/>
      <c r="K807" s="207"/>
      <c r="L807" s="207"/>
      <c r="M807" s="207"/>
      <c r="N807" s="207"/>
      <c r="O807" s="207"/>
      <c r="AH807" s="206"/>
    </row>
    <row r="808" spans="1:34" x14ac:dyDescent="0.25">
      <c r="A808" s="206"/>
      <c r="B808" s="207"/>
      <c r="C808" s="207"/>
      <c r="D808" s="207"/>
      <c r="E808" s="207"/>
      <c r="F808" s="207"/>
      <c r="G808" s="207"/>
      <c r="H808" s="207"/>
      <c r="I808" s="207"/>
      <c r="J808" s="207"/>
      <c r="K808" s="207"/>
      <c r="L808" s="207"/>
      <c r="M808" s="207"/>
      <c r="N808" s="207"/>
      <c r="O808" s="207"/>
      <c r="AH808" s="206"/>
    </row>
    <row r="809" spans="1:34" x14ac:dyDescent="0.25">
      <c r="A809" s="206"/>
      <c r="B809" s="207"/>
      <c r="C809" s="207"/>
      <c r="D809" s="207"/>
      <c r="E809" s="207"/>
      <c r="F809" s="207"/>
      <c r="G809" s="207"/>
      <c r="H809" s="207"/>
      <c r="I809" s="207"/>
      <c r="J809" s="207"/>
      <c r="K809" s="207"/>
      <c r="L809" s="207"/>
      <c r="M809" s="207"/>
      <c r="N809" s="207"/>
      <c r="O809" s="207"/>
      <c r="AH809" s="206"/>
    </row>
    <row r="810" spans="1:34" x14ac:dyDescent="0.25">
      <c r="A810" s="206"/>
      <c r="B810" s="207"/>
      <c r="C810" s="207"/>
      <c r="D810" s="207"/>
      <c r="E810" s="207"/>
      <c r="F810" s="207"/>
      <c r="G810" s="207"/>
      <c r="H810" s="207"/>
      <c r="I810" s="207"/>
      <c r="J810" s="207"/>
      <c r="K810" s="207"/>
      <c r="L810" s="207"/>
      <c r="M810" s="207"/>
      <c r="N810" s="207"/>
      <c r="O810" s="207"/>
      <c r="AH810" s="206"/>
    </row>
    <row r="811" spans="1:34" x14ac:dyDescent="0.25">
      <c r="A811" s="206"/>
      <c r="B811" s="207"/>
      <c r="C811" s="207"/>
      <c r="D811" s="207"/>
      <c r="E811" s="207"/>
      <c r="F811" s="207"/>
      <c r="G811" s="207"/>
      <c r="H811" s="207"/>
      <c r="I811" s="207"/>
      <c r="J811" s="207"/>
      <c r="K811" s="207"/>
      <c r="L811" s="207"/>
      <c r="M811" s="207"/>
      <c r="N811" s="207"/>
      <c r="O811" s="207"/>
      <c r="AH811" s="206"/>
    </row>
    <row r="812" spans="1:34" x14ac:dyDescent="0.25">
      <c r="A812" s="206"/>
      <c r="B812" s="207"/>
      <c r="C812" s="207"/>
      <c r="D812" s="207"/>
      <c r="E812" s="207"/>
      <c r="F812" s="207"/>
      <c r="G812" s="207"/>
      <c r="H812" s="207"/>
      <c r="I812" s="207"/>
      <c r="J812" s="207"/>
      <c r="K812" s="207"/>
      <c r="L812" s="207"/>
      <c r="M812" s="207"/>
      <c r="N812" s="207"/>
      <c r="O812" s="207"/>
      <c r="AH812" s="206"/>
    </row>
    <row r="813" spans="1:34" x14ac:dyDescent="0.25">
      <c r="A813" s="206"/>
      <c r="B813" s="207"/>
      <c r="C813" s="207"/>
      <c r="D813" s="207"/>
      <c r="E813" s="207"/>
      <c r="F813" s="207"/>
      <c r="G813" s="207"/>
      <c r="H813" s="207"/>
      <c r="I813" s="207"/>
      <c r="J813" s="207"/>
      <c r="K813" s="207"/>
      <c r="L813" s="207"/>
      <c r="M813" s="207"/>
      <c r="N813" s="207"/>
      <c r="O813" s="207"/>
      <c r="AH813" s="206"/>
    </row>
    <row r="814" spans="1:34" x14ac:dyDescent="0.25">
      <c r="A814" s="206"/>
      <c r="B814" s="207"/>
      <c r="C814" s="207"/>
      <c r="D814" s="207"/>
      <c r="E814" s="207"/>
      <c r="F814" s="207"/>
      <c r="G814" s="207"/>
      <c r="H814" s="207"/>
      <c r="I814" s="207"/>
      <c r="J814" s="207"/>
      <c r="K814" s="207"/>
      <c r="L814" s="207"/>
      <c r="M814" s="207"/>
      <c r="N814" s="207"/>
      <c r="O814" s="207"/>
      <c r="AH814" s="206"/>
    </row>
    <row r="815" spans="1:34" x14ac:dyDescent="0.25">
      <c r="A815" s="206"/>
      <c r="B815" s="207"/>
      <c r="C815" s="207"/>
      <c r="D815" s="207"/>
      <c r="E815" s="207"/>
      <c r="F815" s="207"/>
      <c r="G815" s="207"/>
      <c r="H815" s="207"/>
      <c r="I815" s="207"/>
      <c r="J815" s="207"/>
      <c r="K815" s="207"/>
      <c r="L815" s="207"/>
      <c r="M815" s="207"/>
      <c r="N815" s="207"/>
      <c r="O815" s="207"/>
      <c r="AH815" s="206"/>
    </row>
    <row r="816" spans="1:34" x14ac:dyDescent="0.25">
      <c r="A816" s="206"/>
      <c r="B816" s="207"/>
      <c r="C816" s="207"/>
      <c r="D816" s="207"/>
      <c r="E816" s="207"/>
      <c r="F816" s="207"/>
      <c r="G816" s="207"/>
      <c r="H816" s="207"/>
      <c r="I816" s="207"/>
      <c r="J816" s="207"/>
      <c r="K816" s="207"/>
      <c r="L816" s="207"/>
      <c r="M816" s="207"/>
      <c r="N816" s="207"/>
      <c r="O816" s="207"/>
      <c r="AH816" s="206"/>
    </row>
    <row r="817" spans="1:34" x14ac:dyDescent="0.25">
      <c r="A817" s="206"/>
      <c r="B817" s="207"/>
      <c r="C817" s="207"/>
      <c r="D817" s="207"/>
      <c r="E817" s="207"/>
      <c r="F817" s="207"/>
      <c r="G817" s="207"/>
      <c r="H817" s="207"/>
      <c r="I817" s="207"/>
      <c r="J817" s="207"/>
      <c r="K817" s="207"/>
      <c r="L817" s="207"/>
      <c r="M817" s="207"/>
      <c r="N817" s="207"/>
      <c r="O817" s="207"/>
      <c r="AH817" s="206"/>
    </row>
    <row r="818" spans="1:34" x14ac:dyDescent="0.25">
      <c r="A818" s="206"/>
      <c r="B818" s="207"/>
      <c r="C818" s="207"/>
      <c r="D818" s="207"/>
      <c r="E818" s="207"/>
      <c r="F818" s="207"/>
      <c r="G818" s="207"/>
      <c r="H818" s="207"/>
      <c r="I818" s="207"/>
      <c r="J818" s="207"/>
      <c r="K818" s="207"/>
      <c r="L818" s="207"/>
      <c r="M818" s="207"/>
      <c r="N818" s="207"/>
      <c r="O818" s="207"/>
      <c r="AH818" s="206"/>
    </row>
    <row r="819" spans="1:34" x14ac:dyDescent="0.25">
      <c r="A819" s="206"/>
      <c r="B819" s="207"/>
      <c r="C819" s="207"/>
      <c r="D819" s="207"/>
      <c r="E819" s="207"/>
      <c r="F819" s="207"/>
      <c r="G819" s="207"/>
      <c r="H819" s="207"/>
      <c r="I819" s="207"/>
      <c r="J819" s="207"/>
      <c r="K819" s="207"/>
      <c r="L819" s="207"/>
      <c r="M819" s="207"/>
      <c r="N819" s="207"/>
      <c r="O819" s="207"/>
      <c r="AH819" s="206"/>
    </row>
    <row r="820" spans="1:34" x14ac:dyDescent="0.25">
      <c r="A820" s="206"/>
      <c r="B820" s="207"/>
      <c r="C820" s="207"/>
      <c r="D820" s="207"/>
      <c r="E820" s="207"/>
      <c r="F820" s="207"/>
      <c r="G820" s="207"/>
      <c r="H820" s="207"/>
      <c r="I820" s="207"/>
      <c r="J820" s="207"/>
      <c r="K820" s="207"/>
      <c r="L820" s="207"/>
      <c r="M820" s="207"/>
      <c r="N820" s="207"/>
      <c r="O820" s="207"/>
      <c r="AH820" s="206"/>
    </row>
    <row r="821" spans="1:34" x14ac:dyDescent="0.25">
      <c r="A821" s="206"/>
      <c r="B821" s="207"/>
      <c r="C821" s="207"/>
      <c r="D821" s="207"/>
      <c r="E821" s="207"/>
      <c r="F821" s="207"/>
      <c r="G821" s="207"/>
      <c r="H821" s="207"/>
      <c r="I821" s="207"/>
      <c r="J821" s="207"/>
      <c r="K821" s="207"/>
      <c r="L821" s="207"/>
      <c r="M821" s="207"/>
      <c r="N821" s="207"/>
      <c r="O821" s="207"/>
      <c r="AH821" s="206"/>
    </row>
    <row r="822" spans="1:34" x14ac:dyDescent="0.25">
      <c r="A822" s="206"/>
      <c r="B822" s="207"/>
      <c r="C822" s="207"/>
      <c r="D822" s="207"/>
      <c r="E822" s="207"/>
      <c r="F822" s="207"/>
      <c r="G822" s="207"/>
      <c r="H822" s="207"/>
      <c r="I822" s="207"/>
      <c r="J822" s="207"/>
      <c r="K822" s="207"/>
      <c r="L822" s="207"/>
      <c r="M822" s="207"/>
      <c r="N822" s="207"/>
      <c r="O822" s="207"/>
      <c r="AH822" s="206"/>
    </row>
    <row r="823" spans="1:34" x14ac:dyDescent="0.25">
      <c r="A823" s="206"/>
      <c r="B823" s="207"/>
      <c r="C823" s="207"/>
      <c r="D823" s="207"/>
      <c r="E823" s="207"/>
      <c r="F823" s="207"/>
      <c r="G823" s="207"/>
      <c r="H823" s="207"/>
      <c r="I823" s="207"/>
      <c r="J823" s="207"/>
      <c r="K823" s="207"/>
      <c r="L823" s="207"/>
      <c r="M823" s="207"/>
      <c r="N823" s="207"/>
      <c r="O823" s="207"/>
      <c r="AH823" s="206"/>
    </row>
    <row r="824" spans="1:34" x14ac:dyDescent="0.25">
      <c r="A824" s="206"/>
      <c r="B824" s="207"/>
      <c r="C824" s="207"/>
      <c r="D824" s="207"/>
      <c r="E824" s="207"/>
      <c r="F824" s="207"/>
      <c r="G824" s="207"/>
      <c r="H824" s="207"/>
      <c r="I824" s="207"/>
      <c r="J824" s="207"/>
      <c r="K824" s="207"/>
      <c r="L824" s="207"/>
      <c r="M824" s="207"/>
      <c r="N824" s="207"/>
      <c r="O824" s="207"/>
      <c r="AH824" s="206"/>
    </row>
    <row r="825" spans="1:34" x14ac:dyDescent="0.25">
      <c r="A825" s="206"/>
      <c r="B825" s="207"/>
      <c r="C825" s="207"/>
      <c r="D825" s="207"/>
      <c r="E825" s="207"/>
      <c r="F825" s="207"/>
      <c r="G825" s="207"/>
      <c r="H825" s="207"/>
      <c r="I825" s="207"/>
      <c r="J825" s="207"/>
      <c r="K825" s="207"/>
      <c r="L825" s="207"/>
      <c r="M825" s="207"/>
      <c r="N825" s="207"/>
      <c r="O825" s="207"/>
      <c r="AH825" s="206"/>
    </row>
    <row r="826" spans="1:34" x14ac:dyDescent="0.25">
      <c r="A826" s="206"/>
      <c r="B826" s="207"/>
      <c r="C826" s="207"/>
      <c r="D826" s="207"/>
      <c r="E826" s="207"/>
      <c r="F826" s="207"/>
      <c r="G826" s="207"/>
      <c r="H826" s="207"/>
      <c r="I826" s="207"/>
      <c r="J826" s="207"/>
      <c r="K826" s="207"/>
      <c r="L826" s="207"/>
      <c r="M826" s="207"/>
      <c r="N826" s="207"/>
      <c r="O826" s="207"/>
      <c r="AH826" s="206"/>
    </row>
    <row r="827" spans="1:34" x14ac:dyDescent="0.25">
      <c r="A827" s="206"/>
      <c r="B827" s="207"/>
      <c r="C827" s="207"/>
      <c r="D827" s="207"/>
      <c r="E827" s="207"/>
      <c r="F827" s="207"/>
      <c r="G827" s="207"/>
      <c r="H827" s="207"/>
      <c r="I827" s="207"/>
      <c r="J827" s="207"/>
      <c r="K827" s="207"/>
      <c r="L827" s="207"/>
      <c r="M827" s="207"/>
      <c r="N827" s="207"/>
      <c r="O827" s="207"/>
      <c r="AH827" s="206"/>
    </row>
    <row r="828" spans="1:34" x14ac:dyDescent="0.25">
      <c r="A828" s="206"/>
      <c r="B828" s="207"/>
      <c r="C828" s="207"/>
      <c r="D828" s="207"/>
      <c r="E828" s="207"/>
      <c r="F828" s="207"/>
      <c r="G828" s="207"/>
      <c r="H828" s="207"/>
      <c r="I828" s="207"/>
      <c r="J828" s="207"/>
      <c r="K828" s="207"/>
      <c r="L828" s="207"/>
      <c r="M828" s="207"/>
      <c r="N828" s="207"/>
      <c r="O828" s="207"/>
      <c r="AH828" s="206"/>
    </row>
    <row r="829" spans="1:34" x14ac:dyDescent="0.25">
      <c r="A829" s="206"/>
      <c r="B829" s="207"/>
      <c r="C829" s="207"/>
      <c r="D829" s="207"/>
      <c r="E829" s="207"/>
      <c r="F829" s="207"/>
      <c r="G829" s="207"/>
      <c r="H829" s="207"/>
      <c r="I829" s="207"/>
      <c r="J829" s="207"/>
      <c r="K829" s="207"/>
      <c r="L829" s="207"/>
      <c r="M829" s="207"/>
      <c r="N829" s="207"/>
      <c r="O829" s="207"/>
      <c r="AH829" s="206"/>
    </row>
    <row r="830" spans="1:34" x14ac:dyDescent="0.25">
      <c r="A830" s="206"/>
      <c r="B830" s="207"/>
      <c r="C830" s="207"/>
      <c r="D830" s="207"/>
      <c r="E830" s="207"/>
      <c r="F830" s="207"/>
      <c r="G830" s="207"/>
      <c r="H830" s="207"/>
      <c r="I830" s="207"/>
      <c r="J830" s="207"/>
      <c r="K830" s="207"/>
      <c r="L830" s="207"/>
      <c r="M830" s="207"/>
      <c r="N830" s="207"/>
      <c r="O830" s="207"/>
      <c r="AH830" s="206"/>
    </row>
    <row r="831" spans="1:34" x14ac:dyDescent="0.25">
      <c r="A831" s="206"/>
      <c r="B831" s="207"/>
      <c r="C831" s="207"/>
      <c r="D831" s="207"/>
      <c r="E831" s="207"/>
      <c r="F831" s="207"/>
      <c r="G831" s="207"/>
      <c r="H831" s="207"/>
      <c r="I831" s="207"/>
      <c r="J831" s="207"/>
      <c r="K831" s="207"/>
      <c r="L831" s="207"/>
      <c r="M831" s="207"/>
      <c r="N831" s="207"/>
      <c r="O831" s="207"/>
      <c r="AH831" s="206"/>
    </row>
    <row r="832" spans="1:34" x14ac:dyDescent="0.25">
      <c r="A832" s="206"/>
      <c r="B832" s="207"/>
      <c r="C832" s="207"/>
      <c r="D832" s="207"/>
      <c r="E832" s="207"/>
      <c r="F832" s="207"/>
      <c r="G832" s="207"/>
      <c r="H832" s="207"/>
      <c r="I832" s="207"/>
      <c r="J832" s="207"/>
      <c r="K832" s="207"/>
      <c r="L832" s="207"/>
      <c r="M832" s="207"/>
      <c r="N832" s="207"/>
      <c r="O832" s="207"/>
      <c r="AH832" s="206"/>
    </row>
    <row r="833" spans="1:34" x14ac:dyDescent="0.25">
      <c r="A833" s="206"/>
      <c r="B833" s="207"/>
      <c r="C833" s="207"/>
      <c r="D833" s="207"/>
      <c r="E833" s="207"/>
      <c r="F833" s="207"/>
      <c r="G833" s="207"/>
      <c r="H833" s="207"/>
      <c r="I833" s="207"/>
      <c r="J833" s="207"/>
      <c r="K833" s="207"/>
      <c r="L833" s="207"/>
      <c r="M833" s="207"/>
      <c r="N833" s="207"/>
      <c r="O833" s="207"/>
      <c r="AH833" s="206"/>
    </row>
    <row r="834" spans="1:34" x14ac:dyDescent="0.25">
      <c r="A834" s="206"/>
      <c r="B834" s="207"/>
      <c r="C834" s="207"/>
      <c r="D834" s="207"/>
      <c r="E834" s="207"/>
      <c r="F834" s="207"/>
      <c r="G834" s="207"/>
      <c r="H834" s="207"/>
      <c r="I834" s="207"/>
      <c r="J834" s="207"/>
      <c r="K834" s="207"/>
      <c r="L834" s="207"/>
      <c r="M834" s="207"/>
      <c r="N834" s="207"/>
      <c r="O834" s="207"/>
      <c r="AH834" s="206"/>
    </row>
    <row r="835" spans="1:34" x14ac:dyDescent="0.25">
      <c r="A835" s="206"/>
      <c r="B835" s="207"/>
      <c r="C835" s="207"/>
      <c r="D835" s="207"/>
      <c r="E835" s="207"/>
      <c r="F835" s="207"/>
      <c r="G835" s="207"/>
      <c r="H835" s="207"/>
      <c r="I835" s="207"/>
      <c r="J835" s="207"/>
      <c r="K835" s="207"/>
      <c r="L835" s="207"/>
      <c r="M835" s="207"/>
      <c r="N835" s="207"/>
      <c r="O835" s="207"/>
      <c r="AH835" s="206"/>
    </row>
    <row r="836" spans="1:34" x14ac:dyDescent="0.25">
      <c r="A836" s="206"/>
      <c r="B836" s="207"/>
      <c r="C836" s="207"/>
      <c r="D836" s="207"/>
      <c r="E836" s="207"/>
      <c r="F836" s="207"/>
      <c r="G836" s="207"/>
      <c r="H836" s="207"/>
      <c r="I836" s="207"/>
      <c r="J836" s="207"/>
      <c r="K836" s="207"/>
      <c r="L836" s="207"/>
      <c r="M836" s="207"/>
      <c r="N836" s="207"/>
      <c r="O836" s="207"/>
      <c r="AH836" s="206"/>
    </row>
    <row r="837" spans="1:34" x14ac:dyDescent="0.25">
      <c r="A837" s="206"/>
      <c r="B837" s="207"/>
      <c r="C837" s="207"/>
      <c r="D837" s="207"/>
      <c r="E837" s="207"/>
      <c r="F837" s="207"/>
      <c r="G837" s="207"/>
      <c r="H837" s="207"/>
      <c r="I837" s="207"/>
      <c r="J837" s="207"/>
      <c r="K837" s="207"/>
      <c r="L837" s="207"/>
      <c r="M837" s="207"/>
      <c r="N837" s="207"/>
      <c r="O837" s="207"/>
      <c r="AH837" s="206"/>
    </row>
    <row r="838" spans="1:34" x14ac:dyDescent="0.25">
      <c r="A838" s="206"/>
      <c r="B838" s="207"/>
      <c r="C838" s="207"/>
      <c r="D838" s="207"/>
      <c r="E838" s="207"/>
      <c r="F838" s="207"/>
      <c r="G838" s="207"/>
      <c r="H838" s="207"/>
      <c r="I838" s="207"/>
      <c r="J838" s="207"/>
      <c r="K838" s="207"/>
      <c r="L838" s="207"/>
      <c r="M838" s="207"/>
      <c r="N838" s="207"/>
      <c r="O838" s="207"/>
      <c r="AH838" s="206"/>
    </row>
    <row r="839" spans="1:34" x14ac:dyDescent="0.25">
      <c r="A839" s="206"/>
      <c r="B839" s="207"/>
      <c r="C839" s="207"/>
      <c r="D839" s="207"/>
      <c r="E839" s="207"/>
      <c r="F839" s="207"/>
      <c r="G839" s="207"/>
      <c r="H839" s="207"/>
      <c r="I839" s="207"/>
      <c r="J839" s="207"/>
      <c r="K839" s="207"/>
      <c r="L839" s="207"/>
      <c r="M839" s="207"/>
      <c r="N839" s="207"/>
      <c r="O839" s="207"/>
      <c r="AH839" s="206"/>
    </row>
    <row r="840" spans="1:34" x14ac:dyDescent="0.25">
      <c r="A840" s="206"/>
      <c r="B840" s="207"/>
      <c r="C840" s="207"/>
      <c r="D840" s="207"/>
      <c r="E840" s="207"/>
      <c r="F840" s="207"/>
      <c r="G840" s="207"/>
      <c r="H840" s="207"/>
      <c r="I840" s="207"/>
      <c r="J840" s="207"/>
      <c r="K840" s="207"/>
      <c r="L840" s="207"/>
      <c r="M840" s="207"/>
      <c r="N840" s="207"/>
      <c r="O840" s="207"/>
      <c r="AH840" s="206"/>
    </row>
    <row r="841" spans="1:34" x14ac:dyDescent="0.25">
      <c r="A841" s="206"/>
      <c r="B841" s="207"/>
      <c r="C841" s="207"/>
      <c r="D841" s="207"/>
      <c r="E841" s="207"/>
      <c r="F841" s="207"/>
      <c r="G841" s="207"/>
      <c r="H841" s="207"/>
      <c r="I841" s="207"/>
      <c r="J841" s="207"/>
      <c r="K841" s="207"/>
      <c r="L841" s="207"/>
      <c r="M841" s="207"/>
      <c r="N841" s="207"/>
      <c r="O841" s="207"/>
      <c r="AH841" s="206"/>
    </row>
    <row r="842" spans="1:34" x14ac:dyDescent="0.25">
      <c r="A842" s="206"/>
      <c r="B842" s="207"/>
      <c r="C842" s="207"/>
      <c r="D842" s="207"/>
      <c r="E842" s="207"/>
      <c r="F842" s="207"/>
      <c r="G842" s="207"/>
      <c r="H842" s="207"/>
      <c r="I842" s="207"/>
      <c r="J842" s="207"/>
      <c r="K842" s="207"/>
      <c r="L842" s="207"/>
      <c r="M842" s="207"/>
      <c r="N842" s="207"/>
      <c r="O842" s="207"/>
      <c r="AH842" s="206"/>
    </row>
    <row r="843" spans="1:34" x14ac:dyDescent="0.25">
      <c r="A843" s="206"/>
      <c r="B843" s="207"/>
      <c r="C843" s="207"/>
      <c r="D843" s="207"/>
      <c r="E843" s="207"/>
      <c r="F843" s="207"/>
      <c r="G843" s="207"/>
      <c r="H843" s="207"/>
      <c r="I843" s="207"/>
      <c r="J843" s="207"/>
      <c r="K843" s="207"/>
      <c r="L843" s="207"/>
      <c r="M843" s="207"/>
      <c r="N843" s="207"/>
      <c r="O843" s="207"/>
      <c r="AH843" s="206"/>
    </row>
    <row r="844" spans="1:34" x14ac:dyDescent="0.25">
      <c r="A844" s="206"/>
      <c r="B844" s="207"/>
      <c r="C844" s="207"/>
      <c r="D844" s="207"/>
      <c r="E844" s="207"/>
      <c r="F844" s="207"/>
      <c r="G844" s="207"/>
      <c r="H844" s="207"/>
      <c r="I844" s="207"/>
      <c r="J844" s="207"/>
      <c r="K844" s="207"/>
      <c r="L844" s="207"/>
      <c r="M844" s="207"/>
      <c r="N844" s="207"/>
      <c r="O844" s="207"/>
      <c r="AH844" s="206"/>
    </row>
    <row r="845" spans="1:34" x14ac:dyDescent="0.25">
      <c r="A845" s="206"/>
      <c r="B845" s="207"/>
      <c r="C845" s="207"/>
      <c r="D845" s="207"/>
      <c r="E845" s="207"/>
      <c r="F845" s="207"/>
      <c r="G845" s="207"/>
      <c r="H845" s="207"/>
      <c r="I845" s="207"/>
      <c r="J845" s="207"/>
      <c r="K845" s="207"/>
      <c r="L845" s="207"/>
      <c r="M845" s="207"/>
      <c r="N845" s="207"/>
      <c r="O845" s="207"/>
      <c r="AH845" s="206"/>
    </row>
    <row r="846" spans="1:34" x14ac:dyDescent="0.25">
      <c r="A846" s="206"/>
      <c r="B846" s="207"/>
      <c r="C846" s="207"/>
      <c r="D846" s="207"/>
      <c r="E846" s="207"/>
      <c r="F846" s="207"/>
      <c r="G846" s="207"/>
      <c r="H846" s="207"/>
      <c r="I846" s="207"/>
      <c r="J846" s="207"/>
      <c r="K846" s="207"/>
      <c r="L846" s="207"/>
      <c r="M846" s="207"/>
      <c r="N846" s="207"/>
      <c r="O846" s="207"/>
      <c r="AH846" s="206"/>
    </row>
    <row r="847" spans="1:34" x14ac:dyDescent="0.25">
      <c r="A847" s="206"/>
      <c r="B847" s="207"/>
      <c r="C847" s="207"/>
      <c r="D847" s="207"/>
      <c r="E847" s="207"/>
      <c r="F847" s="207"/>
      <c r="G847" s="207"/>
      <c r="H847" s="207"/>
      <c r="I847" s="207"/>
      <c r="J847" s="207"/>
      <c r="K847" s="207"/>
      <c r="L847" s="207"/>
      <c r="M847" s="207"/>
      <c r="N847" s="207"/>
      <c r="O847" s="207"/>
      <c r="AH847" s="206"/>
    </row>
    <row r="848" spans="1:34" x14ac:dyDescent="0.25">
      <c r="A848" s="206"/>
      <c r="B848" s="207"/>
      <c r="C848" s="207"/>
      <c r="D848" s="207"/>
      <c r="E848" s="207"/>
      <c r="F848" s="207"/>
      <c r="G848" s="207"/>
      <c r="H848" s="207"/>
      <c r="I848" s="207"/>
      <c r="J848" s="207"/>
      <c r="K848" s="207"/>
      <c r="L848" s="207"/>
      <c r="M848" s="207"/>
      <c r="N848" s="207"/>
      <c r="O848" s="207"/>
      <c r="AH848" s="206"/>
    </row>
    <row r="849" spans="1:34" x14ac:dyDescent="0.25">
      <c r="A849" s="206"/>
      <c r="B849" s="207"/>
      <c r="C849" s="207"/>
      <c r="D849" s="207"/>
      <c r="E849" s="207"/>
      <c r="F849" s="207"/>
      <c r="G849" s="207"/>
      <c r="H849" s="207"/>
      <c r="I849" s="207"/>
      <c r="J849" s="207"/>
      <c r="K849" s="207"/>
      <c r="L849" s="207"/>
      <c r="M849" s="207"/>
      <c r="N849" s="207"/>
      <c r="O849" s="207"/>
      <c r="AH849" s="206"/>
    </row>
    <row r="850" spans="1:34" x14ac:dyDescent="0.25">
      <c r="A850" s="206"/>
      <c r="B850" s="207"/>
      <c r="C850" s="207"/>
      <c r="D850" s="207"/>
      <c r="E850" s="207"/>
      <c r="F850" s="207"/>
      <c r="G850" s="207"/>
      <c r="H850" s="207"/>
      <c r="I850" s="207"/>
      <c r="J850" s="207"/>
      <c r="K850" s="207"/>
      <c r="L850" s="207"/>
      <c r="M850" s="207"/>
      <c r="N850" s="207"/>
      <c r="O850" s="207"/>
      <c r="AH850" s="206"/>
    </row>
    <row r="851" spans="1:34" x14ac:dyDescent="0.25">
      <c r="A851" s="206"/>
      <c r="B851" s="207"/>
      <c r="C851" s="207"/>
      <c r="D851" s="207"/>
      <c r="E851" s="207"/>
      <c r="F851" s="207"/>
      <c r="G851" s="207"/>
      <c r="H851" s="207"/>
      <c r="I851" s="207"/>
      <c r="J851" s="207"/>
      <c r="K851" s="207"/>
      <c r="L851" s="207"/>
      <c r="M851" s="207"/>
      <c r="N851" s="207"/>
      <c r="O851" s="207"/>
      <c r="AH851" s="206"/>
    </row>
    <row r="852" spans="1:34" x14ac:dyDescent="0.25">
      <c r="A852" s="206"/>
      <c r="B852" s="207"/>
      <c r="C852" s="207"/>
      <c r="D852" s="207"/>
      <c r="E852" s="207"/>
      <c r="F852" s="207"/>
      <c r="G852" s="207"/>
      <c r="H852" s="207"/>
      <c r="I852" s="207"/>
      <c r="J852" s="207"/>
      <c r="K852" s="207"/>
      <c r="L852" s="207"/>
      <c r="M852" s="207"/>
      <c r="N852" s="207"/>
      <c r="O852" s="207"/>
      <c r="AH852" s="206"/>
    </row>
    <row r="853" spans="1:34" x14ac:dyDescent="0.25">
      <c r="A853" s="206"/>
      <c r="B853" s="207"/>
      <c r="C853" s="207"/>
      <c r="D853" s="207"/>
      <c r="E853" s="207"/>
      <c r="F853" s="207"/>
      <c r="G853" s="207"/>
      <c r="H853" s="207"/>
      <c r="I853" s="207"/>
      <c r="J853" s="207"/>
      <c r="K853" s="207"/>
      <c r="L853" s="207"/>
      <c r="M853" s="207"/>
      <c r="N853" s="207"/>
      <c r="O853" s="207"/>
      <c r="AH853" s="206"/>
    </row>
    <row r="854" spans="1:34" x14ac:dyDescent="0.25">
      <c r="A854" s="206"/>
      <c r="B854" s="207"/>
      <c r="C854" s="207"/>
      <c r="D854" s="207"/>
      <c r="E854" s="207"/>
      <c r="F854" s="207"/>
      <c r="G854" s="207"/>
      <c r="H854" s="207"/>
      <c r="I854" s="207"/>
      <c r="J854" s="207"/>
      <c r="K854" s="207"/>
      <c r="L854" s="207"/>
      <c r="M854" s="207"/>
      <c r="N854" s="207"/>
      <c r="O854" s="207"/>
      <c r="AH854" s="206"/>
    </row>
    <row r="855" spans="1:34" x14ac:dyDescent="0.25">
      <c r="A855" s="206"/>
      <c r="B855" s="207"/>
      <c r="C855" s="207"/>
      <c r="D855" s="207"/>
      <c r="E855" s="207"/>
      <c r="F855" s="207"/>
      <c r="G855" s="207"/>
      <c r="H855" s="207"/>
      <c r="I855" s="207"/>
      <c r="J855" s="207"/>
      <c r="K855" s="207"/>
      <c r="L855" s="207"/>
      <c r="M855" s="207"/>
      <c r="N855" s="207"/>
      <c r="O855" s="207"/>
      <c r="AH855" s="206"/>
    </row>
    <row r="856" spans="1:34" x14ac:dyDescent="0.25">
      <c r="A856" s="206"/>
      <c r="B856" s="207"/>
      <c r="C856" s="207"/>
      <c r="D856" s="207"/>
      <c r="E856" s="207"/>
      <c r="F856" s="207"/>
      <c r="G856" s="207"/>
      <c r="H856" s="207"/>
      <c r="I856" s="207"/>
      <c r="J856" s="207"/>
      <c r="K856" s="207"/>
      <c r="L856" s="207"/>
      <c r="M856" s="207"/>
      <c r="N856" s="207"/>
      <c r="O856" s="207"/>
      <c r="AH856" s="206"/>
    </row>
    <row r="857" spans="1:34" x14ac:dyDescent="0.25">
      <c r="A857" s="206"/>
      <c r="B857" s="207"/>
      <c r="C857" s="207"/>
      <c r="D857" s="207"/>
      <c r="E857" s="207"/>
      <c r="F857" s="207"/>
      <c r="G857" s="207"/>
      <c r="H857" s="207"/>
      <c r="I857" s="207"/>
      <c r="J857" s="207"/>
      <c r="K857" s="207"/>
      <c r="L857" s="207"/>
      <c r="M857" s="207"/>
      <c r="N857" s="207"/>
      <c r="O857" s="207"/>
      <c r="AH857" s="206"/>
    </row>
    <row r="858" spans="1:34" x14ac:dyDescent="0.25">
      <c r="A858" s="206"/>
      <c r="B858" s="207"/>
      <c r="C858" s="207"/>
      <c r="D858" s="207"/>
      <c r="E858" s="207"/>
      <c r="F858" s="207"/>
      <c r="G858" s="207"/>
      <c r="H858" s="207"/>
      <c r="I858" s="207"/>
      <c r="J858" s="207"/>
      <c r="K858" s="207"/>
      <c r="L858" s="207"/>
      <c r="M858" s="207"/>
      <c r="N858" s="207"/>
      <c r="O858" s="207"/>
      <c r="AH858" s="206"/>
    </row>
    <row r="859" spans="1:34" x14ac:dyDescent="0.25">
      <c r="A859" s="206"/>
      <c r="B859" s="207"/>
      <c r="C859" s="207"/>
      <c r="D859" s="207"/>
      <c r="E859" s="207"/>
      <c r="F859" s="207"/>
      <c r="G859" s="207"/>
      <c r="H859" s="207"/>
      <c r="I859" s="207"/>
      <c r="J859" s="207"/>
      <c r="K859" s="207"/>
      <c r="L859" s="207"/>
      <c r="M859" s="207"/>
      <c r="N859" s="207"/>
      <c r="O859" s="207"/>
      <c r="AH859" s="206"/>
    </row>
    <row r="860" spans="1:34" x14ac:dyDescent="0.25">
      <c r="A860" s="206"/>
      <c r="B860" s="207"/>
      <c r="C860" s="207"/>
      <c r="D860" s="207"/>
      <c r="E860" s="207"/>
      <c r="F860" s="207"/>
      <c r="G860" s="207"/>
      <c r="H860" s="207"/>
      <c r="I860" s="207"/>
      <c r="J860" s="207"/>
      <c r="K860" s="207"/>
      <c r="L860" s="207"/>
      <c r="M860" s="207"/>
      <c r="N860" s="207"/>
      <c r="O860" s="207"/>
      <c r="AH860" s="206"/>
    </row>
    <row r="861" spans="1:34" x14ac:dyDescent="0.25">
      <c r="A861" s="206"/>
      <c r="B861" s="207"/>
      <c r="C861" s="207"/>
      <c r="D861" s="207"/>
      <c r="E861" s="207"/>
      <c r="F861" s="207"/>
      <c r="G861" s="207"/>
      <c r="H861" s="207"/>
      <c r="I861" s="207"/>
      <c r="J861" s="207"/>
      <c r="K861" s="207"/>
      <c r="L861" s="207"/>
      <c r="M861" s="207"/>
      <c r="N861" s="207"/>
      <c r="O861" s="207"/>
      <c r="AH861" s="206"/>
    </row>
    <row r="862" spans="1:34" x14ac:dyDescent="0.25">
      <c r="A862" s="206"/>
      <c r="B862" s="207"/>
      <c r="C862" s="207"/>
      <c r="D862" s="207"/>
      <c r="E862" s="207"/>
      <c r="F862" s="207"/>
      <c r="G862" s="207"/>
      <c r="H862" s="207"/>
      <c r="I862" s="207"/>
      <c r="J862" s="207"/>
      <c r="K862" s="207"/>
      <c r="L862" s="207"/>
      <c r="M862" s="207"/>
      <c r="N862" s="207"/>
      <c r="O862" s="207"/>
      <c r="AH862" s="206"/>
    </row>
    <row r="863" spans="1:34" x14ac:dyDescent="0.25">
      <c r="A863" s="206"/>
      <c r="B863" s="207"/>
      <c r="C863" s="207"/>
      <c r="D863" s="207"/>
      <c r="E863" s="207"/>
      <c r="F863" s="207"/>
      <c r="G863" s="207"/>
      <c r="H863" s="207"/>
      <c r="I863" s="207"/>
      <c r="J863" s="207"/>
      <c r="K863" s="207"/>
      <c r="L863" s="207"/>
      <c r="M863" s="207"/>
      <c r="N863" s="207"/>
      <c r="O863" s="207"/>
      <c r="AH863" s="206"/>
    </row>
    <row r="864" spans="1:34" x14ac:dyDescent="0.25">
      <c r="A864" s="206"/>
      <c r="B864" s="207"/>
      <c r="C864" s="207"/>
      <c r="D864" s="207"/>
      <c r="E864" s="207"/>
      <c r="F864" s="207"/>
      <c r="G864" s="207"/>
      <c r="H864" s="207"/>
      <c r="I864" s="207"/>
      <c r="J864" s="207"/>
      <c r="K864" s="207"/>
      <c r="L864" s="207"/>
      <c r="M864" s="207"/>
      <c r="N864" s="207"/>
      <c r="O864" s="207"/>
      <c r="AH864" s="206"/>
    </row>
    <row r="865" spans="1:34" x14ac:dyDescent="0.25">
      <c r="A865" s="206"/>
      <c r="B865" s="207"/>
      <c r="C865" s="207"/>
      <c r="D865" s="207"/>
      <c r="E865" s="207"/>
      <c r="F865" s="207"/>
      <c r="G865" s="207"/>
      <c r="H865" s="207"/>
      <c r="I865" s="207"/>
      <c r="J865" s="207"/>
      <c r="K865" s="207"/>
      <c r="L865" s="207"/>
      <c r="M865" s="207"/>
      <c r="N865" s="207"/>
      <c r="O865" s="207"/>
      <c r="AH865" s="206"/>
    </row>
    <row r="866" spans="1:34" x14ac:dyDescent="0.25">
      <c r="A866" s="206"/>
      <c r="B866" s="207"/>
      <c r="C866" s="207"/>
      <c r="D866" s="207"/>
      <c r="E866" s="207"/>
      <c r="F866" s="207"/>
      <c r="G866" s="207"/>
      <c r="H866" s="207"/>
      <c r="I866" s="207"/>
      <c r="J866" s="207"/>
      <c r="K866" s="207"/>
      <c r="L866" s="207"/>
      <c r="M866" s="207"/>
      <c r="N866" s="207"/>
      <c r="O866" s="207"/>
      <c r="AH866" s="206"/>
    </row>
    <row r="867" spans="1:34" x14ac:dyDescent="0.25">
      <c r="A867" s="206"/>
      <c r="B867" s="207"/>
      <c r="C867" s="207"/>
      <c r="D867" s="207"/>
      <c r="E867" s="207"/>
      <c r="F867" s="207"/>
      <c r="G867" s="207"/>
      <c r="H867" s="207"/>
      <c r="I867" s="207"/>
      <c r="J867" s="207"/>
      <c r="K867" s="207"/>
      <c r="L867" s="207"/>
      <c r="M867" s="207"/>
      <c r="N867" s="207"/>
      <c r="O867" s="207"/>
      <c r="AH867" s="206"/>
    </row>
    <row r="868" spans="1:34" x14ac:dyDescent="0.25">
      <c r="A868" s="206"/>
      <c r="B868" s="207"/>
      <c r="C868" s="207"/>
      <c r="D868" s="207"/>
      <c r="E868" s="207"/>
      <c r="F868" s="207"/>
      <c r="G868" s="207"/>
      <c r="H868" s="207"/>
      <c r="I868" s="207"/>
      <c r="J868" s="207"/>
      <c r="K868" s="207"/>
      <c r="L868" s="207"/>
      <c r="M868" s="207"/>
      <c r="N868" s="207"/>
      <c r="O868" s="207"/>
      <c r="AH868" s="206"/>
    </row>
    <row r="869" spans="1:34" x14ac:dyDescent="0.25">
      <c r="A869" s="206"/>
      <c r="B869" s="207"/>
      <c r="C869" s="207"/>
      <c r="D869" s="207"/>
      <c r="E869" s="207"/>
      <c r="F869" s="207"/>
      <c r="G869" s="207"/>
      <c r="H869" s="207"/>
      <c r="I869" s="207"/>
      <c r="J869" s="207"/>
      <c r="K869" s="207"/>
      <c r="L869" s="207"/>
      <c r="M869" s="207"/>
      <c r="N869" s="207"/>
      <c r="O869" s="207"/>
      <c r="AH869" s="206"/>
    </row>
    <row r="870" spans="1:34" x14ac:dyDescent="0.25">
      <c r="A870" s="206"/>
      <c r="B870" s="207"/>
      <c r="C870" s="207"/>
      <c r="D870" s="207"/>
      <c r="E870" s="207"/>
      <c r="F870" s="207"/>
      <c r="G870" s="207"/>
      <c r="H870" s="207"/>
      <c r="I870" s="207"/>
      <c r="J870" s="207"/>
      <c r="K870" s="207"/>
      <c r="L870" s="207"/>
      <c r="M870" s="207"/>
      <c r="N870" s="207"/>
      <c r="O870" s="207"/>
      <c r="AH870" s="206"/>
    </row>
    <row r="871" spans="1:34" x14ac:dyDescent="0.25">
      <c r="A871" s="206"/>
      <c r="B871" s="207"/>
      <c r="C871" s="207"/>
      <c r="D871" s="207"/>
      <c r="E871" s="207"/>
      <c r="F871" s="207"/>
      <c r="G871" s="207"/>
      <c r="H871" s="207"/>
      <c r="I871" s="207"/>
      <c r="J871" s="207"/>
      <c r="K871" s="207"/>
      <c r="L871" s="207"/>
      <c r="M871" s="207"/>
      <c r="N871" s="207"/>
      <c r="O871" s="207"/>
      <c r="AH871" s="206"/>
    </row>
    <row r="872" spans="1:34" x14ac:dyDescent="0.25">
      <c r="A872" s="206"/>
      <c r="B872" s="207"/>
      <c r="C872" s="207"/>
      <c r="D872" s="207"/>
      <c r="E872" s="207"/>
      <c r="F872" s="207"/>
      <c r="G872" s="207"/>
      <c r="H872" s="207"/>
      <c r="I872" s="207"/>
      <c r="J872" s="207"/>
      <c r="K872" s="207"/>
      <c r="L872" s="207"/>
      <c r="M872" s="207"/>
      <c r="N872" s="207"/>
      <c r="O872" s="207"/>
      <c r="AH872" s="206"/>
    </row>
    <row r="873" spans="1:34" x14ac:dyDescent="0.25">
      <c r="A873" s="206"/>
      <c r="B873" s="207"/>
      <c r="C873" s="207"/>
      <c r="D873" s="207"/>
      <c r="E873" s="207"/>
      <c r="F873" s="207"/>
      <c r="G873" s="207"/>
      <c r="H873" s="207"/>
      <c r="I873" s="207"/>
      <c r="J873" s="207"/>
      <c r="K873" s="207"/>
      <c r="L873" s="207"/>
      <c r="M873" s="207"/>
      <c r="N873" s="207"/>
      <c r="O873" s="207"/>
      <c r="AH873" s="206"/>
    </row>
    <row r="874" spans="1:34" x14ac:dyDescent="0.25">
      <c r="A874" s="206"/>
      <c r="B874" s="207"/>
      <c r="C874" s="207"/>
      <c r="D874" s="207"/>
      <c r="E874" s="207"/>
      <c r="F874" s="207"/>
      <c r="G874" s="207"/>
      <c r="H874" s="207"/>
      <c r="I874" s="207"/>
      <c r="J874" s="207"/>
      <c r="K874" s="207"/>
      <c r="L874" s="207"/>
      <c r="M874" s="207"/>
      <c r="N874" s="207"/>
      <c r="O874" s="207"/>
      <c r="AH874" s="206"/>
    </row>
    <row r="875" spans="1:34" x14ac:dyDescent="0.25">
      <c r="A875" s="206"/>
      <c r="B875" s="207"/>
      <c r="C875" s="207"/>
      <c r="D875" s="207"/>
      <c r="E875" s="207"/>
      <c r="F875" s="207"/>
      <c r="G875" s="207"/>
      <c r="H875" s="207"/>
      <c r="I875" s="207"/>
      <c r="J875" s="207"/>
      <c r="K875" s="207"/>
      <c r="L875" s="207"/>
      <c r="M875" s="207"/>
      <c r="N875" s="207"/>
      <c r="O875" s="207"/>
      <c r="AH875" s="206"/>
    </row>
    <row r="876" spans="1:34" x14ac:dyDescent="0.25">
      <c r="A876" s="206"/>
      <c r="B876" s="207"/>
      <c r="C876" s="207"/>
      <c r="D876" s="207"/>
      <c r="E876" s="207"/>
      <c r="F876" s="207"/>
      <c r="G876" s="207"/>
      <c r="H876" s="207"/>
      <c r="I876" s="207"/>
      <c r="J876" s="207"/>
      <c r="K876" s="207"/>
      <c r="L876" s="207"/>
      <c r="M876" s="207"/>
      <c r="N876" s="207"/>
      <c r="O876" s="207"/>
      <c r="AH876" s="206"/>
    </row>
    <row r="877" spans="1:34" x14ac:dyDescent="0.25">
      <c r="A877" s="206"/>
      <c r="B877" s="207"/>
      <c r="C877" s="207"/>
      <c r="D877" s="207"/>
      <c r="E877" s="207"/>
      <c r="F877" s="207"/>
      <c r="G877" s="207"/>
      <c r="H877" s="207"/>
      <c r="I877" s="207"/>
      <c r="J877" s="207"/>
      <c r="K877" s="207"/>
      <c r="L877" s="207"/>
      <c r="M877" s="207"/>
      <c r="N877" s="207"/>
      <c r="O877" s="207"/>
      <c r="AH877" s="206"/>
    </row>
    <row r="878" spans="1:34" x14ac:dyDescent="0.25">
      <c r="A878" s="206"/>
      <c r="B878" s="207"/>
      <c r="C878" s="207"/>
      <c r="D878" s="207"/>
      <c r="E878" s="207"/>
      <c r="F878" s="207"/>
      <c r="G878" s="207"/>
      <c r="H878" s="207"/>
      <c r="I878" s="207"/>
      <c r="J878" s="207"/>
      <c r="K878" s="207"/>
      <c r="L878" s="207"/>
      <c r="M878" s="207"/>
      <c r="N878" s="207"/>
      <c r="O878" s="207"/>
      <c r="AH878" s="206"/>
    </row>
    <row r="879" spans="1:34" x14ac:dyDescent="0.25">
      <c r="A879" s="206"/>
      <c r="B879" s="207"/>
      <c r="C879" s="207"/>
      <c r="D879" s="207"/>
      <c r="E879" s="207"/>
      <c r="F879" s="207"/>
      <c r="G879" s="207"/>
      <c r="H879" s="207"/>
      <c r="I879" s="207"/>
      <c r="J879" s="207"/>
      <c r="K879" s="207"/>
      <c r="L879" s="207"/>
      <c r="M879" s="207"/>
      <c r="N879" s="207"/>
      <c r="O879" s="207"/>
      <c r="AH879" s="206"/>
    </row>
    <row r="880" spans="1:34" x14ac:dyDescent="0.25">
      <c r="A880" s="206"/>
      <c r="B880" s="207"/>
      <c r="C880" s="207"/>
      <c r="D880" s="207"/>
      <c r="E880" s="207"/>
      <c r="F880" s="207"/>
      <c r="G880" s="207"/>
      <c r="H880" s="207"/>
      <c r="I880" s="207"/>
      <c r="J880" s="207"/>
      <c r="K880" s="207"/>
      <c r="L880" s="207"/>
      <c r="M880" s="207"/>
      <c r="N880" s="207"/>
      <c r="O880" s="207"/>
      <c r="AH880" s="206"/>
    </row>
    <row r="881" spans="1:34" x14ac:dyDescent="0.25">
      <c r="A881" s="206"/>
      <c r="B881" s="207"/>
      <c r="C881" s="207"/>
      <c r="D881" s="207"/>
      <c r="E881" s="207"/>
      <c r="F881" s="207"/>
      <c r="G881" s="207"/>
      <c r="H881" s="207"/>
      <c r="I881" s="207"/>
      <c r="J881" s="207"/>
      <c r="K881" s="207"/>
      <c r="L881" s="207"/>
      <c r="M881" s="207"/>
      <c r="N881" s="207"/>
      <c r="O881" s="207"/>
      <c r="AH881" s="206"/>
    </row>
    <row r="882" spans="1:34" x14ac:dyDescent="0.25">
      <c r="A882" s="206"/>
      <c r="B882" s="207"/>
      <c r="C882" s="207"/>
      <c r="D882" s="207"/>
      <c r="E882" s="207"/>
      <c r="F882" s="207"/>
      <c r="G882" s="207"/>
      <c r="H882" s="207"/>
      <c r="I882" s="207"/>
      <c r="J882" s="207"/>
      <c r="K882" s="207"/>
      <c r="L882" s="207"/>
      <c r="M882" s="207"/>
      <c r="N882" s="207"/>
      <c r="O882" s="207"/>
      <c r="AH882" s="206"/>
    </row>
    <row r="883" spans="1:34" x14ac:dyDescent="0.25">
      <c r="A883" s="206"/>
      <c r="B883" s="207"/>
      <c r="C883" s="207"/>
      <c r="D883" s="207"/>
      <c r="E883" s="207"/>
      <c r="F883" s="207"/>
      <c r="G883" s="207"/>
      <c r="H883" s="207"/>
      <c r="I883" s="207"/>
      <c r="J883" s="207"/>
      <c r="K883" s="207"/>
      <c r="L883" s="207"/>
      <c r="M883" s="207"/>
      <c r="N883" s="207"/>
      <c r="O883" s="207"/>
      <c r="AH883" s="206"/>
    </row>
    <row r="884" spans="1:34" x14ac:dyDescent="0.25">
      <c r="A884" s="206"/>
      <c r="B884" s="207"/>
      <c r="C884" s="207"/>
      <c r="D884" s="207"/>
      <c r="E884" s="207"/>
      <c r="F884" s="207"/>
      <c r="G884" s="207"/>
      <c r="H884" s="207"/>
      <c r="I884" s="207"/>
      <c r="J884" s="207"/>
      <c r="K884" s="207"/>
      <c r="L884" s="207"/>
      <c r="M884" s="207"/>
      <c r="N884" s="207"/>
      <c r="O884" s="207"/>
      <c r="AH884" s="206"/>
    </row>
    <row r="885" spans="1:34" x14ac:dyDescent="0.25">
      <c r="A885" s="206"/>
      <c r="B885" s="207"/>
      <c r="C885" s="207"/>
      <c r="D885" s="207"/>
      <c r="E885" s="207"/>
      <c r="F885" s="207"/>
      <c r="G885" s="207"/>
      <c r="H885" s="207"/>
      <c r="I885" s="207"/>
      <c r="J885" s="207"/>
      <c r="K885" s="207"/>
      <c r="L885" s="207"/>
      <c r="M885" s="207"/>
      <c r="N885" s="207"/>
      <c r="O885" s="207"/>
      <c r="AH885" s="206"/>
    </row>
    <row r="886" spans="1:34" x14ac:dyDescent="0.25">
      <c r="A886" s="206"/>
      <c r="B886" s="207"/>
      <c r="C886" s="207"/>
      <c r="D886" s="207"/>
      <c r="E886" s="207"/>
      <c r="F886" s="207"/>
      <c r="G886" s="207"/>
      <c r="H886" s="207"/>
      <c r="I886" s="207"/>
      <c r="J886" s="207"/>
      <c r="K886" s="207"/>
      <c r="L886" s="207"/>
      <c r="M886" s="207"/>
      <c r="N886" s="207"/>
      <c r="O886" s="207"/>
      <c r="AH886" s="206"/>
    </row>
    <row r="887" spans="1:34" x14ac:dyDescent="0.25">
      <c r="A887" s="206"/>
      <c r="B887" s="207"/>
      <c r="C887" s="207"/>
      <c r="D887" s="207"/>
      <c r="E887" s="207"/>
      <c r="F887" s="207"/>
      <c r="G887" s="207"/>
      <c r="H887" s="207"/>
      <c r="I887" s="207"/>
      <c r="J887" s="207"/>
      <c r="K887" s="207"/>
      <c r="L887" s="207"/>
      <c r="M887" s="207"/>
      <c r="N887" s="207"/>
      <c r="O887" s="207"/>
      <c r="AH887" s="206"/>
    </row>
    <row r="888" spans="1:34" x14ac:dyDescent="0.25">
      <c r="A888" s="206"/>
      <c r="B888" s="207"/>
      <c r="C888" s="207"/>
      <c r="D888" s="207"/>
      <c r="E888" s="207"/>
      <c r="F888" s="207"/>
      <c r="G888" s="207"/>
      <c r="H888" s="207"/>
      <c r="I888" s="207"/>
      <c r="J888" s="207"/>
      <c r="K888" s="207"/>
      <c r="L888" s="207"/>
      <c r="M888" s="207"/>
      <c r="N888" s="207"/>
      <c r="O888" s="207"/>
      <c r="AH888" s="206"/>
    </row>
    <row r="889" spans="1:34" x14ac:dyDescent="0.25">
      <c r="A889" s="206"/>
      <c r="B889" s="207"/>
      <c r="C889" s="207"/>
      <c r="D889" s="207"/>
      <c r="E889" s="207"/>
      <c r="F889" s="207"/>
      <c r="G889" s="207"/>
      <c r="H889" s="207"/>
      <c r="I889" s="207"/>
      <c r="J889" s="207"/>
      <c r="K889" s="207"/>
      <c r="L889" s="207"/>
      <c r="M889" s="207"/>
      <c r="N889" s="207"/>
      <c r="O889" s="207"/>
      <c r="AH889" s="206"/>
    </row>
    <row r="890" spans="1:34" x14ac:dyDescent="0.25">
      <c r="A890" s="206"/>
      <c r="B890" s="207"/>
      <c r="C890" s="207"/>
      <c r="D890" s="207"/>
      <c r="E890" s="207"/>
      <c r="F890" s="207"/>
      <c r="G890" s="207"/>
      <c r="H890" s="207"/>
      <c r="I890" s="207"/>
      <c r="J890" s="207"/>
      <c r="K890" s="207"/>
      <c r="L890" s="207"/>
      <c r="M890" s="207"/>
      <c r="N890" s="207"/>
      <c r="O890" s="207"/>
      <c r="AH890" s="206"/>
    </row>
    <row r="891" spans="1:34" x14ac:dyDescent="0.25">
      <c r="A891" s="206"/>
      <c r="B891" s="207"/>
      <c r="C891" s="207"/>
      <c r="D891" s="207"/>
      <c r="E891" s="207"/>
      <c r="F891" s="207"/>
      <c r="G891" s="207"/>
      <c r="H891" s="207"/>
      <c r="I891" s="207"/>
      <c r="J891" s="207"/>
      <c r="K891" s="207"/>
      <c r="L891" s="207"/>
      <c r="M891" s="207"/>
      <c r="N891" s="207"/>
      <c r="O891" s="207"/>
      <c r="AH891" s="206"/>
    </row>
    <row r="892" spans="1:34" x14ac:dyDescent="0.25">
      <c r="A892" s="206"/>
      <c r="B892" s="207"/>
      <c r="C892" s="207"/>
      <c r="D892" s="207"/>
      <c r="E892" s="207"/>
      <c r="F892" s="207"/>
      <c r="G892" s="207"/>
      <c r="H892" s="207"/>
      <c r="I892" s="207"/>
      <c r="J892" s="207"/>
      <c r="K892" s="207"/>
      <c r="L892" s="207"/>
      <c r="M892" s="207"/>
      <c r="N892" s="207"/>
      <c r="O892" s="207"/>
      <c r="AH892" s="206"/>
    </row>
    <row r="893" spans="1:34" x14ac:dyDescent="0.25">
      <c r="A893" s="206"/>
      <c r="B893" s="207"/>
      <c r="C893" s="207"/>
      <c r="D893" s="207"/>
      <c r="E893" s="207"/>
      <c r="F893" s="207"/>
      <c r="G893" s="207"/>
      <c r="H893" s="207"/>
      <c r="I893" s="207"/>
      <c r="J893" s="207"/>
      <c r="K893" s="207"/>
      <c r="L893" s="207"/>
      <c r="M893" s="207"/>
      <c r="N893" s="207"/>
      <c r="O893" s="207"/>
      <c r="AH893" s="206"/>
    </row>
    <row r="894" spans="1:34" x14ac:dyDescent="0.25">
      <c r="A894" s="206"/>
      <c r="B894" s="207"/>
      <c r="C894" s="207"/>
      <c r="D894" s="207"/>
      <c r="E894" s="207"/>
      <c r="F894" s="207"/>
      <c r="G894" s="207"/>
      <c r="H894" s="207"/>
      <c r="I894" s="207"/>
      <c r="J894" s="207"/>
      <c r="K894" s="207"/>
      <c r="L894" s="207"/>
      <c r="M894" s="207"/>
      <c r="N894" s="207"/>
      <c r="O894" s="207"/>
      <c r="AH894" s="206"/>
    </row>
    <row r="895" spans="1:34" x14ac:dyDescent="0.25">
      <c r="A895" s="206"/>
      <c r="B895" s="207"/>
      <c r="C895" s="207"/>
      <c r="D895" s="207"/>
      <c r="E895" s="207"/>
      <c r="F895" s="207"/>
      <c r="G895" s="207"/>
      <c r="H895" s="207"/>
      <c r="I895" s="207"/>
      <c r="J895" s="207"/>
      <c r="K895" s="207"/>
      <c r="L895" s="207"/>
      <c r="M895" s="207"/>
      <c r="N895" s="207"/>
      <c r="O895" s="207"/>
      <c r="AH895" s="206"/>
    </row>
    <row r="896" spans="1:34" x14ac:dyDescent="0.25">
      <c r="A896" s="206"/>
      <c r="B896" s="207"/>
      <c r="C896" s="207"/>
      <c r="D896" s="207"/>
      <c r="E896" s="207"/>
      <c r="F896" s="207"/>
      <c r="G896" s="207"/>
      <c r="H896" s="207"/>
      <c r="I896" s="207"/>
      <c r="J896" s="207"/>
      <c r="K896" s="207"/>
      <c r="L896" s="207"/>
      <c r="M896" s="207"/>
      <c r="N896" s="207"/>
      <c r="O896" s="207"/>
      <c r="AH896" s="206"/>
    </row>
    <row r="897" spans="1:34" x14ac:dyDescent="0.25">
      <c r="A897" s="206"/>
      <c r="B897" s="207"/>
      <c r="C897" s="207"/>
      <c r="D897" s="207"/>
      <c r="E897" s="207"/>
      <c r="F897" s="207"/>
      <c r="G897" s="207"/>
      <c r="H897" s="207"/>
      <c r="I897" s="207"/>
      <c r="J897" s="207"/>
      <c r="K897" s="207"/>
      <c r="L897" s="207"/>
      <c r="M897" s="207"/>
      <c r="N897" s="207"/>
      <c r="O897" s="207"/>
      <c r="AH897" s="206"/>
    </row>
    <row r="898" spans="1:34" x14ac:dyDescent="0.25">
      <c r="A898" s="206"/>
      <c r="B898" s="207"/>
      <c r="C898" s="207"/>
      <c r="D898" s="207"/>
      <c r="E898" s="207"/>
      <c r="F898" s="207"/>
      <c r="G898" s="207"/>
      <c r="H898" s="207"/>
      <c r="I898" s="207"/>
      <c r="J898" s="207"/>
      <c r="K898" s="207"/>
      <c r="L898" s="207"/>
      <c r="M898" s="207"/>
      <c r="N898" s="207"/>
      <c r="O898" s="207"/>
      <c r="AH898" s="206"/>
    </row>
    <row r="899" spans="1:34" x14ac:dyDescent="0.25">
      <c r="A899" s="206"/>
      <c r="B899" s="207"/>
      <c r="C899" s="207"/>
      <c r="D899" s="207"/>
      <c r="E899" s="207"/>
      <c r="F899" s="207"/>
      <c r="G899" s="207"/>
      <c r="H899" s="207"/>
      <c r="I899" s="207"/>
      <c r="J899" s="207"/>
      <c r="K899" s="207"/>
      <c r="L899" s="207"/>
      <c r="M899" s="207"/>
      <c r="N899" s="207"/>
      <c r="O899" s="207"/>
      <c r="AH899" s="206"/>
    </row>
    <row r="900" spans="1:34" x14ac:dyDescent="0.25">
      <c r="A900" s="206"/>
      <c r="B900" s="207"/>
      <c r="C900" s="207"/>
      <c r="D900" s="207"/>
      <c r="E900" s="207"/>
      <c r="F900" s="207"/>
      <c r="G900" s="207"/>
      <c r="H900" s="207"/>
      <c r="I900" s="207"/>
      <c r="J900" s="207"/>
      <c r="K900" s="207"/>
      <c r="L900" s="207"/>
      <c r="M900" s="207"/>
      <c r="N900" s="207"/>
      <c r="O900" s="207"/>
      <c r="AH900" s="206"/>
    </row>
    <row r="901" spans="1:34" x14ac:dyDescent="0.25">
      <c r="A901" s="206"/>
      <c r="B901" s="207"/>
      <c r="C901" s="207"/>
      <c r="D901" s="207"/>
      <c r="E901" s="207"/>
      <c r="F901" s="207"/>
      <c r="G901" s="207"/>
      <c r="H901" s="207"/>
      <c r="I901" s="207"/>
      <c r="J901" s="207"/>
      <c r="K901" s="207"/>
      <c r="L901" s="207"/>
      <c r="M901" s="207"/>
      <c r="N901" s="207"/>
      <c r="O901" s="207"/>
      <c r="AH901" s="206"/>
    </row>
    <row r="902" spans="1:34" x14ac:dyDescent="0.25">
      <c r="A902" s="206"/>
      <c r="B902" s="207"/>
      <c r="C902" s="207"/>
      <c r="D902" s="207"/>
      <c r="E902" s="207"/>
      <c r="F902" s="207"/>
      <c r="G902" s="207"/>
      <c r="H902" s="207"/>
      <c r="I902" s="207"/>
      <c r="J902" s="207"/>
      <c r="K902" s="207"/>
      <c r="L902" s="207"/>
      <c r="M902" s="207"/>
      <c r="N902" s="207"/>
      <c r="O902" s="207"/>
      <c r="AH902" s="206"/>
    </row>
    <row r="903" spans="1:34" x14ac:dyDescent="0.25">
      <c r="A903" s="206"/>
      <c r="B903" s="207"/>
      <c r="C903" s="207"/>
      <c r="D903" s="207"/>
      <c r="E903" s="207"/>
      <c r="F903" s="207"/>
      <c r="G903" s="207"/>
      <c r="H903" s="207"/>
      <c r="I903" s="207"/>
      <c r="J903" s="207"/>
      <c r="K903" s="207"/>
      <c r="L903" s="207"/>
      <c r="M903" s="207"/>
      <c r="N903" s="207"/>
      <c r="O903" s="207"/>
      <c r="AH903" s="206"/>
    </row>
    <row r="904" spans="1:34" x14ac:dyDescent="0.25">
      <c r="A904" s="206"/>
      <c r="B904" s="207"/>
      <c r="C904" s="207"/>
      <c r="D904" s="207"/>
      <c r="E904" s="207"/>
      <c r="F904" s="207"/>
      <c r="G904" s="207"/>
      <c r="H904" s="207"/>
      <c r="I904" s="207"/>
      <c r="J904" s="207"/>
      <c r="K904" s="207"/>
      <c r="L904" s="207"/>
      <c r="M904" s="207"/>
      <c r="N904" s="207"/>
      <c r="O904" s="207"/>
      <c r="AH904" s="206"/>
    </row>
    <row r="905" spans="1:34" x14ac:dyDescent="0.25">
      <c r="A905" s="206"/>
      <c r="B905" s="207"/>
      <c r="C905" s="207"/>
      <c r="D905" s="207"/>
      <c r="E905" s="207"/>
      <c r="F905" s="207"/>
      <c r="G905" s="207"/>
      <c r="H905" s="207"/>
      <c r="I905" s="207"/>
      <c r="J905" s="207"/>
      <c r="K905" s="207"/>
      <c r="L905" s="207"/>
      <c r="M905" s="207"/>
      <c r="N905" s="207"/>
      <c r="O905" s="207"/>
      <c r="AH905" s="206"/>
    </row>
    <row r="906" spans="1:34" x14ac:dyDescent="0.25">
      <c r="A906" s="206"/>
      <c r="B906" s="207"/>
      <c r="C906" s="207"/>
      <c r="D906" s="207"/>
      <c r="E906" s="207"/>
      <c r="F906" s="207"/>
      <c r="G906" s="207"/>
      <c r="H906" s="207"/>
      <c r="I906" s="207"/>
      <c r="J906" s="207"/>
      <c r="K906" s="207"/>
      <c r="L906" s="207"/>
      <c r="M906" s="207"/>
      <c r="N906" s="207"/>
      <c r="O906" s="207"/>
      <c r="AH906" s="206"/>
    </row>
    <row r="907" spans="1:34" x14ac:dyDescent="0.25">
      <c r="A907" s="206"/>
      <c r="B907" s="207"/>
      <c r="C907" s="207"/>
      <c r="D907" s="207"/>
      <c r="E907" s="207"/>
      <c r="F907" s="207"/>
      <c r="G907" s="207"/>
      <c r="H907" s="207"/>
      <c r="I907" s="207"/>
      <c r="J907" s="207"/>
      <c r="K907" s="207"/>
      <c r="L907" s="207"/>
      <c r="M907" s="207"/>
      <c r="N907" s="207"/>
      <c r="O907" s="207"/>
      <c r="AH907" s="206"/>
    </row>
    <row r="908" spans="1:34" x14ac:dyDescent="0.25">
      <c r="A908" s="206"/>
      <c r="B908" s="207"/>
      <c r="C908" s="207"/>
      <c r="D908" s="207"/>
      <c r="E908" s="207"/>
      <c r="F908" s="207"/>
      <c r="G908" s="207"/>
      <c r="H908" s="207"/>
      <c r="I908" s="207"/>
      <c r="J908" s="207"/>
      <c r="K908" s="207"/>
      <c r="L908" s="207"/>
      <c r="M908" s="207"/>
      <c r="N908" s="207"/>
      <c r="O908" s="207"/>
      <c r="AH908" s="206"/>
    </row>
    <row r="909" spans="1:34" x14ac:dyDescent="0.25">
      <c r="A909" s="206"/>
      <c r="B909" s="207"/>
      <c r="C909" s="207"/>
      <c r="D909" s="207"/>
      <c r="E909" s="207"/>
      <c r="F909" s="207"/>
      <c r="G909" s="207"/>
      <c r="H909" s="207"/>
      <c r="I909" s="207"/>
      <c r="J909" s="207"/>
      <c r="K909" s="207"/>
      <c r="L909" s="207"/>
      <c r="M909" s="207"/>
      <c r="N909" s="207"/>
      <c r="O909" s="207"/>
      <c r="AH909" s="206"/>
    </row>
    <row r="910" spans="1:34" x14ac:dyDescent="0.25">
      <c r="A910" s="206"/>
      <c r="B910" s="207"/>
      <c r="C910" s="207"/>
      <c r="D910" s="207"/>
      <c r="E910" s="207"/>
      <c r="F910" s="207"/>
      <c r="G910" s="207"/>
      <c r="H910" s="207"/>
      <c r="I910" s="207"/>
      <c r="J910" s="207"/>
      <c r="K910" s="207"/>
      <c r="L910" s="207"/>
      <c r="M910" s="207"/>
      <c r="N910" s="207"/>
      <c r="O910" s="207"/>
      <c r="AH910" s="206"/>
    </row>
    <row r="911" spans="1:34" x14ac:dyDescent="0.25">
      <c r="A911" s="206"/>
      <c r="B911" s="207"/>
      <c r="C911" s="207"/>
      <c r="D911" s="207"/>
      <c r="E911" s="207"/>
      <c r="F911" s="207"/>
      <c r="G911" s="207"/>
      <c r="H911" s="207"/>
      <c r="I911" s="207"/>
      <c r="J911" s="207"/>
      <c r="K911" s="207"/>
      <c r="L911" s="207"/>
      <c r="M911" s="207"/>
      <c r="N911" s="207"/>
      <c r="O911" s="207"/>
      <c r="AH911" s="206"/>
    </row>
    <row r="912" spans="1:34" x14ac:dyDescent="0.25">
      <c r="A912" s="206"/>
      <c r="B912" s="207"/>
      <c r="C912" s="207"/>
      <c r="D912" s="207"/>
      <c r="E912" s="207"/>
      <c r="F912" s="207"/>
      <c r="G912" s="207"/>
      <c r="H912" s="207"/>
      <c r="I912" s="207"/>
      <c r="J912" s="207"/>
      <c r="K912" s="207"/>
      <c r="L912" s="207"/>
      <c r="M912" s="207"/>
      <c r="N912" s="207"/>
      <c r="O912" s="207"/>
      <c r="AH912" s="206"/>
    </row>
    <row r="913" spans="1:34" x14ac:dyDescent="0.25">
      <c r="A913" s="206"/>
      <c r="B913" s="207"/>
      <c r="C913" s="207"/>
      <c r="D913" s="207"/>
      <c r="E913" s="207"/>
      <c r="F913" s="207"/>
      <c r="G913" s="207"/>
      <c r="H913" s="207"/>
      <c r="I913" s="207"/>
      <c r="J913" s="207"/>
      <c r="K913" s="207"/>
      <c r="L913" s="207"/>
      <c r="M913" s="207"/>
      <c r="N913" s="207"/>
      <c r="O913" s="207"/>
      <c r="AH913" s="206"/>
    </row>
    <row r="914" spans="1:34" x14ac:dyDescent="0.25">
      <c r="A914" s="206"/>
      <c r="B914" s="207"/>
      <c r="C914" s="207"/>
      <c r="D914" s="207"/>
      <c r="E914" s="207"/>
      <c r="F914" s="207"/>
      <c r="G914" s="207"/>
      <c r="H914" s="207"/>
      <c r="I914" s="207"/>
      <c r="J914" s="207"/>
      <c r="K914" s="207"/>
      <c r="L914" s="207"/>
      <c r="M914" s="207"/>
      <c r="N914" s="207"/>
      <c r="O914" s="207"/>
      <c r="AH914" s="206"/>
    </row>
    <row r="915" spans="1:34" x14ac:dyDescent="0.25">
      <c r="A915" s="206"/>
      <c r="B915" s="207"/>
      <c r="C915" s="207"/>
      <c r="D915" s="207"/>
      <c r="E915" s="207"/>
      <c r="F915" s="207"/>
      <c r="G915" s="207"/>
      <c r="H915" s="207"/>
      <c r="I915" s="207"/>
      <c r="J915" s="207"/>
      <c r="K915" s="207"/>
      <c r="L915" s="207"/>
      <c r="M915" s="207"/>
      <c r="N915" s="207"/>
      <c r="O915" s="207"/>
      <c r="AH915" s="206"/>
    </row>
    <row r="916" spans="1:34" x14ac:dyDescent="0.25">
      <c r="A916" s="206"/>
      <c r="B916" s="207"/>
      <c r="C916" s="207"/>
      <c r="D916" s="207"/>
      <c r="E916" s="207"/>
      <c r="F916" s="207"/>
      <c r="G916" s="207"/>
      <c r="H916" s="207"/>
      <c r="I916" s="207"/>
      <c r="J916" s="207"/>
      <c r="K916" s="207"/>
      <c r="L916" s="207"/>
      <c r="M916" s="207"/>
      <c r="N916" s="207"/>
      <c r="O916" s="207"/>
      <c r="AH916" s="206"/>
    </row>
    <row r="917" spans="1:34" x14ac:dyDescent="0.25">
      <c r="A917" s="206"/>
      <c r="B917" s="207"/>
      <c r="C917" s="207"/>
      <c r="D917" s="207"/>
      <c r="E917" s="207"/>
      <c r="F917" s="207"/>
      <c r="G917" s="207"/>
      <c r="H917" s="207"/>
      <c r="I917" s="207"/>
      <c r="J917" s="207"/>
      <c r="K917" s="207"/>
      <c r="L917" s="207"/>
      <c r="M917" s="207"/>
      <c r="N917" s="207"/>
      <c r="O917" s="207"/>
      <c r="AH917" s="206"/>
    </row>
    <row r="918" spans="1:34" x14ac:dyDescent="0.25">
      <c r="A918" s="206"/>
      <c r="B918" s="207"/>
      <c r="C918" s="207"/>
      <c r="D918" s="207"/>
      <c r="E918" s="207"/>
      <c r="F918" s="207"/>
      <c r="G918" s="207"/>
      <c r="H918" s="207"/>
      <c r="I918" s="207"/>
      <c r="J918" s="207"/>
      <c r="K918" s="207"/>
      <c r="L918" s="207"/>
      <c r="M918" s="207"/>
      <c r="N918" s="207"/>
      <c r="O918" s="207"/>
      <c r="AH918" s="206"/>
    </row>
    <row r="919" spans="1:34" x14ac:dyDescent="0.25">
      <c r="A919" s="206"/>
      <c r="B919" s="207"/>
      <c r="C919" s="207"/>
      <c r="D919" s="207"/>
      <c r="E919" s="207"/>
      <c r="F919" s="207"/>
      <c r="G919" s="207"/>
      <c r="H919" s="207"/>
      <c r="I919" s="207"/>
      <c r="J919" s="207"/>
      <c r="K919" s="207"/>
      <c r="L919" s="207"/>
      <c r="M919" s="207"/>
      <c r="N919" s="207"/>
      <c r="O919" s="207"/>
      <c r="AH919" s="206"/>
    </row>
    <row r="920" spans="1:34" x14ac:dyDescent="0.25">
      <c r="A920" s="206"/>
      <c r="B920" s="207"/>
      <c r="C920" s="207"/>
      <c r="D920" s="207"/>
      <c r="E920" s="207"/>
      <c r="F920" s="207"/>
      <c r="G920" s="207"/>
      <c r="H920" s="207"/>
      <c r="I920" s="207"/>
      <c r="J920" s="207"/>
      <c r="K920" s="207"/>
      <c r="L920" s="207"/>
      <c r="M920" s="207"/>
      <c r="N920" s="207"/>
      <c r="O920" s="207"/>
      <c r="AH920" s="206"/>
    </row>
    <row r="921" spans="1:34" x14ac:dyDescent="0.25">
      <c r="A921" s="206"/>
      <c r="B921" s="207"/>
      <c r="C921" s="207"/>
      <c r="D921" s="207"/>
      <c r="E921" s="207"/>
      <c r="F921" s="207"/>
      <c r="G921" s="207"/>
      <c r="H921" s="207"/>
      <c r="I921" s="207"/>
      <c r="J921" s="207"/>
      <c r="K921" s="207"/>
      <c r="L921" s="207"/>
      <c r="M921" s="207"/>
      <c r="N921" s="207"/>
      <c r="O921" s="207"/>
      <c r="AH921" s="206"/>
    </row>
    <row r="922" spans="1:34" x14ac:dyDescent="0.25">
      <c r="A922" s="206"/>
      <c r="B922" s="207"/>
      <c r="C922" s="207"/>
      <c r="D922" s="207"/>
      <c r="E922" s="207"/>
      <c r="F922" s="207"/>
      <c r="G922" s="207"/>
      <c r="H922" s="207"/>
      <c r="I922" s="207"/>
      <c r="J922" s="207"/>
      <c r="K922" s="207"/>
      <c r="L922" s="207"/>
      <c r="M922" s="207"/>
      <c r="N922" s="207"/>
      <c r="O922" s="207"/>
      <c r="AH922" s="206"/>
    </row>
    <row r="923" spans="1:34" x14ac:dyDescent="0.25">
      <c r="A923" s="206"/>
      <c r="B923" s="207"/>
      <c r="C923" s="207"/>
      <c r="D923" s="207"/>
      <c r="E923" s="207"/>
      <c r="F923" s="207"/>
      <c r="G923" s="207"/>
      <c r="H923" s="207"/>
      <c r="I923" s="207"/>
      <c r="J923" s="207"/>
      <c r="K923" s="207"/>
      <c r="L923" s="207"/>
      <c r="M923" s="207"/>
      <c r="N923" s="207"/>
      <c r="O923" s="207"/>
      <c r="AH923" s="206"/>
    </row>
    <row r="924" spans="1:34" x14ac:dyDescent="0.25">
      <c r="A924" s="206"/>
      <c r="B924" s="207"/>
      <c r="C924" s="207"/>
      <c r="D924" s="207"/>
      <c r="E924" s="207"/>
      <c r="F924" s="207"/>
      <c r="G924" s="207"/>
      <c r="H924" s="207"/>
      <c r="I924" s="207"/>
      <c r="J924" s="207"/>
      <c r="K924" s="207"/>
      <c r="L924" s="207"/>
      <c r="M924" s="207"/>
      <c r="N924" s="207"/>
      <c r="O924" s="207"/>
      <c r="AH924" s="206"/>
    </row>
    <row r="925" spans="1:34" x14ac:dyDescent="0.25">
      <c r="A925" s="206"/>
      <c r="B925" s="207"/>
      <c r="C925" s="207"/>
      <c r="D925" s="207"/>
      <c r="E925" s="207"/>
      <c r="F925" s="207"/>
      <c r="G925" s="207"/>
      <c r="H925" s="207"/>
      <c r="I925" s="207"/>
      <c r="J925" s="207"/>
      <c r="K925" s="207"/>
      <c r="L925" s="207"/>
      <c r="M925" s="207"/>
      <c r="N925" s="207"/>
      <c r="O925" s="207"/>
      <c r="AH925" s="206"/>
    </row>
    <row r="926" spans="1:34" x14ac:dyDescent="0.25">
      <c r="A926" s="206"/>
      <c r="B926" s="207"/>
      <c r="C926" s="207"/>
      <c r="D926" s="207"/>
      <c r="E926" s="207"/>
      <c r="F926" s="207"/>
      <c r="G926" s="207"/>
      <c r="H926" s="207"/>
      <c r="I926" s="207"/>
      <c r="J926" s="207"/>
      <c r="K926" s="207"/>
      <c r="L926" s="207"/>
      <c r="M926" s="207"/>
      <c r="N926" s="207"/>
      <c r="O926" s="207"/>
      <c r="AH926" s="206"/>
    </row>
    <row r="927" spans="1:34" x14ac:dyDescent="0.25">
      <c r="A927" s="206"/>
      <c r="B927" s="207"/>
      <c r="C927" s="207"/>
      <c r="D927" s="207"/>
      <c r="E927" s="207"/>
      <c r="F927" s="207"/>
      <c r="G927" s="207"/>
      <c r="H927" s="207"/>
      <c r="I927" s="207"/>
      <c r="J927" s="207"/>
      <c r="K927" s="207"/>
      <c r="L927" s="207"/>
      <c r="M927" s="207"/>
      <c r="N927" s="207"/>
      <c r="O927" s="207"/>
      <c r="AH927" s="206"/>
    </row>
    <row r="928" spans="1:34" x14ac:dyDescent="0.25">
      <c r="A928" s="206"/>
      <c r="B928" s="207"/>
      <c r="C928" s="207"/>
      <c r="D928" s="207"/>
      <c r="E928" s="207"/>
      <c r="F928" s="207"/>
      <c r="G928" s="207"/>
      <c r="H928" s="207"/>
      <c r="I928" s="207"/>
      <c r="J928" s="207"/>
      <c r="K928" s="207"/>
      <c r="L928" s="207"/>
      <c r="M928" s="207"/>
      <c r="N928" s="207"/>
      <c r="O928" s="207"/>
      <c r="AH928" s="206"/>
    </row>
    <row r="929" spans="1:34" x14ac:dyDescent="0.25">
      <c r="A929" s="206"/>
      <c r="B929" s="207"/>
      <c r="C929" s="207"/>
      <c r="D929" s="207"/>
      <c r="E929" s="207"/>
      <c r="F929" s="207"/>
      <c r="G929" s="207"/>
      <c r="H929" s="207"/>
      <c r="I929" s="207"/>
      <c r="J929" s="207"/>
      <c r="K929" s="207"/>
      <c r="L929" s="207"/>
      <c r="M929" s="207"/>
      <c r="N929" s="207"/>
      <c r="O929" s="207"/>
      <c r="AH929" s="206"/>
    </row>
    <row r="930" spans="1:34" x14ac:dyDescent="0.25">
      <c r="A930" s="206"/>
      <c r="B930" s="207"/>
      <c r="C930" s="207"/>
      <c r="D930" s="207"/>
      <c r="E930" s="207"/>
      <c r="F930" s="207"/>
      <c r="G930" s="207"/>
      <c r="H930" s="207"/>
      <c r="I930" s="207"/>
      <c r="J930" s="207"/>
      <c r="K930" s="207"/>
      <c r="L930" s="207"/>
      <c r="M930" s="207"/>
      <c r="N930" s="207"/>
      <c r="O930" s="207"/>
      <c r="AH930" s="206"/>
    </row>
    <row r="931" spans="1:34" x14ac:dyDescent="0.25">
      <c r="A931" s="206"/>
      <c r="B931" s="207"/>
      <c r="C931" s="207"/>
      <c r="D931" s="207"/>
      <c r="E931" s="207"/>
      <c r="F931" s="207"/>
      <c r="G931" s="207"/>
      <c r="H931" s="207"/>
      <c r="I931" s="207"/>
      <c r="J931" s="207"/>
      <c r="K931" s="207"/>
      <c r="L931" s="207"/>
      <c r="M931" s="207"/>
      <c r="N931" s="207"/>
      <c r="O931" s="207"/>
      <c r="AH931" s="206"/>
    </row>
    <row r="932" spans="1:34" x14ac:dyDescent="0.25">
      <c r="A932" s="206"/>
      <c r="B932" s="207"/>
      <c r="C932" s="207"/>
      <c r="D932" s="207"/>
      <c r="E932" s="207"/>
      <c r="F932" s="207"/>
      <c r="G932" s="207"/>
      <c r="H932" s="207"/>
      <c r="I932" s="207"/>
      <c r="J932" s="207"/>
      <c r="K932" s="207"/>
      <c r="L932" s="207"/>
      <c r="M932" s="207"/>
      <c r="N932" s="207"/>
      <c r="O932" s="207"/>
      <c r="AH932" s="206"/>
    </row>
    <row r="933" spans="1:34" x14ac:dyDescent="0.25">
      <c r="A933" s="206"/>
      <c r="B933" s="207"/>
      <c r="C933" s="207"/>
      <c r="D933" s="207"/>
      <c r="E933" s="207"/>
      <c r="F933" s="207"/>
      <c r="G933" s="207"/>
      <c r="H933" s="207"/>
      <c r="I933" s="207"/>
      <c r="J933" s="207"/>
      <c r="K933" s="207"/>
      <c r="L933" s="207"/>
      <c r="M933" s="207"/>
      <c r="N933" s="207"/>
      <c r="O933" s="207"/>
      <c r="AH933" s="206"/>
    </row>
    <row r="934" spans="1:34" x14ac:dyDescent="0.25">
      <c r="A934" s="206"/>
      <c r="B934" s="207"/>
      <c r="C934" s="207"/>
      <c r="D934" s="207"/>
      <c r="E934" s="207"/>
      <c r="F934" s="207"/>
      <c r="G934" s="207"/>
      <c r="H934" s="207"/>
      <c r="I934" s="207"/>
      <c r="J934" s="207"/>
      <c r="K934" s="207"/>
      <c r="L934" s="207"/>
      <c r="M934" s="207"/>
      <c r="N934" s="207"/>
      <c r="O934" s="207"/>
      <c r="AH934" s="206"/>
    </row>
    <row r="935" spans="1:34" x14ac:dyDescent="0.25">
      <c r="A935" s="206"/>
      <c r="B935" s="207"/>
      <c r="C935" s="207"/>
      <c r="D935" s="207"/>
      <c r="E935" s="207"/>
      <c r="F935" s="207"/>
      <c r="G935" s="207"/>
      <c r="H935" s="207"/>
      <c r="I935" s="207"/>
      <c r="J935" s="207"/>
      <c r="K935" s="207"/>
      <c r="L935" s="207"/>
      <c r="M935" s="207"/>
      <c r="N935" s="207"/>
      <c r="O935" s="207"/>
      <c r="AH935" s="206"/>
    </row>
    <row r="936" spans="1:34" x14ac:dyDescent="0.25">
      <c r="A936" s="206"/>
      <c r="B936" s="207"/>
      <c r="C936" s="207"/>
      <c r="D936" s="207"/>
      <c r="E936" s="207"/>
      <c r="F936" s="207"/>
      <c r="G936" s="207"/>
      <c r="H936" s="207"/>
      <c r="I936" s="207"/>
      <c r="J936" s="207"/>
      <c r="K936" s="207"/>
      <c r="L936" s="207"/>
      <c r="M936" s="207"/>
      <c r="N936" s="207"/>
      <c r="O936" s="207"/>
      <c r="AH936" s="206"/>
    </row>
    <row r="937" spans="1:34" x14ac:dyDescent="0.25">
      <c r="A937" s="206"/>
      <c r="B937" s="207"/>
      <c r="C937" s="207"/>
      <c r="D937" s="207"/>
      <c r="E937" s="207"/>
      <c r="F937" s="207"/>
      <c r="G937" s="207"/>
      <c r="H937" s="207"/>
      <c r="I937" s="207"/>
      <c r="J937" s="207"/>
      <c r="K937" s="207"/>
      <c r="L937" s="207"/>
      <c r="M937" s="207"/>
      <c r="N937" s="207"/>
      <c r="O937" s="207"/>
      <c r="AH937" s="206"/>
    </row>
    <row r="938" spans="1:34" x14ac:dyDescent="0.25">
      <c r="A938" s="206"/>
      <c r="B938" s="207"/>
      <c r="C938" s="207"/>
      <c r="D938" s="207"/>
      <c r="E938" s="207"/>
      <c r="F938" s="207"/>
      <c r="G938" s="207"/>
      <c r="H938" s="207"/>
      <c r="I938" s="207"/>
      <c r="J938" s="207"/>
      <c r="K938" s="207"/>
      <c r="L938" s="207"/>
      <c r="M938" s="207"/>
      <c r="N938" s="207"/>
      <c r="O938" s="207"/>
      <c r="AH938" s="206"/>
    </row>
    <row r="939" spans="1:34" x14ac:dyDescent="0.25">
      <c r="A939" s="206"/>
      <c r="B939" s="207"/>
      <c r="C939" s="207"/>
      <c r="D939" s="207"/>
      <c r="E939" s="207"/>
      <c r="F939" s="207"/>
      <c r="G939" s="207"/>
      <c r="H939" s="207"/>
      <c r="I939" s="207"/>
      <c r="J939" s="207"/>
      <c r="K939" s="207"/>
      <c r="L939" s="207"/>
      <c r="M939" s="207"/>
      <c r="N939" s="207"/>
      <c r="O939" s="207"/>
      <c r="AH939" s="206"/>
    </row>
    <row r="940" spans="1:34" x14ac:dyDescent="0.25">
      <c r="A940" s="206"/>
      <c r="B940" s="207"/>
      <c r="C940" s="207"/>
      <c r="D940" s="207"/>
      <c r="E940" s="207"/>
      <c r="F940" s="207"/>
      <c r="G940" s="207"/>
      <c r="H940" s="207"/>
      <c r="I940" s="207"/>
      <c r="J940" s="207"/>
      <c r="K940" s="207"/>
      <c r="L940" s="207"/>
      <c r="M940" s="207"/>
      <c r="N940" s="207"/>
      <c r="O940" s="207"/>
      <c r="AH940" s="206"/>
    </row>
    <row r="941" spans="1:34" x14ac:dyDescent="0.25">
      <c r="A941" s="206"/>
      <c r="B941" s="207"/>
      <c r="C941" s="207"/>
      <c r="D941" s="207"/>
      <c r="E941" s="207"/>
      <c r="F941" s="207"/>
      <c r="G941" s="207"/>
      <c r="H941" s="207"/>
      <c r="I941" s="207"/>
      <c r="J941" s="207"/>
      <c r="K941" s="207"/>
      <c r="L941" s="207"/>
      <c r="M941" s="207"/>
      <c r="N941" s="207"/>
      <c r="O941" s="207"/>
      <c r="AH941" s="206"/>
    </row>
    <row r="942" spans="1:34" x14ac:dyDescent="0.25">
      <c r="A942" s="206"/>
      <c r="B942" s="207"/>
      <c r="C942" s="207"/>
      <c r="D942" s="207"/>
      <c r="E942" s="207"/>
      <c r="F942" s="207"/>
      <c r="G942" s="207"/>
      <c r="H942" s="207"/>
      <c r="I942" s="207"/>
      <c r="J942" s="207"/>
      <c r="K942" s="207"/>
      <c r="L942" s="207"/>
      <c r="M942" s="207"/>
      <c r="N942" s="207"/>
      <c r="O942" s="207"/>
      <c r="AH942" s="206"/>
    </row>
    <row r="943" spans="1:34" x14ac:dyDescent="0.25">
      <c r="A943" s="206"/>
      <c r="B943" s="207"/>
      <c r="C943" s="207"/>
      <c r="D943" s="207"/>
      <c r="E943" s="207"/>
      <c r="F943" s="207"/>
      <c r="G943" s="207"/>
      <c r="H943" s="207"/>
      <c r="I943" s="207"/>
      <c r="J943" s="207"/>
      <c r="K943" s="207"/>
      <c r="L943" s="207"/>
      <c r="M943" s="207"/>
      <c r="N943" s="207"/>
      <c r="O943" s="207"/>
      <c r="AH943" s="206"/>
    </row>
    <row r="944" spans="1:34" x14ac:dyDescent="0.25">
      <c r="A944" s="206"/>
      <c r="B944" s="207"/>
      <c r="C944" s="207"/>
      <c r="D944" s="207"/>
      <c r="E944" s="207"/>
      <c r="F944" s="207"/>
      <c r="G944" s="207"/>
      <c r="H944" s="207"/>
      <c r="I944" s="207"/>
      <c r="J944" s="207"/>
      <c r="K944" s="207"/>
      <c r="L944" s="207"/>
      <c r="M944" s="207"/>
      <c r="N944" s="207"/>
      <c r="O944" s="207"/>
      <c r="AH944" s="206"/>
    </row>
    <row r="945" spans="1:34" x14ac:dyDescent="0.25">
      <c r="A945" s="206"/>
      <c r="B945" s="207"/>
      <c r="C945" s="207"/>
      <c r="D945" s="207"/>
      <c r="E945" s="207"/>
      <c r="F945" s="207"/>
      <c r="G945" s="207"/>
      <c r="H945" s="207"/>
      <c r="I945" s="207"/>
      <c r="J945" s="207"/>
      <c r="K945" s="207"/>
      <c r="L945" s="207"/>
      <c r="M945" s="207"/>
      <c r="N945" s="207"/>
      <c r="O945" s="207"/>
      <c r="AH945" s="206"/>
    </row>
    <row r="946" spans="1:34" x14ac:dyDescent="0.25">
      <c r="A946" s="206"/>
      <c r="B946" s="207"/>
      <c r="C946" s="207"/>
      <c r="D946" s="207"/>
      <c r="E946" s="207"/>
      <c r="F946" s="207"/>
      <c r="G946" s="207"/>
      <c r="H946" s="207"/>
      <c r="I946" s="207"/>
      <c r="J946" s="207"/>
      <c r="K946" s="207"/>
      <c r="L946" s="207"/>
      <c r="M946" s="207"/>
      <c r="N946" s="207"/>
      <c r="O946" s="207"/>
      <c r="AH946" s="206"/>
    </row>
    <row r="947" spans="1:34" x14ac:dyDescent="0.25">
      <c r="A947" s="206"/>
      <c r="B947" s="207"/>
      <c r="C947" s="207"/>
      <c r="D947" s="207"/>
      <c r="E947" s="207"/>
      <c r="F947" s="207"/>
      <c r="G947" s="207"/>
      <c r="H947" s="207"/>
      <c r="I947" s="207"/>
      <c r="J947" s="207"/>
      <c r="K947" s="207"/>
      <c r="L947" s="207"/>
      <c r="M947" s="207"/>
      <c r="N947" s="207"/>
      <c r="O947" s="207"/>
      <c r="AH947" s="206"/>
    </row>
    <row r="948" spans="1:34" x14ac:dyDescent="0.25">
      <c r="A948" s="206"/>
      <c r="B948" s="207"/>
      <c r="C948" s="207"/>
      <c r="D948" s="207"/>
      <c r="E948" s="207"/>
      <c r="F948" s="207"/>
      <c r="G948" s="207"/>
      <c r="H948" s="207"/>
      <c r="I948" s="207"/>
      <c r="J948" s="207"/>
      <c r="K948" s="207"/>
      <c r="L948" s="207"/>
      <c r="M948" s="207"/>
      <c r="N948" s="207"/>
      <c r="O948" s="207"/>
      <c r="AH948" s="206"/>
    </row>
    <row r="949" spans="1:34" x14ac:dyDescent="0.25">
      <c r="A949" s="206"/>
      <c r="B949" s="207"/>
      <c r="C949" s="207"/>
      <c r="D949" s="207"/>
      <c r="E949" s="207"/>
      <c r="F949" s="207"/>
      <c r="G949" s="207"/>
      <c r="H949" s="207"/>
      <c r="I949" s="207"/>
      <c r="J949" s="207"/>
      <c r="K949" s="207"/>
      <c r="L949" s="207"/>
      <c r="M949" s="207"/>
      <c r="N949" s="207"/>
      <c r="O949" s="207"/>
      <c r="AH949" s="206"/>
    </row>
    <row r="950" spans="1:34" x14ac:dyDescent="0.25">
      <c r="A950" s="206"/>
      <c r="B950" s="207"/>
      <c r="C950" s="207"/>
      <c r="D950" s="207"/>
      <c r="E950" s="207"/>
      <c r="F950" s="207"/>
      <c r="G950" s="207"/>
      <c r="H950" s="207"/>
      <c r="I950" s="207"/>
      <c r="J950" s="207"/>
      <c r="K950" s="207"/>
      <c r="L950" s="207"/>
      <c r="M950" s="207"/>
      <c r="N950" s="207"/>
      <c r="O950" s="207"/>
      <c r="AH950" s="206"/>
    </row>
    <row r="951" spans="1:34" x14ac:dyDescent="0.25">
      <c r="A951" s="206"/>
      <c r="B951" s="207"/>
      <c r="C951" s="207"/>
      <c r="D951" s="207"/>
      <c r="E951" s="207"/>
      <c r="F951" s="207"/>
      <c r="G951" s="207"/>
      <c r="H951" s="207"/>
      <c r="I951" s="207"/>
      <c r="J951" s="207"/>
      <c r="K951" s="207"/>
      <c r="L951" s="207"/>
      <c r="M951" s="207"/>
      <c r="N951" s="207"/>
      <c r="O951" s="207"/>
      <c r="AH951" s="206"/>
    </row>
    <row r="952" spans="1:34" x14ac:dyDescent="0.25">
      <c r="A952" s="206"/>
      <c r="B952" s="207"/>
      <c r="C952" s="207"/>
      <c r="D952" s="207"/>
      <c r="E952" s="207"/>
      <c r="F952" s="207"/>
      <c r="G952" s="207"/>
      <c r="H952" s="207"/>
      <c r="I952" s="207"/>
      <c r="J952" s="207"/>
      <c r="K952" s="207"/>
      <c r="L952" s="207"/>
      <c r="M952" s="207"/>
      <c r="N952" s="207"/>
      <c r="O952" s="207"/>
      <c r="AH952" s="206"/>
    </row>
    <row r="953" spans="1:34" x14ac:dyDescent="0.25">
      <c r="A953" s="206"/>
      <c r="B953" s="207"/>
      <c r="C953" s="207"/>
      <c r="D953" s="207"/>
      <c r="E953" s="207"/>
      <c r="F953" s="207"/>
      <c r="G953" s="207"/>
      <c r="H953" s="207"/>
      <c r="I953" s="207"/>
      <c r="J953" s="207"/>
      <c r="K953" s="207"/>
      <c r="L953" s="207"/>
      <c r="M953" s="207"/>
      <c r="N953" s="207"/>
      <c r="O953" s="207"/>
      <c r="AH953" s="206"/>
    </row>
    <row r="954" spans="1:34" x14ac:dyDescent="0.25">
      <c r="A954" s="206"/>
      <c r="B954" s="207"/>
      <c r="C954" s="207"/>
      <c r="D954" s="207"/>
      <c r="E954" s="207"/>
      <c r="F954" s="207"/>
      <c r="G954" s="207"/>
      <c r="H954" s="207"/>
      <c r="I954" s="207"/>
      <c r="J954" s="207"/>
      <c r="K954" s="207"/>
      <c r="L954" s="207"/>
      <c r="M954" s="207"/>
      <c r="N954" s="207"/>
      <c r="O954" s="207"/>
      <c r="AH954" s="206"/>
    </row>
    <row r="955" spans="1:34" x14ac:dyDescent="0.25">
      <c r="A955" s="206"/>
      <c r="B955" s="207"/>
      <c r="C955" s="207"/>
      <c r="D955" s="207"/>
      <c r="E955" s="207"/>
      <c r="F955" s="207"/>
      <c r="G955" s="207"/>
      <c r="H955" s="207"/>
      <c r="I955" s="207"/>
      <c r="J955" s="207"/>
      <c r="K955" s="207"/>
      <c r="L955" s="207"/>
      <c r="M955" s="207"/>
      <c r="N955" s="207"/>
      <c r="O955" s="207"/>
      <c r="AH955" s="206"/>
    </row>
    <row r="956" spans="1:34" x14ac:dyDescent="0.25">
      <c r="A956" s="206"/>
      <c r="B956" s="207"/>
      <c r="C956" s="207"/>
      <c r="D956" s="207"/>
      <c r="E956" s="207"/>
      <c r="F956" s="207"/>
      <c r="G956" s="207"/>
      <c r="H956" s="207"/>
      <c r="I956" s="207"/>
      <c r="J956" s="207"/>
      <c r="K956" s="207"/>
      <c r="L956" s="207"/>
      <c r="M956" s="207"/>
      <c r="N956" s="207"/>
      <c r="O956" s="207"/>
      <c r="AH956" s="206"/>
    </row>
    <row r="957" spans="1:34" x14ac:dyDescent="0.25">
      <c r="A957" s="206"/>
      <c r="B957" s="207"/>
      <c r="C957" s="207"/>
      <c r="D957" s="207"/>
      <c r="E957" s="207"/>
      <c r="F957" s="207"/>
      <c r="G957" s="207"/>
      <c r="H957" s="207"/>
      <c r="I957" s="207"/>
      <c r="J957" s="207"/>
      <c r="K957" s="207"/>
      <c r="L957" s="207"/>
      <c r="M957" s="207"/>
      <c r="N957" s="207"/>
      <c r="O957" s="207"/>
      <c r="AH957" s="206"/>
    </row>
    <row r="958" spans="1:34" x14ac:dyDescent="0.25">
      <c r="A958" s="206"/>
      <c r="B958" s="207"/>
      <c r="C958" s="207"/>
      <c r="D958" s="207"/>
      <c r="E958" s="207"/>
      <c r="F958" s="207"/>
      <c r="G958" s="207"/>
      <c r="H958" s="207"/>
      <c r="I958" s="207"/>
      <c r="J958" s="207"/>
      <c r="K958" s="207"/>
      <c r="L958" s="207"/>
      <c r="M958" s="207"/>
      <c r="N958" s="207"/>
      <c r="O958" s="207"/>
      <c r="AH958" s="206"/>
    </row>
    <row r="959" spans="1:34" x14ac:dyDescent="0.25">
      <c r="A959" s="206"/>
      <c r="B959" s="207"/>
      <c r="C959" s="207"/>
      <c r="D959" s="207"/>
      <c r="E959" s="207"/>
      <c r="F959" s="207"/>
      <c r="G959" s="207"/>
      <c r="H959" s="207"/>
      <c r="I959" s="207"/>
      <c r="J959" s="207"/>
      <c r="K959" s="207"/>
      <c r="L959" s="207"/>
      <c r="M959" s="207"/>
      <c r="N959" s="207"/>
      <c r="O959" s="207"/>
      <c r="AH959" s="206"/>
    </row>
    <row r="960" spans="1:34" x14ac:dyDescent="0.25">
      <c r="A960" s="206"/>
      <c r="B960" s="207"/>
      <c r="C960" s="207"/>
      <c r="D960" s="207"/>
      <c r="E960" s="207"/>
      <c r="F960" s="207"/>
      <c r="G960" s="207"/>
      <c r="H960" s="207"/>
      <c r="I960" s="207"/>
      <c r="J960" s="207"/>
      <c r="K960" s="207"/>
      <c r="L960" s="207"/>
      <c r="M960" s="207"/>
      <c r="N960" s="207"/>
      <c r="O960" s="207"/>
      <c r="AH960" s="206"/>
    </row>
    <row r="961" spans="1:34" x14ac:dyDescent="0.25">
      <c r="A961" s="206"/>
      <c r="B961" s="207"/>
      <c r="C961" s="207"/>
      <c r="D961" s="207"/>
      <c r="E961" s="207"/>
      <c r="F961" s="207"/>
      <c r="G961" s="207"/>
      <c r="H961" s="207"/>
      <c r="I961" s="207"/>
      <c r="J961" s="207"/>
      <c r="K961" s="207"/>
      <c r="L961" s="207"/>
      <c r="M961" s="207"/>
      <c r="N961" s="207"/>
      <c r="O961" s="207"/>
      <c r="AH961" s="206"/>
    </row>
    <row r="962" spans="1:34" x14ac:dyDescent="0.25">
      <c r="A962" s="206"/>
      <c r="B962" s="207"/>
      <c r="C962" s="207"/>
      <c r="D962" s="207"/>
      <c r="E962" s="207"/>
      <c r="F962" s="207"/>
      <c r="G962" s="207"/>
      <c r="H962" s="207"/>
      <c r="I962" s="207"/>
      <c r="J962" s="207"/>
      <c r="K962" s="207"/>
      <c r="L962" s="207"/>
      <c r="M962" s="207"/>
      <c r="N962" s="207"/>
      <c r="O962" s="207"/>
      <c r="AH962" s="206"/>
    </row>
    <row r="963" spans="1:34" x14ac:dyDescent="0.25">
      <c r="A963" s="206"/>
      <c r="B963" s="207"/>
      <c r="C963" s="207"/>
      <c r="D963" s="207"/>
      <c r="E963" s="207"/>
      <c r="F963" s="207"/>
      <c r="G963" s="207"/>
      <c r="H963" s="207"/>
      <c r="I963" s="207"/>
      <c r="J963" s="207"/>
      <c r="K963" s="207"/>
      <c r="L963" s="207"/>
      <c r="M963" s="207"/>
      <c r="N963" s="207"/>
      <c r="O963" s="207"/>
      <c r="AH963" s="206"/>
    </row>
    <row r="964" spans="1:34" x14ac:dyDescent="0.25">
      <c r="A964" s="206"/>
      <c r="B964" s="207"/>
      <c r="C964" s="207"/>
      <c r="D964" s="207"/>
      <c r="E964" s="207"/>
      <c r="F964" s="207"/>
      <c r="G964" s="207"/>
      <c r="H964" s="207"/>
      <c r="I964" s="207"/>
      <c r="J964" s="207"/>
      <c r="K964" s="207"/>
      <c r="L964" s="207"/>
      <c r="M964" s="207"/>
      <c r="N964" s="207"/>
      <c r="O964" s="207"/>
      <c r="AH964" s="206"/>
    </row>
    <row r="965" spans="1:34" x14ac:dyDescent="0.25">
      <c r="A965" s="206"/>
      <c r="B965" s="207"/>
      <c r="C965" s="207"/>
      <c r="D965" s="207"/>
      <c r="E965" s="207"/>
      <c r="F965" s="207"/>
      <c r="G965" s="207"/>
      <c r="H965" s="207"/>
      <c r="I965" s="207"/>
      <c r="J965" s="207"/>
      <c r="K965" s="207"/>
      <c r="L965" s="207"/>
      <c r="M965" s="207"/>
      <c r="N965" s="207"/>
      <c r="O965" s="207"/>
      <c r="AH965" s="206"/>
    </row>
    <row r="966" spans="1:34" x14ac:dyDescent="0.25">
      <c r="A966" s="206"/>
      <c r="B966" s="207"/>
      <c r="C966" s="207"/>
      <c r="D966" s="207"/>
      <c r="E966" s="207"/>
      <c r="F966" s="207"/>
      <c r="G966" s="207"/>
      <c r="H966" s="207"/>
      <c r="I966" s="207"/>
      <c r="J966" s="207"/>
      <c r="K966" s="207"/>
      <c r="L966" s="207"/>
      <c r="M966" s="207"/>
      <c r="N966" s="207"/>
      <c r="O966" s="207"/>
      <c r="AH966" s="206"/>
    </row>
    <row r="967" spans="1:34" x14ac:dyDescent="0.25">
      <c r="A967" s="206"/>
      <c r="B967" s="207"/>
      <c r="C967" s="207"/>
      <c r="D967" s="207"/>
      <c r="E967" s="207"/>
      <c r="F967" s="207"/>
      <c r="G967" s="207"/>
      <c r="H967" s="207"/>
      <c r="I967" s="207"/>
      <c r="J967" s="207"/>
      <c r="K967" s="207"/>
      <c r="L967" s="207"/>
      <c r="M967" s="207"/>
      <c r="N967" s="207"/>
      <c r="O967" s="207"/>
      <c r="AH967" s="206"/>
    </row>
    <row r="968" spans="1:34" x14ac:dyDescent="0.25">
      <c r="A968" s="206"/>
      <c r="B968" s="207"/>
      <c r="C968" s="207"/>
      <c r="D968" s="207"/>
      <c r="E968" s="207"/>
      <c r="F968" s="207"/>
      <c r="G968" s="207"/>
      <c r="H968" s="207"/>
      <c r="I968" s="207"/>
      <c r="J968" s="207"/>
      <c r="K968" s="207"/>
      <c r="L968" s="207"/>
      <c r="M968" s="207"/>
      <c r="N968" s="207"/>
      <c r="O968" s="207"/>
      <c r="AH968" s="206"/>
    </row>
    <row r="969" spans="1:34" x14ac:dyDescent="0.25">
      <c r="A969" s="206"/>
      <c r="B969" s="207"/>
      <c r="C969" s="207"/>
      <c r="D969" s="207"/>
      <c r="E969" s="207"/>
      <c r="F969" s="207"/>
      <c r="G969" s="207"/>
      <c r="H969" s="207"/>
      <c r="I969" s="207"/>
      <c r="J969" s="207"/>
      <c r="K969" s="207"/>
      <c r="L969" s="207"/>
      <c r="M969" s="207"/>
      <c r="N969" s="207"/>
      <c r="O969" s="207"/>
      <c r="AH969" s="206"/>
    </row>
    <row r="970" spans="1:34" x14ac:dyDescent="0.25">
      <c r="A970" s="206"/>
      <c r="B970" s="207"/>
      <c r="C970" s="207"/>
      <c r="D970" s="207"/>
      <c r="E970" s="207"/>
      <c r="F970" s="207"/>
      <c r="G970" s="207"/>
      <c r="H970" s="207"/>
      <c r="I970" s="207"/>
      <c r="J970" s="207"/>
      <c r="K970" s="207"/>
      <c r="L970" s="207"/>
      <c r="M970" s="207"/>
      <c r="N970" s="207"/>
      <c r="O970" s="207"/>
      <c r="AH970" s="206"/>
    </row>
    <row r="971" spans="1:34" x14ac:dyDescent="0.25">
      <c r="A971" s="206"/>
      <c r="B971" s="207"/>
      <c r="C971" s="207"/>
      <c r="D971" s="207"/>
      <c r="E971" s="207"/>
      <c r="F971" s="207"/>
      <c r="G971" s="207"/>
      <c r="H971" s="207"/>
      <c r="I971" s="207"/>
      <c r="J971" s="207"/>
      <c r="K971" s="207"/>
      <c r="L971" s="207"/>
      <c r="M971" s="207"/>
      <c r="N971" s="207"/>
      <c r="O971" s="207"/>
      <c r="AH971" s="206"/>
    </row>
    <row r="972" spans="1:34" x14ac:dyDescent="0.25">
      <c r="A972" s="206"/>
      <c r="B972" s="207"/>
      <c r="C972" s="207"/>
      <c r="D972" s="207"/>
      <c r="E972" s="207"/>
      <c r="F972" s="207"/>
      <c r="G972" s="207"/>
      <c r="H972" s="207"/>
      <c r="I972" s="207"/>
      <c r="J972" s="207"/>
      <c r="K972" s="207"/>
      <c r="L972" s="207"/>
      <c r="M972" s="207"/>
      <c r="N972" s="207"/>
      <c r="O972" s="207"/>
      <c r="AH972" s="206"/>
    </row>
    <row r="973" spans="1:34" x14ac:dyDescent="0.25">
      <c r="A973" s="206"/>
      <c r="B973" s="207"/>
      <c r="C973" s="207"/>
      <c r="D973" s="207"/>
      <c r="E973" s="207"/>
      <c r="F973" s="207"/>
      <c r="G973" s="207"/>
      <c r="H973" s="207"/>
      <c r="I973" s="207"/>
      <c r="J973" s="207"/>
      <c r="K973" s="207"/>
      <c r="L973" s="207"/>
      <c r="M973" s="207"/>
      <c r="N973" s="207"/>
      <c r="O973" s="207"/>
      <c r="AH973" s="206"/>
    </row>
    <row r="974" spans="1:34" x14ac:dyDescent="0.25">
      <c r="A974" s="206"/>
      <c r="B974" s="207"/>
      <c r="C974" s="207"/>
      <c r="D974" s="207"/>
      <c r="E974" s="207"/>
      <c r="F974" s="207"/>
      <c r="G974" s="207"/>
      <c r="H974" s="207"/>
      <c r="I974" s="207"/>
      <c r="J974" s="207"/>
      <c r="K974" s="207"/>
      <c r="L974" s="207"/>
      <c r="M974" s="207"/>
      <c r="N974" s="207"/>
      <c r="O974" s="207"/>
      <c r="AH974" s="206"/>
    </row>
    <row r="975" spans="1:34" x14ac:dyDescent="0.25">
      <c r="A975" s="206"/>
      <c r="B975" s="207"/>
      <c r="C975" s="207"/>
      <c r="D975" s="207"/>
      <c r="E975" s="207"/>
      <c r="F975" s="207"/>
      <c r="G975" s="207"/>
      <c r="H975" s="207"/>
      <c r="I975" s="207"/>
      <c r="J975" s="207"/>
      <c r="K975" s="207"/>
      <c r="L975" s="207"/>
      <c r="M975" s="207"/>
      <c r="N975" s="207"/>
      <c r="O975" s="207"/>
      <c r="AH975" s="206"/>
    </row>
    <row r="976" spans="1:34" x14ac:dyDescent="0.25">
      <c r="A976" s="206"/>
      <c r="B976" s="207"/>
      <c r="C976" s="207"/>
      <c r="D976" s="207"/>
      <c r="E976" s="207"/>
      <c r="F976" s="207"/>
      <c r="G976" s="207"/>
      <c r="H976" s="207"/>
      <c r="I976" s="207"/>
      <c r="J976" s="207"/>
      <c r="K976" s="207"/>
      <c r="L976" s="207"/>
      <c r="M976" s="207"/>
      <c r="N976" s="207"/>
      <c r="O976" s="207"/>
      <c r="AH976" s="206"/>
    </row>
    <row r="977" spans="1:34" x14ac:dyDescent="0.25">
      <c r="A977" s="206"/>
      <c r="B977" s="207"/>
      <c r="C977" s="207"/>
      <c r="D977" s="207"/>
      <c r="E977" s="207"/>
      <c r="F977" s="207"/>
      <c r="G977" s="207"/>
      <c r="H977" s="207"/>
      <c r="I977" s="207"/>
      <c r="J977" s="207"/>
      <c r="K977" s="207"/>
      <c r="L977" s="207"/>
      <c r="M977" s="207"/>
      <c r="N977" s="207"/>
      <c r="O977" s="207"/>
      <c r="AH977" s="206"/>
    </row>
    <row r="978" spans="1:34" x14ac:dyDescent="0.25">
      <c r="A978" s="206"/>
      <c r="B978" s="207"/>
      <c r="C978" s="207"/>
      <c r="D978" s="207"/>
      <c r="E978" s="207"/>
      <c r="F978" s="207"/>
      <c r="G978" s="207"/>
      <c r="H978" s="207"/>
      <c r="I978" s="207"/>
      <c r="J978" s="207"/>
      <c r="K978" s="207"/>
      <c r="L978" s="207"/>
      <c r="M978" s="207"/>
      <c r="N978" s="207"/>
      <c r="O978" s="207"/>
      <c r="AH978" s="206"/>
    </row>
    <row r="979" spans="1:34" x14ac:dyDescent="0.25">
      <c r="A979" s="206"/>
      <c r="B979" s="207"/>
      <c r="C979" s="207"/>
      <c r="D979" s="207"/>
      <c r="E979" s="207"/>
      <c r="F979" s="207"/>
      <c r="G979" s="207"/>
      <c r="H979" s="207"/>
      <c r="I979" s="207"/>
      <c r="J979" s="207"/>
      <c r="K979" s="207"/>
      <c r="L979" s="207"/>
      <c r="M979" s="207"/>
      <c r="N979" s="207"/>
      <c r="O979" s="207"/>
      <c r="AH979" s="206"/>
    </row>
    <row r="980" spans="1:34" x14ac:dyDescent="0.25">
      <c r="A980" s="206"/>
      <c r="B980" s="207"/>
      <c r="C980" s="207"/>
      <c r="D980" s="207"/>
      <c r="E980" s="207"/>
      <c r="F980" s="207"/>
      <c r="G980" s="207"/>
      <c r="H980" s="207"/>
      <c r="I980" s="207"/>
      <c r="J980" s="207"/>
      <c r="K980" s="207"/>
      <c r="L980" s="207"/>
      <c r="M980" s="207"/>
      <c r="N980" s="207"/>
      <c r="O980" s="207"/>
      <c r="AH980" s="206"/>
    </row>
    <row r="981" spans="1:34" x14ac:dyDescent="0.25">
      <c r="A981" s="206"/>
      <c r="B981" s="207"/>
      <c r="C981" s="207"/>
      <c r="D981" s="207"/>
      <c r="E981" s="207"/>
      <c r="F981" s="207"/>
      <c r="G981" s="207"/>
      <c r="H981" s="207"/>
      <c r="I981" s="207"/>
      <c r="J981" s="207"/>
      <c r="K981" s="207"/>
      <c r="L981" s="207"/>
      <c r="M981" s="207"/>
      <c r="N981" s="207"/>
      <c r="O981" s="207"/>
      <c r="AH981" s="206"/>
    </row>
    <row r="982" spans="1:34" x14ac:dyDescent="0.25">
      <c r="A982" s="206"/>
      <c r="B982" s="207"/>
      <c r="C982" s="207"/>
      <c r="D982" s="207"/>
      <c r="E982" s="207"/>
      <c r="F982" s="207"/>
      <c r="G982" s="207"/>
      <c r="H982" s="207"/>
      <c r="I982" s="207"/>
      <c r="J982" s="207"/>
      <c r="K982" s="207"/>
      <c r="L982" s="207"/>
      <c r="M982" s="207"/>
      <c r="N982" s="207"/>
      <c r="O982" s="207"/>
      <c r="AH982" s="206"/>
    </row>
    <row r="983" spans="1:34" x14ac:dyDescent="0.25">
      <c r="A983" s="206"/>
      <c r="B983" s="207"/>
      <c r="C983" s="207"/>
      <c r="D983" s="207"/>
      <c r="E983" s="207"/>
      <c r="F983" s="207"/>
      <c r="G983" s="207"/>
      <c r="H983" s="207"/>
      <c r="I983" s="207"/>
      <c r="J983" s="207"/>
      <c r="K983" s="207"/>
      <c r="L983" s="207"/>
      <c r="M983" s="207"/>
      <c r="N983" s="207"/>
      <c r="O983" s="207"/>
      <c r="AH983" s="206"/>
    </row>
    <row r="984" spans="1:34" x14ac:dyDescent="0.25">
      <c r="A984" s="206"/>
      <c r="B984" s="207"/>
      <c r="C984" s="207"/>
      <c r="D984" s="207"/>
      <c r="E984" s="207"/>
      <c r="F984" s="207"/>
      <c r="G984" s="207"/>
      <c r="H984" s="207"/>
      <c r="I984" s="207"/>
      <c r="J984" s="207"/>
      <c r="K984" s="207"/>
      <c r="L984" s="207"/>
      <c r="M984" s="207"/>
      <c r="N984" s="207"/>
      <c r="O984" s="207"/>
      <c r="AH984" s="206"/>
    </row>
    <row r="985" spans="1:34" x14ac:dyDescent="0.25">
      <c r="A985" s="206"/>
      <c r="B985" s="207"/>
      <c r="C985" s="207"/>
      <c r="D985" s="207"/>
      <c r="E985" s="207"/>
      <c r="F985" s="207"/>
      <c r="G985" s="207"/>
      <c r="H985" s="207"/>
      <c r="I985" s="207"/>
      <c r="J985" s="207"/>
      <c r="K985" s="207"/>
      <c r="L985" s="207"/>
      <c r="M985" s="207"/>
      <c r="N985" s="207"/>
      <c r="O985" s="207"/>
      <c r="AH985" s="206"/>
    </row>
    <row r="986" spans="1:34" x14ac:dyDescent="0.25">
      <c r="A986" s="206"/>
      <c r="B986" s="207"/>
      <c r="C986" s="207"/>
      <c r="D986" s="207"/>
      <c r="E986" s="207"/>
      <c r="F986" s="207"/>
      <c r="G986" s="207"/>
      <c r="H986" s="207"/>
      <c r="I986" s="207"/>
      <c r="J986" s="207"/>
      <c r="K986" s="207"/>
      <c r="L986" s="207"/>
      <c r="M986" s="207"/>
      <c r="N986" s="207"/>
      <c r="O986" s="207"/>
      <c r="AH986" s="206"/>
    </row>
    <row r="987" spans="1:34" x14ac:dyDescent="0.25">
      <c r="A987" s="206"/>
      <c r="B987" s="207"/>
      <c r="C987" s="207"/>
      <c r="D987" s="207"/>
      <c r="E987" s="207"/>
      <c r="F987" s="207"/>
      <c r="G987" s="207"/>
      <c r="H987" s="207"/>
      <c r="I987" s="207"/>
      <c r="J987" s="207"/>
      <c r="K987" s="207"/>
      <c r="L987" s="207"/>
      <c r="M987" s="207"/>
      <c r="N987" s="207"/>
      <c r="O987" s="207"/>
      <c r="AH987" s="206"/>
    </row>
    <row r="988" spans="1:34" x14ac:dyDescent="0.25">
      <c r="A988" s="206"/>
      <c r="B988" s="207"/>
      <c r="C988" s="207"/>
      <c r="D988" s="207"/>
      <c r="E988" s="207"/>
      <c r="F988" s="207"/>
      <c r="G988" s="207"/>
      <c r="H988" s="207"/>
      <c r="I988" s="207"/>
      <c r="J988" s="207"/>
      <c r="K988" s="207"/>
      <c r="L988" s="207"/>
      <c r="M988" s="207"/>
      <c r="N988" s="207"/>
      <c r="O988" s="207"/>
      <c r="AH988" s="206"/>
    </row>
    <row r="989" spans="1:34" x14ac:dyDescent="0.25">
      <c r="A989" s="206"/>
      <c r="B989" s="207"/>
      <c r="C989" s="207"/>
      <c r="D989" s="207"/>
      <c r="E989" s="207"/>
      <c r="F989" s="207"/>
      <c r="G989" s="207"/>
      <c r="H989" s="207"/>
      <c r="I989" s="207"/>
      <c r="J989" s="207"/>
      <c r="K989" s="207"/>
      <c r="L989" s="207"/>
      <c r="M989" s="207"/>
      <c r="N989" s="207"/>
      <c r="O989" s="207"/>
      <c r="AH989" s="206"/>
    </row>
    <row r="990" spans="1:34" x14ac:dyDescent="0.25">
      <c r="A990" s="206"/>
      <c r="B990" s="207"/>
      <c r="C990" s="207"/>
      <c r="D990" s="207"/>
      <c r="E990" s="207"/>
      <c r="F990" s="207"/>
      <c r="G990" s="207"/>
      <c r="H990" s="207"/>
      <c r="I990" s="207"/>
      <c r="J990" s="207"/>
      <c r="K990" s="207"/>
      <c r="L990" s="207"/>
      <c r="M990" s="207"/>
      <c r="N990" s="207"/>
      <c r="O990" s="207"/>
      <c r="AH990" s="206"/>
    </row>
    <row r="991" spans="1:34" x14ac:dyDescent="0.25">
      <c r="A991" s="206"/>
      <c r="B991" s="207"/>
      <c r="C991" s="207"/>
      <c r="D991" s="207"/>
      <c r="E991" s="207"/>
      <c r="F991" s="207"/>
      <c r="G991" s="207"/>
      <c r="H991" s="207"/>
      <c r="I991" s="207"/>
      <c r="J991" s="207"/>
      <c r="K991" s="207"/>
      <c r="L991" s="207"/>
      <c r="M991" s="207"/>
      <c r="N991" s="207"/>
      <c r="O991" s="207"/>
      <c r="AH991" s="206"/>
    </row>
    <row r="992" spans="1:34" x14ac:dyDescent="0.25">
      <c r="A992" s="206"/>
      <c r="B992" s="207"/>
      <c r="C992" s="207"/>
      <c r="D992" s="207"/>
      <c r="E992" s="207"/>
      <c r="F992" s="207"/>
      <c r="G992" s="207"/>
      <c r="H992" s="207"/>
      <c r="I992" s="207"/>
      <c r="J992" s="207"/>
      <c r="K992" s="207"/>
      <c r="L992" s="207"/>
      <c r="M992" s="207"/>
      <c r="N992" s="207"/>
      <c r="O992" s="207"/>
      <c r="AH992" s="206"/>
    </row>
    <row r="993" spans="1:34" x14ac:dyDescent="0.25">
      <c r="A993" s="206"/>
      <c r="B993" s="207"/>
      <c r="C993" s="207"/>
      <c r="D993" s="207"/>
      <c r="E993" s="207"/>
      <c r="F993" s="207"/>
      <c r="G993" s="207"/>
      <c r="H993" s="207"/>
      <c r="I993" s="207"/>
      <c r="J993" s="207"/>
      <c r="K993" s="207"/>
      <c r="L993" s="207"/>
      <c r="M993" s="207"/>
      <c r="N993" s="207"/>
      <c r="O993" s="207"/>
      <c r="AH993" s="206"/>
    </row>
    <row r="994" spans="1:34" x14ac:dyDescent="0.25">
      <c r="A994" s="206"/>
      <c r="B994" s="207"/>
      <c r="C994" s="207"/>
      <c r="D994" s="207"/>
      <c r="E994" s="207"/>
      <c r="F994" s="207"/>
      <c r="G994" s="207"/>
      <c r="H994" s="207"/>
      <c r="I994" s="207"/>
      <c r="J994" s="207"/>
      <c r="K994" s="207"/>
      <c r="L994" s="207"/>
      <c r="M994" s="207"/>
      <c r="N994" s="207"/>
      <c r="O994" s="207"/>
      <c r="AH994" s="206"/>
    </row>
    <row r="995" spans="1:34" x14ac:dyDescent="0.25">
      <c r="A995" s="206"/>
      <c r="B995" s="207"/>
      <c r="C995" s="207"/>
      <c r="D995" s="207"/>
      <c r="E995" s="207"/>
      <c r="F995" s="207"/>
      <c r="G995" s="207"/>
      <c r="H995" s="207"/>
      <c r="I995" s="207"/>
      <c r="J995" s="207"/>
      <c r="K995" s="207"/>
      <c r="L995" s="207"/>
      <c r="M995" s="207"/>
      <c r="N995" s="207"/>
      <c r="O995" s="207"/>
      <c r="AH995" s="206"/>
    </row>
    <row r="996" spans="1:34" x14ac:dyDescent="0.25">
      <c r="A996" s="206"/>
      <c r="B996" s="207"/>
      <c r="C996" s="207"/>
      <c r="D996" s="207"/>
      <c r="E996" s="207"/>
      <c r="F996" s="207"/>
      <c r="G996" s="207"/>
      <c r="H996" s="207"/>
      <c r="I996" s="207"/>
      <c r="J996" s="207"/>
      <c r="K996" s="207"/>
      <c r="L996" s="207"/>
      <c r="M996" s="207"/>
      <c r="N996" s="207"/>
      <c r="O996" s="207"/>
      <c r="AH996" s="206"/>
    </row>
    <row r="997" spans="1:34" x14ac:dyDescent="0.25">
      <c r="A997" s="206"/>
      <c r="B997" s="207"/>
      <c r="C997" s="207"/>
      <c r="D997" s="207"/>
      <c r="E997" s="207"/>
      <c r="F997" s="207"/>
      <c r="G997" s="207"/>
      <c r="H997" s="207"/>
      <c r="I997" s="207"/>
      <c r="J997" s="207"/>
      <c r="K997" s="207"/>
      <c r="L997" s="207"/>
      <c r="M997" s="207"/>
      <c r="N997" s="207"/>
      <c r="O997" s="207"/>
      <c r="AH997" s="206"/>
    </row>
    <row r="998" spans="1:34" x14ac:dyDescent="0.25">
      <c r="A998" s="206"/>
      <c r="B998" s="207"/>
      <c r="C998" s="207"/>
      <c r="D998" s="207"/>
      <c r="E998" s="207"/>
      <c r="F998" s="207"/>
      <c r="G998" s="207"/>
      <c r="H998" s="207"/>
      <c r="I998" s="207"/>
      <c r="J998" s="207"/>
      <c r="K998" s="207"/>
      <c r="L998" s="207"/>
      <c r="M998" s="207"/>
      <c r="N998" s="207"/>
      <c r="O998" s="207"/>
      <c r="AH998" s="206"/>
    </row>
    <row r="999" spans="1:34" x14ac:dyDescent="0.25">
      <c r="A999" s="206"/>
      <c r="B999" s="207"/>
      <c r="C999" s="207"/>
      <c r="D999" s="207"/>
      <c r="E999" s="207"/>
      <c r="F999" s="207"/>
      <c r="G999" s="207"/>
      <c r="H999" s="207"/>
      <c r="I999" s="207"/>
      <c r="J999" s="207"/>
      <c r="K999" s="207"/>
      <c r="L999" s="207"/>
      <c r="M999" s="207"/>
      <c r="N999" s="207"/>
      <c r="O999" s="207"/>
      <c r="AH999" s="206"/>
    </row>
    <row r="1000" spans="1:34" x14ac:dyDescent="0.25">
      <c r="A1000" s="206"/>
      <c r="B1000" s="207"/>
      <c r="C1000" s="207"/>
      <c r="D1000" s="207"/>
      <c r="E1000" s="207"/>
      <c r="F1000" s="207"/>
      <c r="G1000" s="207"/>
      <c r="H1000" s="207"/>
      <c r="I1000" s="207"/>
      <c r="J1000" s="207"/>
      <c r="K1000" s="207"/>
      <c r="L1000" s="207"/>
      <c r="M1000" s="207"/>
      <c r="N1000" s="207"/>
      <c r="O1000" s="207"/>
      <c r="AH1000" s="206"/>
    </row>
    <row r="1001" spans="1:34" x14ac:dyDescent="0.25">
      <c r="A1001" s="206"/>
      <c r="B1001" s="207"/>
      <c r="C1001" s="207"/>
      <c r="D1001" s="207"/>
      <c r="E1001" s="207"/>
      <c r="F1001" s="207"/>
      <c r="G1001" s="207"/>
      <c r="H1001" s="207"/>
      <c r="I1001" s="207"/>
      <c r="J1001" s="207"/>
      <c r="K1001" s="207"/>
      <c r="L1001" s="207"/>
      <c r="M1001" s="207"/>
      <c r="N1001" s="207"/>
      <c r="O1001" s="207"/>
      <c r="AH1001" s="206"/>
    </row>
    <row r="1002" spans="1:34" x14ac:dyDescent="0.25">
      <c r="A1002" s="206"/>
      <c r="B1002" s="207"/>
      <c r="C1002" s="207"/>
      <c r="D1002" s="207"/>
      <c r="E1002" s="207"/>
      <c r="F1002" s="207"/>
      <c r="G1002" s="207"/>
      <c r="H1002" s="207"/>
      <c r="I1002" s="207"/>
      <c r="J1002" s="207"/>
      <c r="K1002" s="207"/>
      <c r="L1002" s="207"/>
      <c r="M1002" s="207"/>
      <c r="N1002" s="207"/>
      <c r="O1002" s="207"/>
      <c r="AH1002" s="206"/>
    </row>
    <row r="1003" spans="1:34" x14ac:dyDescent="0.25">
      <c r="A1003" s="206"/>
      <c r="B1003" s="207"/>
      <c r="C1003" s="207"/>
      <c r="D1003" s="207"/>
      <c r="E1003" s="207"/>
      <c r="F1003" s="207"/>
      <c r="G1003" s="207"/>
      <c r="H1003" s="207"/>
      <c r="I1003" s="207"/>
      <c r="J1003" s="207"/>
      <c r="K1003" s="207"/>
      <c r="L1003" s="207"/>
      <c r="M1003" s="207"/>
      <c r="N1003" s="207"/>
      <c r="O1003" s="207"/>
      <c r="AH1003" s="206"/>
    </row>
    <row r="1004" spans="1:34" x14ac:dyDescent="0.25">
      <c r="A1004" s="206"/>
      <c r="B1004" s="207"/>
      <c r="C1004" s="207"/>
      <c r="D1004" s="207"/>
      <c r="E1004" s="207"/>
      <c r="F1004" s="207"/>
      <c r="G1004" s="207"/>
      <c r="H1004" s="207"/>
      <c r="I1004" s="207"/>
      <c r="J1004" s="207"/>
      <c r="K1004" s="207"/>
      <c r="L1004" s="207"/>
      <c r="M1004" s="207"/>
      <c r="N1004" s="207"/>
      <c r="O1004" s="207"/>
      <c r="AH1004" s="206"/>
    </row>
    <row r="1005" spans="1:34" x14ac:dyDescent="0.25">
      <c r="A1005" s="206"/>
      <c r="B1005" s="207"/>
      <c r="C1005" s="207"/>
      <c r="D1005" s="207"/>
      <c r="E1005" s="207"/>
      <c r="F1005" s="207"/>
      <c r="G1005" s="207"/>
      <c r="H1005" s="207"/>
      <c r="I1005" s="207"/>
      <c r="J1005" s="207"/>
      <c r="K1005" s="207"/>
      <c r="L1005" s="207"/>
      <c r="M1005" s="207"/>
      <c r="N1005" s="207"/>
      <c r="O1005" s="207"/>
      <c r="AH1005" s="206"/>
    </row>
    <row r="1006" spans="1:34" x14ac:dyDescent="0.25">
      <c r="A1006" s="206"/>
      <c r="B1006" s="207"/>
      <c r="C1006" s="207"/>
      <c r="D1006" s="207"/>
      <c r="E1006" s="207"/>
      <c r="F1006" s="207"/>
      <c r="G1006" s="207"/>
      <c r="H1006" s="207"/>
      <c r="I1006" s="207"/>
      <c r="J1006" s="207"/>
      <c r="K1006" s="207"/>
      <c r="L1006" s="207"/>
      <c r="M1006" s="207"/>
      <c r="N1006" s="207"/>
      <c r="O1006" s="207"/>
      <c r="AH1006" s="206"/>
    </row>
    <row r="1007" spans="1:34" x14ac:dyDescent="0.25">
      <c r="A1007" s="206"/>
      <c r="B1007" s="207"/>
      <c r="C1007" s="207"/>
      <c r="D1007" s="207"/>
      <c r="E1007" s="207"/>
      <c r="F1007" s="207"/>
      <c r="G1007" s="207"/>
      <c r="H1007" s="207"/>
      <c r="I1007" s="207"/>
      <c r="J1007" s="207"/>
      <c r="K1007" s="207"/>
      <c r="L1007" s="207"/>
      <c r="M1007" s="207"/>
      <c r="N1007" s="207"/>
      <c r="O1007" s="207"/>
      <c r="AH1007" s="206"/>
    </row>
    <row r="1008" spans="1:34" x14ac:dyDescent="0.25">
      <c r="A1008" s="206"/>
      <c r="B1008" s="207"/>
      <c r="C1008" s="207"/>
      <c r="D1008" s="207"/>
      <c r="E1008" s="207"/>
      <c r="F1008" s="207"/>
      <c r="G1008" s="207"/>
      <c r="H1008" s="207"/>
      <c r="I1008" s="207"/>
      <c r="J1008" s="207"/>
      <c r="K1008" s="207"/>
      <c r="L1008" s="207"/>
      <c r="M1008" s="207"/>
      <c r="N1008" s="207"/>
      <c r="O1008" s="207"/>
      <c r="AH1008" s="206"/>
    </row>
    <row r="1009" spans="1:34" x14ac:dyDescent="0.25">
      <c r="A1009" s="206"/>
      <c r="B1009" s="207"/>
      <c r="C1009" s="207"/>
      <c r="D1009" s="207"/>
      <c r="E1009" s="207"/>
      <c r="F1009" s="207"/>
      <c r="G1009" s="207"/>
      <c r="H1009" s="207"/>
      <c r="I1009" s="207"/>
      <c r="J1009" s="207"/>
      <c r="K1009" s="207"/>
      <c r="L1009" s="207"/>
      <c r="M1009" s="207"/>
      <c r="N1009" s="207"/>
      <c r="O1009" s="207"/>
      <c r="AH1009" s="206"/>
    </row>
    <row r="1010" spans="1:34" x14ac:dyDescent="0.25">
      <c r="A1010" s="206"/>
      <c r="B1010" s="207"/>
      <c r="C1010" s="207"/>
      <c r="D1010" s="207"/>
      <c r="E1010" s="207"/>
      <c r="F1010" s="207"/>
      <c r="G1010" s="207"/>
      <c r="H1010" s="207"/>
      <c r="I1010" s="207"/>
      <c r="J1010" s="207"/>
      <c r="K1010" s="207"/>
      <c r="L1010" s="207"/>
      <c r="M1010" s="207"/>
      <c r="N1010" s="207"/>
      <c r="O1010" s="207"/>
      <c r="AH1010" s="206"/>
    </row>
    <row r="1011" spans="1:34" x14ac:dyDescent="0.25">
      <c r="A1011" s="206"/>
      <c r="B1011" s="207"/>
      <c r="C1011" s="207"/>
      <c r="D1011" s="207"/>
      <c r="E1011" s="207"/>
      <c r="F1011" s="207"/>
      <c r="G1011" s="207"/>
      <c r="H1011" s="207"/>
      <c r="I1011" s="207"/>
      <c r="J1011" s="207"/>
      <c r="K1011" s="207"/>
      <c r="L1011" s="207"/>
      <c r="M1011" s="207"/>
      <c r="N1011" s="207"/>
      <c r="O1011" s="207"/>
      <c r="AH1011" s="206"/>
    </row>
    <row r="1012" spans="1:34" x14ac:dyDescent="0.25">
      <c r="A1012" s="206"/>
      <c r="B1012" s="207"/>
      <c r="C1012" s="207"/>
      <c r="D1012" s="207"/>
      <c r="E1012" s="207"/>
      <c r="F1012" s="207"/>
      <c r="G1012" s="207"/>
      <c r="H1012" s="207"/>
      <c r="I1012" s="207"/>
      <c r="J1012" s="207"/>
      <c r="K1012" s="207"/>
      <c r="L1012" s="207"/>
      <c r="M1012" s="207"/>
      <c r="N1012" s="207"/>
      <c r="O1012" s="207"/>
      <c r="AH1012" s="206"/>
    </row>
    <row r="1013" spans="1:34" x14ac:dyDescent="0.25">
      <c r="A1013" s="206"/>
      <c r="B1013" s="207"/>
      <c r="C1013" s="207"/>
      <c r="D1013" s="207"/>
      <c r="E1013" s="207"/>
      <c r="F1013" s="207"/>
      <c r="G1013" s="207"/>
      <c r="H1013" s="207"/>
      <c r="I1013" s="207"/>
      <c r="J1013" s="207"/>
      <c r="K1013" s="207"/>
      <c r="L1013" s="207"/>
      <c r="M1013" s="207"/>
      <c r="N1013" s="207"/>
      <c r="O1013" s="207"/>
      <c r="AH1013" s="206"/>
    </row>
    <row r="1014" spans="1:34" x14ac:dyDescent="0.25">
      <c r="A1014" s="206"/>
      <c r="B1014" s="207"/>
      <c r="C1014" s="207"/>
      <c r="D1014" s="207"/>
      <c r="E1014" s="207"/>
      <c r="F1014" s="207"/>
      <c r="G1014" s="207"/>
      <c r="H1014" s="207"/>
      <c r="I1014" s="207"/>
      <c r="J1014" s="207"/>
      <c r="K1014" s="207"/>
      <c r="L1014" s="207"/>
      <c r="M1014" s="207"/>
      <c r="N1014" s="207"/>
      <c r="O1014" s="207"/>
      <c r="AH1014" s="206"/>
    </row>
    <row r="1015" spans="1:34" x14ac:dyDescent="0.25">
      <c r="A1015" s="206"/>
      <c r="B1015" s="207"/>
      <c r="C1015" s="207"/>
      <c r="D1015" s="207"/>
      <c r="E1015" s="207"/>
      <c r="F1015" s="207"/>
      <c r="G1015" s="207"/>
      <c r="H1015" s="207"/>
      <c r="I1015" s="207"/>
      <c r="J1015" s="207"/>
      <c r="K1015" s="207"/>
      <c r="L1015" s="207"/>
      <c r="M1015" s="207"/>
      <c r="N1015" s="207"/>
      <c r="O1015" s="207"/>
      <c r="AH1015" s="206"/>
    </row>
    <row r="1016" spans="1:34" x14ac:dyDescent="0.25">
      <c r="A1016" s="206"/>
      <c r="B1016" s="207"/>
      <c r="C1016" s="207"/>
      <c r="D1016" s="207"/>
      <c r="E1016" s="207"/>
      <c r="F1016" s="207"/>
      <c r="G1016" s="207"/>
      <c r="H1016" s="207"/>
      <c r="I1016" s="207"/>
      <c r="J1016" s="207"/>
      <c r="K1016" s="207"/>
      <c r="L1016" s="207"/>
      <c r="M1016" s="207"/>
      <c r="N1016" s="207"/>
      <c r="O1016" s="207"/>
      <c r="AH1016" s="206"/>
    </row>
    <row r="1017" spans="1:34" x14ac:dyDescent="0.25">
      <c r="A1017" s="206"/>
      <c r="B1017" s="207"/>
      <c r="C1017" s="207"/>
      <c r="D1017" s="207"/>
      <c r="E1017" s="207"/>
      <c r="F1017" s="207"/>
      <c r="G1017" s="207"/>
      <c r="H1017" s="207"/>
      <c r="I1017" s="207"/>
      <c r="J1017" s="207"/>
      <c r="K1017" s="207"/>
      <c r="L1017" s="207"/>
      <c r="M1017" s="207"/>
      <c r="N1017" s="207"/>
      <c r="O1017" s="207"/>
      <c r="AH1017" s="206"/>
    </row>
    <row r="1018" spans="1:34" x14ac:dyDescent="0.25">
      <c r="A1018" s="206"/>
      <c r="B1018" s="207"/>
      <c r="C1018" s="207"/>
      <c r="D1018" s="207"/>
      <c r="E1018" s="207"/>
      <c r="F1018" s="207"/>
      <c r="G1018" s="207"/>
      <c r="H1018" s="207"/>
      <c r="I1018" s="207"/>
      <c r="J1018" s="207"/>
      <c r="K1018" s="207"/>
      <c r="L1018" s="207"/>
      <c r="M1018" s="207"/>
      <c r="N1018" s="207"/>
      <c r="O1018" s="207"/>
      <c r="AH1018" s="206"/>
    </row>
    <row r="1019" spans="1:34" x14ac:dyDescent="0.25">
      <c r="A1019" s="206"/>
      <c r="B1019" s="207"/>
      <c r="C1019" s="207"/>
      <c r="D1019" s="207"/>
      <c r="E1019" s="207"/>
      <c r="F1019" s="207"/>
      <c r="G1019" s="207"/>
      <c r="H1019" s="207"/>
      <c r="I1019" s="207"/>
      <c r="J1019" s="207"/>
      <c r="K1019" s="207"/>
      <c r="L1019" s="207"/>
      <c r="M1019" s="207"/>
      <c r="N1019" s="207"/>
      <c r="O1019" s="207"/>
      <c r="AH1019" s="206"/>
    </row>
    <row r="1020" spans="1:34" x14ac:dyDescent="0.25">
      <c r="A1020" s="206"/>
      <c r="B1020" s="207"/>
      <c r="C1020" s="207"/>
      <c r="D1020" s="207"/>
      <c r="E1020" s="207"/>
      <c r="F1020" s="207"/>
      <c r="G1020" s="207"/>
      <c r="H1020" s="207"/>
      <c r="I1020" s="207"/>
      <c r="J1020" s="207"/>
      <c r="K1020" s="207"/>
      <c r="L1020" s="207"/>
      <c r="M1020" s="207"/>
      <c r="N1020" s="207"/>
      <c r="O1020" s="207"/>
      <c r="AH1020" s="206"/>
    </row>
    <row r="1021" spans="1:34" x14ac:dyDescent="0.25">
      <c r="A1021" s="206"/>
      <c r="B1021" s="207"/>
      <c r="C1021" s="207"/>
      <c r="D1021" s="207"/>
      <c r="E1021" s="207"/>
      <c r="F1021" s="207"/>
      <c r="G1021" s="207"/>
      <c r="H1021" s="207"/>
      <c r="I1021" s="207"/>
      <c r="J1021" s="207"/>
      <c r="K1021" s="207"/>
      <c r="L1021" s="207"/>
      <c r="M1021" s="207"/>
      <c r="N1021" s="207"/>
      <c r="O1021" s="207"/>
      <c r="AH1021" s="206"/>
    </row>
    <row r="1022" spans="1:34" x14ac:dyDescent="0.25">
      <c r="A1022" s="206"/>
      <c r="B1022" s="207"/>
      <c r="C1022" s="207"/>
      <c r="D1022" s="207"/>
      <c r="E1022" s="207"/>
      <c r="F1022" s="207"/>
      <c r="G1022" s="207"/>
      <c r="H1022" s="207"/>
      <c r="I1022" s="207"/>
      <c r="J1022" s="207"/>
      <c r="K1022" s="207"/>
      <c r="L1022" s="207"/>
      <c r="M1022" s="207"/>
      <c r="N1022" s="207"/>
      <c r="O1022" s="207"/>
      <c r="AH1022" s="206"/>
    </row>
    <row r="1023" spans="1:34" x14ac:dyDescent="0.25">
      <c r="A1023" s="206"/>
      <c r="B1023" s="207"/>
      <c r="C1023" s="207"/>
      <c r="D1023" s="207"/>
      <c r="E1023" s="207"/>
      <c r="F1023" s="207"/>
      <c r="G1023" s="207"/>
      <c r="H1023" s="207"/>
      <c r="I1023" s="207"/>
      <c r="J1023" s="207"/>
      <c r="K1023" s="207"/>
      <c r="L1023" s="207"/>
      <c r="M1023" s="207"/>
      <c r="N1023" s="207"/>
      <c r="O1023" s="207"/>
      <c r="AH1023" s="206"/>
    </row>
    <row r="1024" spans="1:34" x14ac:dyDescent="0.25">
      <c r="A1024" s="206"/>
      <c r="B1024" s="207"/>
      <c r="C1024" s="207"/>
      <c r="D1024" s="207"/>
      <c r="E1024" s="207"/>
      <c r="F1024" s="207"/>
      <c r="G1024" s="207"/>
      <c r="H1024" s="207"/>
      <c r="I1024" s="207"/>
      <c r="J1024" s="207"/>
      <c r="K1024" s="207"/>
      <c r="L1024" s="207"/>
      <c r="M1024" s="207"/>
      <c r="N1024" s="207"/>
      <c r="O1024" s="207"/>
      <c r="AH1024" s="206"/>
    </row>
    <row r="1025" spans="1:34" x14ac:dyDescent="0.25">
      <c r="A1025" s="206"/>
      <c r="B1025" s="207"/>
      <c r="C1025" s="207"/>
      <c r="D1025" s="207"/>
      <c r="E1025" s="207"/>
      <c r="F1025" s="207"/>
      <c r="G1025" s="207"/>
      <c r="H1025" s="207"/>
      <c r="I1025" s="207"/>
      <c r="J1025" s="207"/>
      <c r="K1025" s="207"/>
      <c r="L1025" s="207"/>
      <c r="M1025" s="207"/>
      <c r="N1025" s="207"/>
      <c r="O1025" s="207"/>
      <c r="AH1025" s="206"/>
    </row>
    <row r="1026" spans="1:34" x14ac:dyDescent="0.25">
      <c r="A1026" s="206"/>
      <c r="B1026" s="207"/>
      <c r="C1026" s="207"/>
      <c r="D1026" s="207"/>
      <c r="E1026" s="207"/>
      <c r="F1026" s="207"/>
      <c r="G1026" s="207"/>
      <c r="H1026" s="207"/>
      <c r="I1026" s="207"/>
      <c r="J1026" s="207"/>
      <c r="K1026" s="207"/>
      <c r="L1026" s="207"/>
      <c r="M1026" s="207"/>
      <c r="N1026" s="207"/>
      <c r="O1026" s="207"/>
      <c r="AH1026" s="206"/>
    </row>
    <row r="1027" spans="1:34" x14ac:dyDescent="0.25">
      <c r="A1027" s="206"/>
      <c r="B1027" s="207"/>
      <c r="C1027" s="207"/>
      <c r="D1027" s="207"/>
      <c r="E1027" s="207"/>
      <c r="F1027" s="207"/>
      <c r="G1027" s="207"/>
      <c r="H1027" s="207"/>
      <c r="I1027" s="207"/>
      <c r="J1027" s="207"/>
      <c r="K1027" s="207"/>
      <c r="L1027" s="207"/>
      <c r="M1027" s="207"/>
      <c r="N1027" s="207"/>
      <c r="O1027" s="207"/>
      <c r="AH1027" s="206"/>
    </row>
    <row r="1028" spans="1:34" x14ac:dyDescent="0.25">
      <c r="A1028" s="206"/>
      <c r="B1028" s="207"/>
      <c r="C1028" s="207"/>
      <c r="D1028" s="207"/>
      <c r="E1028" s="207"/>
      <c r="F1028" s="207"/>
      <c r="G1028" s="207"/>
      <c r="H1028" s="207"/>
      <c r="I1028" s="207"/>
      <c r="J1028" s="207"/>
      <c r="K1028" s="207"/>
      <c r="L1028" s="207"/>
      <c r="M1028" s="207"/>
      <c r="N1028" s="207"/>
      <c r="O1028" s="207"/>
      <c r="AH1028" s="206"/>
    </row>
    <row r="1029" spans="1:34" x14ac:dyDescent="0.25">
      <c r="A1029" s="206"/>
      <c r="B1029" s="207"/>
      <c r="C1029" s="207"/>
      <c r="D1029" s="207"/>
      <c r="E1029" s="207"/>
      <c r="F1029" s="207"/>
      <c r="G1029" s="207"/>
      <c r="H1029" s="207"/>
      <c r="I1029" s="207"/>
      <c r="J1029" s="207"/>
      <c r="K1029" s="207"/>
      <c r="L1029" s="207"/>
      <c r="M1029" s="207"/>
      <c r="N1029" s="207"/>
      <c r="O1029" s="207"/>
      <c r="AH1029" s="206"/>
    </row>
    <row r="1030" spans="1:34" x14ac:dyDescent="0.25">
      <c r="A1030" s="206"/>
      <c r="B1030" s="207"/>
      <c r="C1030" s="207"/>
      <c r="D1030" s="207"/>
      <c r="E1030" s="207"/>
      <c r="F1030" s="207"/>
      <c r="G1030" s="207"/>
      <c r="H1030" s="207"/>
      <c r="I1030" s="207"/>
      <c r="J1030" s="207"/>
      <c r="K1030" s="207"/>
      <c r="L1030" s="207"/>
      <c r="M1030" s="207"/>
      <c r="N1030" s="207"/>
      <c r="O1030" s="207"/>
      <c r="AH1030" s="206"/>
    </row>
    <row r="1031" spans="1:34" x14ac:dyDescent="0.25">
      <c r="A1031" s="206"/>
      <c r="B1031" s="207"/>
      <c r="C1031" s="207"/>
      <c r="D1031" s="207"/>
      <c r="E1031" s="207"/>
      <c r="F1031" s="207"/>
      <c r="G1031" s="207"/>
      <c r="H1031" s="207"/>
      <c r="I1031" s="207"/>
      <c r="J1031" s="207"/>
      <c r="K1031" s="207"/>
      <c r="L1031" s="207"/>
      <c r="M1031" s="207"/>
      <c r="N1031" s="207"/>
      <c r="O1031" s="207"/>
      <c r="AH1031" s="206"/>
    </row>
    <row r="1032" spans="1:34" x14ac:dyDescent="0.25">
      <c r="A1032" s="206"/>
      <c r="B1032" s="207"/>
      <c r="C1032" s="207"/>
      <c r="D1032" s="207"/>
      <c r="E1032" s="207"/>
      <c r="F1032" s="207"/>
      <c r="G1032" s="207"/>
      <c r="H1032" s="207"/>
      <c r="I1032" s="207"/>
      <c r="J1032" s="207"/>
      <c r="K1032" s="207"/>
      <c r="L1032" s="207"/>
      <c r="M1032" s="207"/>
      <c r="N1032" s="207"/>
      <c r="O1032" s="207"/>
      <c r="AH1032" s="206"/>
    </row>
  </sheetData>
  <sheetProtection sheet="1" objects="1" scenarios="1"/>
  <mergeCells count="6">
    <mergeCell ref="A1:O4"/>
    <mergeCell ref="A5:BP5"/>
    <mergeCell ref="B6:H6"/>
    <mergeCell ref="I6:O6"/>
    <mergeCell ref="P6:AF6"/>
    <mergeCell ref="AH6:BP6"/>
  </mergeCells>
  <printOptions horizontalCentered="1"/>
  <pageMargins left="0.19685039370078741" right="0.19685039370078741" top="0.19685039370078741" bottom="0.39370078740157483" header="0" footer="0"/>
  <pageSetup paperSize="9" scale="83" fitToHeight="2" orientation="portrait" r:id="rId1"/>
  <headerFooter>
    <oddHeader>&amp;C&amp;A</oddHeader>
    <oddFooter>&amp;C
Diretoria Geral – HEF&amp;RPágina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A5FB3-2A4F-4F61-A804-DD2FC3F4BB4F}">
  <sheetPr>
    <tabColor theme="8" tint="0.59999389629810485"/>
  </sheetPr>
  <dimension ref="A1:DS1006"/>
  <sheetViews>
    <sheetView showGridLines="0" view="pageBreakPreview" zoomScaleNormal="100" zoomScaleSheetLayoutView="100" workbookViewId="0">
      <selection activeCell="A9" sqref="A9"/>
    </sheetView>
  </sheetViews>
  <sheetFormatPr defaultColWidth="14.42578125" defaultRowHeight="15" x14ac:dyDescent="0.25"/>
  <cols>
    <col min="1" max="1" width="78.7109375" style="5" customWidth="1"/>
    <col min="2" max="21" width="15.7109375" style="5" hidden="1" customWidth="1"/>
    <col min="22" max="23" width="15.7109375" style="144" hidden="1" customWidth="1"/>
    <col min="24" max="94" width="15.7109375" style="5" hidden="1" customWidth="1"/>
    <col min="95" max="95" width="8.85546875" style="5" hidden="1" customWidth="1"/>
    <col min="96" max="107" width="15.7109375" style="5" hidden="1" customWidth="1"/>
    <col min="108" max="108" width="14.42578125" style="5" customWidth="1"/>
    <col min="109" max="109" width="15.7109375" style="5" customWidth="1"/>
    <col min="110" max="123" width="15.7109375" style="5" hidden="1" customWidth="1"/>
    <col min="124" max="16384" width="14.42578125" style="5"/>
  </cols>
  <sheetData>
    <row r="1" spans="1:123" x14ac:dyDescent="0.25">
      <c r="A1" s="276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</row>
    <row r="2" spans="1:123" x14ac:dyDescent="0.25">
      <c r="A2" s="259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5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</row>
    <row r="3" spans="1:123" x14ac:dyDescent="0.25">
      <c r="A3" s="259"/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5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</row>
    <row r="4" spans="1:123" x14ac:dyDescent="0.25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</row>
    <row r="5" spans="1:123" x14ac:dyDescent="0.25">
      <c r="A5" s="277" t="s">
        <v>0</v>
      </c>
      <c r="B5" s="277"/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  <c r="AR5" s="277"/>
      <c r="AS5" s="277"/>
      <c r="AT5" s="277"/>
      <c r="AU5" s="277"/>
      <c r="AV5" s="277"/>
      <c r="AW5" s="277"/>
      <c r="AX5" s="277"/>
      <c r="AY5" s="277"/>
      <c r="AZ5" s="277"/>
      <c r="BA5" s="277"/>
      <c r="BB5" s="277"/>
      <c r="BC5" s="277"/>
      <c r="BD5" s="277"/>
      <c r="BE5" s="277"/>
      <c r="BF5" s="277"/>
      <c r="BG5" s="277"/>
      <c r="BH5" s="277"/>
      <c r="BI5" s="277"/>
      <c r="BJ5" s="277"/>
      <c r="BK5" s="277"/>
      <c r="BL5" s="277"/>
      <c r="BM5" s="277"/>
      <c r="BN5" s="277"/>
      <c r="BO5" s="277"/>
      <c r="BP5" s="277"/>
      <c r="BQ5" s="277"/>
      <c r="BR5" s="277"/>
      <c r="BS5" s="277"/>
      <c r="BT5" s="277"/>
      <c r="BU5" s="277"/>
      <c r="BV5" s="277"/>
      <c r="BW5" s="277"/>
      <c r="BX5" s="277"/>
      <c r="BY5" s="277"/>
      <c r="BZ5" s="277"/>
      <c r="CA5" s="277"/>
      <c r="CB5" s="277"/>
      <c r="CC5" s="277"/>
      <c r="CD5" s="277"/>
      <c r="CE5" s="277"/>
      <c r="CF5" s="277"/>
      <c r="CG5" s="277"/>
      <c r="CH5" s="277"/>
      <c r="CI5" s="277"/>
      <c r="CJ5" s="277"/>
      <c r="CK5" s="277"/>
      <c r="CL5" s="277"/>
      <c r="CM5" s="277"/>
      <c r="CN5" s="277"/>
      <c r="CO5" s="277"/>
      <c r="CP5" s="277"/>
      <c r="CQ5" s="277"/>
      <c r="CR5" s="277"/>
      <c r="CS5" s="277"/>
      <c r="CT5" s="277"/>
      <c r="CU5" s="277"/>
      <c r="CV5" s="277"/>
      <c r="CW5" s="277"/>
      <c r="CX5" s="277"/>
      <c r="CY5" s="277"/>
      <c r="CZ5" s="277"/>
      <c r="DA5" s="277"/>
      <c r="DB5" s="277"/>
      <c r="DC5" s="277"/>
      <c r="DD5" s="277"/>
      <c r="DE5" s="277"/>
      <c r="DF5" s="277"/>
      <c r="DG5" s="277"/>
      <c r="DH5" s="277"/>
      <c r="DI5" s="277"/>
      <c r="DJ5" s="277"/>
      <c r="DK5" s="277"/>
      <c r="DL5" s="277"/>
      <c r="DM5" s="277"/>
      <c r="DN5" s="277"/>
      <c r="DO5" s="277"/>
      <c r="DP5" s="277"/>
      <c r="DQ5" s="277"/>
      <c r="DR5" s="277"/>
      <c r="DS5" s="277"/>
    </row>
    <row r="6" spans="1:123" x14ac:dyDescent="0.25">
      <c r="A6" s="210" t="s">
        <v>211</v>
      </c>
      <c r="B6" s="278" t="s">
        <v>212</v>
      </c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80"/>
      <c r="Z6" s="278" t="s">
        <v>213</v>
      </c>
      <c r="AA6" s="279"/>
      <c r="AB6" s="279"/>
      <c r="AC6" s="279"/>
      <c r="AD6" s="279"/>
      <c r="AE6" s="279"/>
      <c r="AF6" s="279"/>
      <c r="AG6" s="279"/>
      <c r="AH6" s="279"/>
      <c r="AI6" s="279"/>
      <c r="AJ6" s="279"/>
      <c r="AK6" s="279"/>
      <c r="AL6" s="279"/>
      <c r="AM6" s="279"/>
      <c r="AN6" s="279"/>
      <c r="AO6" s="279"/>
      <c r="AP6" s="279"/>
      <c r="AQ6" s="279"/>
      <c r="AR6" s="279"/>
      <c r="AS6" s="279"/>
      <c r="AT6" s="279"/>
      <c r="AU6" s="279"/>
      <c r="AV6" s="279"/>
      <c r="AW6" s="279"/>
      <c r="AX6" s="279"/>
      <c r="AY6" s="279"/>
      <c r="AZ6" s="279"/>
      <c r="BA6" s="279"/>
      <c r="BB6" s="279"/>
      <c r="BC6" s="279"/>
      <c r="BD6" s="279"/>
      <c r="BE6" s="279"/>
      <c r="BF6" s="279"/>
      <c r="BG6" s="279"/>
      <c r="BH6" s="279"/>
      <c r="BI6" s="279"/>
      <c r="BJ6" s="279"/>
      <c r="BK6" s="279"/>
      <c r="BL6" s="279"/>
      <c r="BM6" s="279"/>
      <c r="BN6" s="279"/>
      <c r="BO6" s="279"/>
      <c r="BP6" s="279"/>
      <c r="BQ6" s="279"/>
      <c r="BR6" s="279"/>
      <c r="BS6" s="279"/>
      <c r="BT6" s="279"/>
      <c r="BU6" s="279"/>
      <c r="BV6" s="279"/>
      <c r="BW6" s="279"/>
      <c r="BX6" s="279"/>
      <c r="BY6" s="279"/>
      <c r="BZ6" s="279"/>
      <c r="CA6" s="279"/>
      <c r="CB6" s="279"/>
      <c r="CC6" s="279"/>
      <c r="CD6" s="279"/>
      <c r="CE6" s="279"/>
      <c r="CF6" s="279"/>
      <c r="CG6" s="279"/>
      <c r="CH6" s="279"/>
      <c r="CI6" s="279"/>
      <c r="CJ6" s="279"/>
      <c r="CK6" s="279"/>
      <c r="CL6" s="279"/>
      <c r="CM6" s="279"/>
      <c r="CN6" s="279"/>
      <c r="CO6" s="279"/>
      <c r="CP6" s="279"/>
      <c r="CQ6" s="279"/>
      <c r="CR6" s="279"/>
      <c r="CS6" s="279"/>
      <c r="CT6" s="279"/>
      <c r="CU6" s="279"/>
      <c r="CV6" s="279"/>
      <c r="CW6" s="279"/>
      <c r="CX6" s="279"/>
      <c r="CY6" s="279"/>
      <c r="CZ6" s="279"/>
      <c r="DA6" s="279"/>
      <c r="DB6" s="279"/>
      <c r="DC6" s="279"/>
      <c r="DD6" s="279"/>
      <c r="DE6" s="279"/>
      <c r="DF6" s="279"/>
      <c r="DG6" s="279"/>
      <c r="DH6" s="279"/>
      <c r="DI6" s="279"/>
      <c r="DJ6" s="279"/>
      <c r="DK6" s="279"/>
      <c r="DL6" s="279"/>
      <c r="DM6" s="279"/>
      <c r="DN6" s="279"/>
      <c r="DO6" s="279"/>
      <c r="DP6" s="279"/>
      <c r="DQ6" s="279"/>
      <c r="DR6" s="279"/>
      <c r="DS6" s="280"/>
    </row>
    <row r="7" spans="1:123" x14ac:dyDescent="0.25">
      <c r="A7" s="211" t="s">
        <v>214</v>
      </c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3"/>
      <c r="W7" s="213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4"/>
      <c r="AX7" s="212"/>
      <c r="AY7" s="214"/>
      <c r="AZ7" s="212"/>
      <c r="BA7" s="214"/>
      <c r="BB7" s="212"/>
      <c r="BC7" s="214"/>
      <c r="BD7" s="212"/>
      <c r="BE7" s="214"/>
      <c r="BF7" s="212"/>
      <c r="BG7" s="214"/>
      <c r="BH7" s="212"/>
      <c r="BI7" s="214"/>
      <c r="BJ7" s="212"/>
      <c r="BK7" s="214"/>
      <c r="BL7" s="212"/>
      <c r="BM7" s="214"/>
      <c r="BN7" s="212"/>
      <c r="BO7" s="214"/>
      <c r="BP7" s="212"/>
      <c r="BQ7" s="214"/>
      <c r="BR7" s="212"/>
      <c r="BS7" s="214"/>
      <c r="BT7" s="212"/>
      <c r="BU7" s="214"/>
      <c r="BV7" s="212"/>
      <c r="BW7" s="214"/>
      <c r="BX7" s="212"/>
      <c r="BY7" s="214"/>
      <c r="BZ7" s="212"/>
      <c r="CA7" s="214"/>
      <c r="CB7" s="212"/>
      <c r="CC7" s="214"/>
      <c r="CD7" s="212"/>
      <c r="CE7" s="214"/>
      <c r="CF7" s="212"/>
      <c r="CG7" s="214"/>
      <c r="CH7" s="212"/>
      <c r="CI7" s="214"/>
      <c r="CJ7" s="212"/>
      <c r="CK7" s="214"/>
      <c r="CL7" s="212"/>
      <c r="CM7" s="214"/>
      <c r="CN7" s="212"/>
      <c r="CO7" s="214"/>
      <c r="CP7" s="212"/>
      <c r="CQ7" s="214"/>
      <c r="CR7" s="212"/>
      <c r="CS7" s="214"/>
      <c r="CT7" s="212"/>
      <c r="CU7" s="214"/>
      <c r="CV7" s="212"/>
      <c r="CW7" s="214"/>
      <c r="CX7" s="212"/>
      <c r="CY7" s="214"/>
      <c r="CZ7" s="212"/>
      <c r="DA7" s="214"/>
      <c r="DB7" s="212"/>
      <c r="DC7" s="214"/>
      <c r="DD7" s="212"/>
      <c r="DE7" s="214"/>
      <c r="DF7" s="212"/>
      <c r="DG7" s="214"/>
      <c r="DH7" s="212"/>
      <c r="DI7" s="214"/>
      <c r="DJ7" s="212"/>
      <c r="DK7" s="214"/>
      <c r="DL7" s="212"/>
      <c r="DM7" s="214"/>
      <c r="DN7" s="212"/>
      <c r="DO7" s="214"/>
      <c r="DP7" s="212"/>
      <c r="DQ7" s="214"/>
      <c r="DR7" s="212"/>
      <c r="DS7" s="214"/>
    </row>
    <row r="8" spans="1:123" x14ac:dyDescent="0.25">
      <c r="A8" s="215" t="s">
        <v>215</v>
      </c>
      <c r="B8" s="281">
        <v>44562</v>
      </c>
      <c r="C8" s="282"/>
      <c r="D8" s="281" t="e" vm="1">
        <f>_xll.FIMMÊS(B8,0)+1</f>
        <v>#VALUE!</v>
      </c>
      <c r="E8" s="282"/>
      <c r="F8" s="281" t="e" vm="1">
        <f>_xll.FIMMÊS(D8,0)+1</f>
        <v>#VALUE!</v>
      </c>
      <c r="G8" s="282"/>
      <c r="H8" s="281" t="e" vm="1">
        <f>_xll.FIMMÊS(F8,0)+1</f>
        <v>#VALUE!</v>
      </c>
      <c r="I8" s="282"/>
      <c r="J8" s="281" t="e" vm="1">
        <f>_xll.FIMMÊS(H8,0)+1</f>
        <v>#VALUE!</v>
      </c>
      <c r="K8" s="282"/>
      <c r="L8" s="281" t="e" vm="1">
        <f>_xll.FIMMÊS(J8,0)+1</f>
        <v>#VALUE!</v>
      </c>
      <c r="M8" s="282"/>
      <c r="N8" s="281" t="e" vm="1">
        <f>_xll.FIMMÊS(L8,0)+1</f>
        <v>#VALUE!</v>
      </c>
      <c r="O8" s="282"/>
      <c r="P8" s="281" t="e" vm="1">
        <f>_xll.FIMMÊS(N8,0)+1</f>
        <v>#VALUE!</v>
      </c>
      <c r="Q8" s="282"/>
      <c r="R8" s="281" t="e" vm="1">
        <f>_xll.FIMMÊS(P8,0)+1</f>
        <v>#VALUE!</v>
      </c>
      <c r="S8" s="282"/>
      <c r="T8" s="281" t="e" vm="1">
        <f>_xll.FIMMÊS(R8,0)+1</f>
        <v>#VALUE!</v>
      </c>
      <c r="U8" s="282"/>
      <c r="V8" s="281" t="e" vm="1">
        <f>_xll.FIMMÊS(T8,0)+1</f>
        <v>#VALUE!</v>
      </c>
      <c r="W8" s="283"/>
      <c r="X8" s="281" t="e" vm="1">
        <f>_xll.FIMMÊS(V8,0)+1</f>
        <v>#VALUE!</v>
      </c>
      <c r="Y8" s="282"/>
      <c r="Z8" s="281" t="e" vm="1">
        <f>_xll.FIMMÊS(X8,0)+1</f>
        <v>#VALUE!</v>
      </c>
      <c r="AA8" s="282"/>
      <c r="AB8" s="281" t="e" vm="1">
        <f>_xll.FIMMÊS(Z8,0)+1</f>
        <v>#VALUE!</v>
      </c>
      <c r="AC8" s="282"/>
      <c r="AD8" s="281" t="e" vm="1">
        <f>_xll.FIMMÊS(AB8,0)+1</f>
        <v>#VALUE!</v>
      </c>
      <c r="AE8" s="282"/>
      <c r="AF8" s="281" t="e" vm="1">
        <f>_xll.FIMMÊS(AD8,0)+1</f>
        <v>#VALUE!</v>
      </c>
      <c r="AG8" s="282"/>
      <c r="AH8" s="281" t="e" vm="1">
        <f>_xll.FIMMÊS(AF8,0)+1</f>
        <v>#VALUE!</v>
      </c>
      <c r="AI8" s="282"/>
      <c r="AJ8" s="281" t="e" vm="1">
        <f>_xll.FIMMÊS(AH8,0)+1</f>
        <v>#VALUE!</v>
      </c>
      <c r="AK8" s="282"/>
      <c r="AL8" s="281" t="e" vm="1">
        <f>_xll.FIMMÊS(AJ8,0)+1</f>
        <v>#VALUE!</v>
      </c>
      <c r="AM8" s="282"/>
      <c r="AN8" s="281" t="e" vm="1">
        <f>_xll.FIMMÊS(AL8,0)+1</f>
        <v>#VALUE!</v>
      </c>
      <c r="AO8" s="282"/>
      <c r="AP8" s="281" t="e" vm="1">
        <f>_xll.FIMMÊS(AN8,0)+1</f>
        <v>#VALUE!</v>
      </c>
      <c r="AQ8" s="282"/>
      <c r="AR8" s="281" t="e" vm="1">
        <f>_xll.FIMMÊS(AP8,0)+1</f>
        <v>#VALUE!</v>
      </c>
      <c r="AS8" s="282"/>
      <c r="AT8" s="281" t="e" vm="1">
        <f>_xll.FIMMÊS(AR8,0)+1</f>
        <v>#VALUE!</v>
      </c>
      <c r="AU8" s="282"/>
      <c r="AV8" s="281" t="e" vm="1">
        <f>_xll.FIMMÊS(AT8,0)+1</f>
        <v>#VALUE!</v>
      </c>
      <c r="AW8" s="282"/>
      <c r="AX8" s="281" t="e" vm="1">
        <f>_xll.FIMMÊS(AV8,0)+1</f>
        <v>#VALUE!</v>
      </c>
      <c r="AY8" s="282"/>
      <c r="AZ8" s="281" t="e" vm="1">
        <f>_xll.FIMMÊS(AX8,0)+1</f>
        <v>#VALUE!</v>
      </c>
      <c r="BA8" s="282"/>
      <c r="BB8" s="281" t="e" vm="1">
        <f>_xll.FIMMÊS(AZ8,0)+1</f>
        <v>#VALUE!</v>
      </c>
      <c r="BC8" s="282"/>
      <c r="BD8" s="281" t="e" vm="1">
        <f>_xll.FIMMÊS(BB8,0)+1</f>
        <v>#VALUE!</v>
      </c>
      <c r="BE8" s="282"/>
      <c r="BF8" s="281" t="str">
        <f>Desempenho!AJ7</f>
        <v>06 a 31 - Mai - 24</v>
      </c>
      <c r="BG8" s="282"/>
      <c r="BH8" s="281" t="e" vm="1">
        <f>_xll.FIMMÊS(BD8,0)+1</f>
        <v>#VALUE!</v>
      </c>
      <c r="BI8" s="282"/>
      <c r="BJ8" s="281" t="e" vm="1">
        <f>_xll.FIMMÊS(BH8,0)+1</f>
        <v>#VALUE!</v>
      </c>
      <c r="BK8" s="282"/>
      <c r="BL8" s="281" t="e" vm="1">
        <f>_xll.FIMMÊS(BJ8,0)+1</f>
        <v>#VALUE!</v>
      </c>
      <c r="BM8" s="282"/>
      <c r="BN8" s="281" t="e" vm="1">
        <f>_xll.FIMMÊS(BL8,0)+1</f>
        <v>#VALUE!</v>
      </c>
      <c r="BO8" s="282"/>
      <c r="BP8" s="281" t="e" vm="1">
        <f>_xll.FIMMÊS(BN8,0)+1</f>
        <v>#VALUE!</v>
      </c>
      <c r="BQ8" s="282"/>
      <c r="BR8" s="281" t="e" vm="1">
        <f>_xll.FIMMÊS(BP8,0)+1</f>
        <v>#VALUE!</v>
      </c>
      <c r="BS8" s="282"/>
      <c r="BT8" s="281" t="e" vm="1">
        <f>_xll.FIMMÊS(BR8,0)+1</f>
        <v>#VALUE!</v>
      </c>
      <c r="BU8" s="282"/>
      <c r="BV8" s="281" t="e" vm="1">
        <f>_xll.FIMMÊS(BT8,0)+1</f>
        <v>#VALUE!</v>
      </c>
      <c r="BW8" s="282"/>
      <c r="BX8" s="281" t="e" vm="1">
        <f>_xll.FIMMÊS(BV8,0)+1</f>
        <v>#VALUE!</v>
      </c>
      <c r="BY8" s="282"/>
      <c r="BZ8" s="281" t="e" vm="1">
        <f>_xll.FIMMÊS(BX8,0)+1</f>
        <v>#VALUE!</v>
      </c>
      <c r="CA8" s="282"/>
      <c r="CB8" s="281" t="e" vm="1">
        <f>_xll.FIMMÊS(BZ8,0)+1</f>
        <v>#VALUE!</v>
      </c>
      <c r="CC8" s="282"/>
      <c r="CD8" s="281" t="e" vm="1">
        <f>_xll.FIMMÊS(CB8,0)+1</f>
        <v>#VALUE!</v>
      </c>
      <c r="CE8" s="282"/>
      <c r="CF8" s="281" t="e" vm="1">
        <f>_xll.FIMMÊS(CD8,0)+1</f>
        <v>#VALUE!</v>
      </c>
      <c r="CG8" s="282"/>
      <c r="CH8" s="281" t="e" vm="1">
        <f>_xll.FIMMÊS(CF8,0)+1</f>
        <v>#VALUE!</v>
      </c>
      <c r="CI8" s="282"/>
      <c r="CJ8" s="281" t="e" vm="1">
        <f>_xll.FIMMÊS(CH8,0)+1</f>
        <v>#VALUE!</v>
      </c>
      <c r="CK8" s="282"/>
      <c r="CL8" s="281" t="e" vm="1">
        <f>_xll.FIMMÊS(CJ8,0)+1</f>
        <v>#VALUE!</v>
      </c>
      <c r="CM8" s="282"/>
      <c r="CN8" s="281" t="e" vm="1">
        <f>_xll.FIMMÊS(CL8,0)+1</f>
        <v>#VALUE!</v>
      </c>
      <c r="CO8" s="282"/>
      <c r="CP8" s="281" t="e" vm="1">
        <f>_xll.FIMMÊS(CN8,0)+1</f>
        <v>#VALUE!</v>
      </c>
      <c r="CQ8" s="282"/>
      <c r="CR8" s="281" t="e" vm="1">
        <f>_xll.FIMMÊS(CP8,0)+1</f>
        <v>#VALUE!</v>
      </c>
      <c r="CS8" s="282"/>
      <c r="CT8" s="281" t="e" vm="1">
        <f>_xll.FIMMÊS(CR8,0)+1</f>
        <v>#VALUE!</v>
      </c>
      <c r="CU8" s="282"/>
      <c r="CV8" s="281" t="e" vm="1">
        <f>_xll.FIMMÊS(CT8,0)+1</f>
        <v>#VALUE!</v>
      </c>
      <c r="CW8" s="282"/>
      <c r="CX8" s="281" t="e" vm="1">
        <f>_xll.FIMMÊS(CV8,0)+1</f>
        <v>#VALUE!</v>
      </c>
      <c r="CY8" s="282"/>
      <c r="CZ8" s="281" t="e" vm="1">
        <f>_xll.FIMMÊS(CX8,0)+1</f>
        <v>#VALUE!</v>
      </c>
      <c r="DA8" s="282"/>
      <c r="DB8" s="281" t="e" vm="1">
        <f>_xll.FIMMÊS(CZ8,0)+1</f>
        <v>#VALUE!</v>
      </c>
      <c r="DC8" s="282"/>
      <c r="DD8" s="281" t="e" vm="1">
        <f>_xll.FIMMÊS(DB8,0)+1</f>
        <v>#VALUE!</v>
      </c>
      <c r="DE8" s="282"/>
      <c r="DF8" s="281" t="e" vm="1">
        <f>_xll.FIMMÊS(DD8,0)+1</f>
        <v>#VALUE!</v>
      </c>
      <c r="DG8" s="282"/>
      <c r="DH8" s="281" t="e" vm="1">
        <f>_xll.FIMMÊS(DF8,0)+1</f>
        <v>#VALUE!</v>
      </c>
      <c r="DI8" s="282"/>
      <c r="DJ8" s="281" t="e" vm="1">
        <f>_xll.FIMMÊS(DH8,0)+1</f>
        <v>#VALUE!</v>
      </c>
      <c r="DK8" s="282"/>
      <c r="DL8" s="281" t="e" vm="1">
        <f>_xll.FIMMÊS(DJ8,0)+1</f>
        <v>#VALUE!</v>
      </c>
      <c r="DM8" s="282"/>
      <c r="DN8" s="281" t="e" vm="1">
        <f>_xll.FIMMÊS(DL8,0)+1</f>
        <v>#VALUE!</v>
      </c>
      <c r="DO8" s="282"/>
      <c r="DP8" s="281" t="e" vm="1">
        <f>_xll.FIMMÊS(DN8,0)+1</f>
        <v>#VALUE!</v>
      </c>
      <c r="DQ8" s="282"/>
      <c r="DR8" s="281" t="e" vm="1">
        <f>_xll.FIMMÊS(DP8,0)+1</f>
        <v>#VALUE!</v>
      </c>
      <c r="DS8" s="282"/>
    </row>
    <row r="9" spans="1:123" s="217" customFormat="1" ht="12.75" x14ac:dyDescent="0.25">
      <c r="A9" s="216" t="s">
        <v>19</v>
      </c>
      <c r="B9" s="284">
        <v>1.139</v>
      </c>
      <c r="C9" s="284"/>
      <c r="D9" s="284">
        <v>1.577</v>
      </c>
      <c r="E9" s="284"/>
      <c r="F9" s="284">
        <v>1.17</v>
      </c>
      <c r="G9" s="285"/>
      <c r="H9" s="284">
        <v>1.0469999999999999</v>
      </c>
      <c r="I9" s="285"/>
      <c r="J9" s="284">
        <v>1.079</v>
      </c>
      <c r="K9" s="285"/>
      <c r="L9" s="284">
        <v>1.1507000000000001</v>
      </c>
      <c r="M9" s="285"/>
      <c r="N9" s="284">
        <v>0.8417</v>
      </c>
      <c r="O9" s="285"/>
      <c r="P9" s="284">
        <v>1.0663</v>
      </c>
      <c r="Q9" s="285"/>
      <c r="R9" s="284">
        <v>1.0125999999999999</v>
      </c>
      <c r="S9" s="285"/>
      <c r="T9" s="284">
        <v>1.0384</v>
      </c>
      <c r="U9" s="285"/>
      <c r="V9" s="284">
        <v>0.80610000000000004</v>
      </c>
      <c r="W9" s="286"/>
      <c r="X9" s="284">
        <v>0.86019999999999996</v>
      </c>
      <c r="Y9" s="285"/>
      <c r="Z9" s="284">
        <v>0.9284</v>
      </c>
      <c r="AA9" s="285"/>
      <c r="AB9" s="284">
        <v>0.92859999999999998</v>
      </c>
      <c r="AC9" s="285"/>
      <c r="AD9" s="284">
        <v>0.86539999999999995</v>
      </c>
      <c r="AE9" s="285"/>
      <c r="AF9" s="284">
        <v>0.94</v>
      </c>
      <c r="AG9" s="285"/>
      <c r="AH9" s="284">
        <v>0.87770000000000004</v>
      </c>
      <c r="AI9" s="285"/>
      <c r="AJ9" s="284">
        <v>0.95450000000000002</v>
      </c>
      <c r="AK9" s="285"/>
      <c r="AL9" s="284">
        <v>0.92420000000000002</v>
      </c>
      <c r="AM9" s="285"/>
      <c r="AN9" s="284">
        <v>0.94499999999999995</v>
      </c>
      <c r="AO9" s="285"/>
      <c r="AP9" s="284">
        <v>0.93200000000000005</v>
      </c>
      <c r="AQ9" s="285"/>
      <c r="AR9" s="284">
        <v>0.97199999999999998</v>
      </c>
      <c r="AS9" s="285"/>
      <c r="AT9" s="284">
        <v>0.96699999999999997</v>
      </c>
      <c r="AU9" s="285"/>
      <c r="AV9" s="284">
        <v>0.86450000000000005</v>
      </c>
      <c r="AW9" s="285"/>
      <c r="AX9" s="284">
        <v>0.85760000000000003</v>
      </c>
      <c r="AY9" s="285"/>
      <c r="AZ9" s="284">
        <v>0.86699999999999999</v>
      </c>
      <c r="BA9" s="285"/>
      <c r="BB9" s="284">
        <v>0.87860000000000005</v>
      </c>
      <c r="BC9" s="285"/>
      <c r="BD9" s="284">
        <v>0.7571</v>
      </c>
      <c r="BE9" s="285"/>
      <c r="BF9" s="284"/>
      <c r="BG9" s="285"/>
      <c r="BH9" s="284">
        <v>0.78190000000000004</v>
      </c>
      <c r="BI9" s="285"/>
      <c r="BJ9" s="284">
        <v>0.91690000000000005</v>
      </c>
      <c r="BK9" s="285"/>
      <c r="BL9" s="284">
        <v>0.89549999999999996</v>
      </c>
      <c r="BM9" s="285"/>
      <c r="BN9" s="284">
        <v>0.92469999999999997</v>
      </c>
      <c r="BO9" s="285"/>
      <c r="BP9" s="284">
        <v>0.91110000000000002</v>
      </c>
      <c r="BQ9" s="285"/>
      <c r="BR9" s="284">
        <v>0.92779999999999996</v>
      </c>
      <c r="BS9" s="285"/>
      <c r="BT9" s="284">
        <v>0.95069999999999999</v>
      </c>
      <c r="BU9" s="285"/>
      <c r="BV9" s="284">
        <v>0.91239999999999999</v>
      </c>
      <c r="BW9" s="285"/>
      <c r="BX9" s="284">
        <v>0.93389999999999995</v>
      </c>
      <c r="BY9" s="285"/>
      <c r="BZ9" s="284">
        <v>0.92</v>
      </c>
      <c r="CA9" s="285"/>
      <c r="CB9" s="284">
        <v>0.92779999999999996</v>
      </c>
      <c r="CC9" s="285"/>
      <c r="CD9" s="284">
        <v>0.83050000000000002</v>
      </c>
      <c r="CE9" s="285"/>
      <c r="CF9" s="284">
        <v>0.95540000000000003</v>
      </c>
      <c r="CG9" s="285"/>
      <c r="CH9" s="284">
        <v>0.91110000000000002</v>
      </c>
      <c r="CI9" s="285"/>
      <c r="CJ9" s="284">
        <v>0.92469999999999997</v>
      </c>
      <c r="CK9" s="285"/>
      <c r="CL9" s="284">
        <v>0.874</v>
      </c>
      <c r="CM9" s="285"/>
      <c r="CN9" s="284">
        <v>0.92530000000000001</v>
      </c>
      <c r="CO9" s="285"/>
      <c r="CP9" s="284">
        <v>0.89100000000000001</v>
      </c>
      <c r="CQ9" s="285"/>
      <c r="CR9" s="284">
        <v>0.92689999999999995</v>
      </c>
      <c r="CS9" s="285"/>
      <c r="CT9" s="284">
        <v>0.91549999999999998</v>
      </c>
      <c r="CU9" s="285"/>
      <c r="CV9" s="284">
        <v>0.91090000000000004</v>
      </c>
      <c r="CW9" s="285"/>
      <c r="CX9" s="284">
        <v>0.88939999999999997</v>
      </c>
      <c r="CY9" s="285"/>
      <c r="CZ9" s="284">
        <v>0.90780000000000005</v>
      </c>
      <c r="DA9" s="285"/>
      <c r="DB9" s="284">
        <v>0.91900000000000004</v>
      </c>
      <c r="DC9" s="285"/>
      <c r="DD9" s="284">
        <v>0.91549999999999998</v>
      </c>
      <c r="DE9" s="285"/>
      <c r="DF9" s="284"/>
      <c r="DG9" s="285"/>
      <c r="DH9" s="284"/>
      <c r="DI9" s="285"/>
      <c r="DJ9" s="284"/>
      <c r="DK9" s="285"/>
      <c r="DL9" s="284"/>
      <c r="DM9" s="285"/>
      <c r="DN9" s="284"/>
      <c r="DO9" s="285"/>
      <c r="DP9" s="284"/>
      <c r="DQ9" s="285"/>
      <c r="DR9" s="284"/>
      <c r="DS9" s="285"/>
    </row>
    <row r="10" spans="1:123" s="217" customFormat="1" ht="12.75" x14ac:dyDescent="0.25">
      <c r="A10" s="216" t="s">
        <v>21</v>
      </c>
      <c r="B10" s="284">
        <v>0.61199999999999999</v>
      </c>
      <c r="C10" s="284"/>
      <c r="D10" s="284">
        <v>1.0049999999999999</v>
      </c>
      <c r="E10" s="284"/>
      <c r="F10" s="284">
        <v>0.94699999999999995</v>
      </c>
      <c r="G10" s="285"/>
      <c r="H10" s="284">
        <v>1.385</v>
      </c>
      <c r="I10" s="285"/>
      <c r="J10" s="284">
        <v>1.421</v>
      </c>
      <c r="K10" s="285"/>
      <c r="L10" s="284">
        <v>0.98329999999999995</v>
      </c>
      <c r="M10" s="285"/>
      <c r="N10" s="284">
        <v>1.0201</v>
      </c>
      <c r="O10" s="285"/>
      <c r="P10" s="284">
        <v>1.0945</v>
      </c>
      <c r="Q10" s="285"/>
      <c r="R10" s="284">
        <v>1.0222</v>
      </c>
      <c r="S10" s="285"/>
      <c r="T10" s="284">
        <v>1.0819000000000001</v>
      </c>
      <c r="U10" s="285"/>
      <c r="V10" s="284">
        <v>0.90690000000000004</v>
      </c>
      <c r="W10" s="286"/>
      <c r="X10" s="284">
        <v>0.77680000000000005</v>
      </c>
      <c r="Y10" s="285"/>
      <c r="Z10" s="284">
        <v>0.78220000000000001</v>
      </c>
      <c r="AA10" s="285"/>
      <c r="AB10" s="284">
        <v>0.90329999999999999</v>
      </c>
      <c r="AC10" s="285"/>
      <c r="AD10" s="284">
        <v>0.79159999999999997</v>
      </c>
      <c r="AE10" s="285"/>
      <c r="AF10" s="284">
        <v>0.88329999999999997</v>
      </c>
      <c r="AG10" s="285"/>
      <c r="AH10" s="284">
        <v>0.8105</v>
      </c>
      <c r="AI10" s="285"/>
      <c r="AJ10" s="284">
        <v>0.86339999999999995</v>
      </c>
      <c r="AK10" s="285"/>
      <c r="AL10" s="284">
        <v>0.91259999999999997</v>
      </c>
      <c r="AM10" s="285"/>
      <c r="AN10" s="284">
        <v>0.96599999999999997</v>
      </c>
      <c r="AO10" s="285"/>
      <c r="AP10" s="284">
        <v>0.98199999999999998</v>
      </c>
      <c r="AQ10" s="285"/>
      <c r="AR10" s="284">
        <v>0.97299999999999998</v>
      </c>
      <c r="AS10" s="285"/>
      <c r="AT10" s="284">
        <v>0.99299999999999999</v>
      </c>
      <c r="AU10" s="285"/>
      <c r="AV10" s="284">
        <v>0.82930000000000004</v>
      </c>
      <c r="AW10" s="285"/>
      <c r="AX10" s="284">
        <v>0.77549999999999997</v>
      </c>
      <c r="AY10" s="285"/>
      <c r="AZ10" s="284">
        <v>0.82750000000000001</v>
      </c>
      <c r="BA10" s="285"/>
      <c r="BB10" s="284">
        <v>0.93</v>
      </c>
      <c r="BC10" s="285"/>
      <c r="BD10" s="284">
        <v>0.90280000000000005</v>
      </c>
      <c r="BE10" s="285"/>
      <c r="BF10" s="284"/>
      <c r="BG10" s="285"/>
      <c r="BH10" s="284">
        <v>0.94030000000000002</v>
      </c>
      <c r="BI10" s="285"/>
      <c r="BJ10" s="284">
        <v>0.98880000000000001</v>
      </c>
      <c r="BK10" s="285"/>
      <c r="BL10" s="284">
        <v>0.90110000000000001</v>
      </c>
      <c r="BM10" s="285"/>
      <c r="BN10" s="284">
        <v>0.89649999999999996</v>
      </c>
      <c r="BO10" s="285"/>
      <c r="BP10" s="284">
        <v>0.87770000000000004</v>
      </c>
      <c r="BQ10" s="285"/>
      <c r="BR10" s="284">
        <v>0.9758</v>
      </c>
      <c r="BS10" s="285"/>
      <c r="BT10" s="284">
        <v>0.94440000000000002</v>
      </c>
      <c r="BU10" s="285"/>
      <c r="BV10" s="284">
        <v>0.88570000000000004</v>
      </c>
      <c r="BW10" s="285"/>
      <c r="BX10" s="284">
        <v>0.92059999999999997</v>
      </c>
      <c r="BY10" s="285"/>
      <c r="BZ10" s="284">
        <v>0.98509999999999998</v>
      </c>
      <c r="CA10" s="285"/>
      <c r="CB10" s="284">
        <v>0.89380000000000004</v>
      </c>
      <c r="CC10" s="285"/>
      <c r="CD10" s="284">
        <v>0.97360000000000002</v>
      </c>
      <c r="CE10" s="285"/>
      <c r="CF10" s="284">
        <v>0.94079999999999997</v>
      </c>
      <c r="CG10" s="285"/>
      <c r="CH10" s="284">
        <v>0.97909999999999997</v>
      </c>
      <c r="CI10" s="285"/>
      <c r="CJ10" s="284">
        <v>0.89649999999999996</v>
      </c>
      <c r="CK10" s="285"/>
      <c r="CL10" s="284">
        <v>0.91930000000000001</v>
      </c>
      <c r="CM10" s="285"/>
      <c r="CN10" s="284">
        <v>0.84019999999999995</v>
      </c>
      <c r="CO10" s="285"/>
      <c r="CP10" s="284">
        <v>0.8266</v>
      </c>
      <c r="CQ10" s="285"/>
      <c r="CR10" s="284">
        <v>0.81659999999999999</v>
      </c>
      <c r="CS10" s="285"/>
      <c r="CT10" s="284">
        <v>0.86019999999999996</v>
      </c>
      <c r="CU10" s="285"/>
      <c r="CV10" s="284">
        <v>0.88300000000000001</v>
      </c>
      <c r="CW10" s="285"/>
      <c r="CX10" s="284">
        <v>0.81989999999999996</v>
      </c>
      <c r="CY10" s="285"/>
      <c r="CZ10" s="284">
        <v>0.83330000000000004</v>
      </c>
      <c r="DA10" s="285"/>
      <c r="DB10" s="284">
        <v>0.9</v>
      </c>
      <c r="DC10" s="285"/>
      <c r="DD10" s="284">
        <v>0.86819999999999997</v>
      </c>
      <c r="DE10" s="285"/>
      <c r="DF10" s="284"/>
      <c r="DG10" s="285"/>
      <c r="DH10" s="284"/>
      <c r="DI10" s="285"/>
      <c r="DJ10" s="284"/>
      <c r="DK10" s="285"/>
      <c r="DL10" s="284"/>
      <c r="DM10" s="285"/>
      <c r="DN10" s="284"/>
      <c r="DO10" s="285"/>
      <c r="DP10" s="284"/>
      <c r="DQ10" s="285"/>
      <c r="DR10" s="284"/>
      <c r="DS10" s="285"/>
    </row>
    <row r="11" spans="1:123" s="217" customFormat="1" ht="12.75" x14ac:dyDescent="0.25">
      <c r="A11" s="216" t="s">
        <v>20</v>
      </c>
      <c r="B11" s="284">
        <v>0.65600000000000003</v>
      </c>
      <c r="C11" s="284"/>
      <c r="D11" s="284">
        <v>0.69</v>
      </c>
      <c r="E11" s="284"/>
      <c r="F11" s="284">
        <v>0.93300000000000005</v>
      </c>
      <c r="G11" s="285"/>
      <c r="H11" s="284">
        <v>0.90500000000000003</v>
      </c>
      <c r="I11" s="285"/>
      <c r="J11" s="284">
        <v>0.81799999999999995</v>
      </c>
      <c r="K11" s="285"/>
      <c r="L11" s="284">
        <v>0.86880000000000002</v>
      </c>
      <c r="M11" s="285"/>
      <c r="N11" s="284">
        <v>0.74419999999999997</v>
      </c>
      <c r="O11" s="285"/>
      <c r="P11" s="284">
        <v>0.87629999999999997</v>
      </c>
      <c r="Q11" s="285"/>
      <c r="R11" s="284">
        <v>0.88049999999999995</v>
      </c>
      <c r="S11" s="285"/>
      <c r="T11" s="284">
        <v>0.87090000000000001</v>
      </c>
      <c r="U11" s="285"/>
      <c r="V11" s="284">
        <v>0.81659999999999999</v>
      </c>
      <c r="W11" s="286"/>
      <c r="X11" s="284">
        <v>0.72840000000000005</v>
      </c>
      <c r="Y11" s="285"/>
      <c r="Z11" s="284">
        <v>0.73309999999999997</v>
      </c>
      <c r="AA11" s="285"/>
      <c r="AB11" s="284">
        <v>0.90769999999999995</v>
      </c>
      <c r="AC11" s="285"/>
      <c r="AD11" s="284">
        <v>0.87739999999999996</v>
      </c>
      <c r="AE11" s="285"/>
      <c r="AF11" s="284">
        <v>1</v>
      </c>
      <c r="AG11" s="285"/>
      <c r="AH11" s="284">
        <v>1</v>
      </c>
      <c r="AI11" s="285"/>
      <c r="AJ11" s="284">
        <v>0.72670000000000001</v>
      </c>
      <c r="AK11" s="285"/>
      <c r="AL11" s="284">
        <v>0.8306</v>
      </c>
      <c r="AM11" s="285"/>
      <c r="AN11" s="284">
        <v>0.58899999999999997</v>
      </c>
      <c r="AO11" s="285"/>
      <c r="AP11" s="284">
        <v>0.65200000000000002</v>
      </c>
      <c r="AQ11" s="285"/>
      <c r="AR11" s="284">
        <v>0.61499999999999999</v>
      </c>
      <c r="AS11" s="285"/>
      <c r="AT11" s="284">
        <v>0.53100000000000003</v>
      </c>
      <c r="AU11" s="285"/>
      <c r="AV11" s="284">
        <v>0.77149999999999996</v>
      </c>
      <c r="AW11" s="285"/>
      <c r="AX11" s="284">
        <v>0.55379999999999996</v>
      </c>
      <c r="AY11" s="285"/>
      <c r="AZ11" s="284">
        <v>0.64080000000000004</v>
      </c>
      <c r="BA11" s="285"/>
      <c r="BB11" s="284">
        <v>0.63439999999999996</v>
      </c>
      <c r="BC11" s="285"/>
      <c r="BD11" s="284">
        <v>0.65280000000000005</v>
      </c>
      <c r="BE11" s="285"/>
      <c r="BF11" s="284"/>
      <c r="BG11" s="285"/>
      <c r="BH11" s="284">
        <v>0.73660000000000003</v>
      </c>
      <c r="BI11" s="285"/>
      <c r="BJ11" s="284">
        <v>0.95830000000000004</v>
      </c>
      <c r="BK11" s="285"/>
      <c r="BL11" s="284">
        <v>0.55369999999999997</v>
      </c>
      <c r="BM11" s="285"/>
      <c r="BN11" s="284">
        <v>0.64249999999999996</v>
      </c>
      <c r="BO11" s="285"/>
      <c r="BP11" s="284">
        <v>0.75270000000000004</v>
      </c>
      <c r="BQ11" s="285"/>
      <c r="BR11" s="284">
        <v>0.80910000000000004</v>
      </c>
      <c r="BS11" s="285"/>
      <c r="BT11" s="284">
        <v>0.77500000000000002</v>
      </c>
      <c r="BU11" s="285"/>
      <c r="BV11" s="284">
        <v>0.69889999999999997</v>
      </c>
      <c r="BW11" s="285"/>
      <c r="BX11" s="284">
        <v>0.76339999999999997</v>
      </c>
      <c r="BY11" s="285"/>
      <c r="BZ11" s="284">
        <v>0.83030000000000004</v>
      </c>
      <c r="CA11" s="285"/>
      <c r="CB11" s="284">
        <v>0.87629999999999997</v>
      </c>
      <c r="CC11" s="285"/>
      <c r="CD11" s="284">
        <v>0.94920000000000004</v>
      </c>
      <c r="CE11" s="285"/>
      <c r="CF11" s="284">
        <v>0.86819999999999997</v>
      </c>
      <c r="CG11" s="285"/>
      <c r="CH11" s="284">
        <v>0.96940000000000004</v>
      </c>
      <c r="CI11" s="285"/>
      <c r="CJ11" s="284">
        <v>0.9274</v>
      </c>
      <c r="CK11" s="285"/>
      <c r="CL11" s="284">
        <v>0.89780000000000004</v>
      </c>
      <c r="CM11" s="285"/>
      <c r="CN11" s="284">
        <v>0.94720000000000004</v>
      </c>
      <c r="CO11" s="285"/>
      <c r="CP11" s="284">
        <v>0.62629999999999997</v>
      </c>
      <c r="CQ11" s="285"/>
      <c r="CR11" s="284">
        <v>0.78610000000000002</v>
      </c>
      <c r="CS11" s="285"/>
      <c r="CT11" s="284">
        <v>0.79830000000000001</v>
      </c>
      <c r="CU11" s="285"/>
      <c r="CV11" s="284">
        <v>0.67200000000000004</v>
      </c>
      <c r="CW11" s="285"/>
      <c r="CX11" s="284">
        <v>0.78859999999999997</v>
      </c>
      <c r="CY11" s="285"/>
      <c r="CZ11" s="284">
        <v>0.77410000000000001</v>
      </c>
      <c r="DA11" s="285"/>
      <c r="DB11" s="284">
        <v>0.92220000000000002</v>
      </c>
      <c r="DC11" s="285"/>
      <c r="DD11" s="284">
        <v>0.80640000000000001</v>
      </c>
      <c r="DE11" s="285"/>
      <c r="DF11" s="284"/>
      <c r="DG11" s="285"/>
      <c r="DH11" s="284"/>
      <c r="DI11" s="285"/>
      <c r="DJ11" s="284"/>
      <c r="DK11" s="285"/>
      <c r="DL11" s="284"/>
      <c r="DM11" s="285"/>
      <c r="DN11" s="284"/>
      <c r="DO11" s="285"/>
      <c r="DP11" s="284"/>
      <c r="DQ11" s="285"/>
      <c r="DR11" s="284"/>
      <c r="DS11" s="285"/>
    </row>
    <row r="12" spans="1:123" s="217" customFormat="1" ht="12.75" customHeight="1" x14ac:dyDescent="0.25">
      <c r="A12" s="216" t="s">
        <v>22</v>
      </c>
      <c r="B12" s="284"/>
      <c r="C12" s="284"/>
      <c r="D12" s="284"/>
      <c r="E12" s="284"/>
      <c r="F12" s="284"/>
      <c r="G12" s="285"/>
      <c r="H12" s="284"/>
      <c r="I12" s="285"/>
      <c r="J12" s="284"/>
      <c r="K12" s="285"/>
      <c r="L12" s="284"/>
      <c r="M12" s="285"/>
      <c r="N12" s="284"/>
      <c r="O12" s="285"/>
      <c r="P12" s="284"/>
      <c r="Q12" s="285"/>
      <c r="R12" s="284"/>
      <c r="S12" s="285"/>
      <c r="T12" s="284"/>
      <c r="U12" s="285"/>
      <c r="V12" s="284"/>
      <c r="W12" s="286"/>
      <c r="X12" s="284"/>
      <c r="Y12" s="285"/>
      <c r="Z12" s="284"/>
      <c r="AA12" s="285"/>
      <c r="AB12" s="284"/>
      <c r="AC12" s="285"/>
      <c r="AD12" s="284"/>
      <c r="AE12" s="285"/>
      <c r="AF12" s="284"/>
      <c r="AG12" s="285"/>
      <c r="AH12" s="284"/>
      <c r="AI12" s="285"/>
      <c r="AJ12" s="284"/>
      <c r="AK12" s="285"/>
      <c r="AL12" s="284"/>
      <c r="AM12" s="285"/>
      <c r="AN12" s="284"/>
      <c r="AO12" s="285"/>
      <c r="AP12" s="284"/>
      <c r="AQ12" s="285"/>
      <c r="AR12" s="284"/>
      <c r="AS12" s="285"/>
      <c r="AT12" s="284"/>
      <c r="AU12" s="285"/>
      <c r="AV12" s="284"/>
      <c r="AW12" s="285"/>
      <c r="AX12" s="284"/>
      <c r="AY12" s="285"/>
      <c r="AZ12" s="284"/>
      <c r="BA12" s="285"/>
      <c r="BB12" s="284"/>
      <c r="BC12" s="285"/>
      <c r="BD12" s="284"/>
      <c r="BE12" s="285"/>
      <c r="BF12" s="284"/>
      <c r="BG12" s="285"/>
      <c r="BH12" s="284"/>
      <c r="BI12" s="285"/>
      <c r="BJ12" s="284"/>
      <c r="BK12" s="285"/>
      <c r="BL12" s="284"/>
      <c r="BM12" s="285"/>
      <c r="BN12" s="284">
        <v>0.4395</v>
      </c>
      <c r="BO12" s="285"/>
      <c r="BP12" s="284">
        <v>0.44579999999999997</v>
      </c>
      <c r="BQ12" s="285"/>
      <c r="BR12" s="284">
        <v>0.621</v>
      </c>
      <c r="BS12" s="285"/>
      <c r="BT12" s="284">
        <v>0.44159999999999999</v>
      </c>
      <c r="BU12" s="285"/>
      <c r="BV12" s="284">
        <v>0.4919</v>
      </c>
      <c r="BW12" s="285"/>
      <c r="BX12" s="284">
        <v>0.56040000000000001</v>
      </c>
      <c r="BY12" s="285"/>
      <c r="BZ12" s="284">
        <v>0.58919999999999995</v>
      </c>
      <c r="CA12" s="285"/>
      <c r="CB12" s="284">
        <v>0.55640000000000001</v>
      </c>
      <c r="CC12" s="285"/>
      <c r="CD12" s="287">
        <v>0.55640000000000001</v>
      </c>
      <c r="CE12" s="288"/>
      <c r="CF12" s="284">
        <v>0.48380000000000001</v>
      </c>
      <c r="CG12" s="285"/>
      <c r="CH12" s="284">
        <v>0.64580000000000004</v>
      </c>
      <c r="CI12" s="285"/>
      <c r="CJ12" s="284">
        <v>0.54430000000000001</v>
      </c>
      <c r="CK12" s="285"/>
      <c r="CL12" s="284">
        <v>0.504</v>
      </c>
      <c r="CM12" s="285"/>
      <c r="CN12" s="284">
        <v>0.57499999999999996</v>
      </c>
      <c r="CO12" s="285"/>
      <c r="CP12" s="284">
        <v>0.6008</v>
      </c>
      <c r="CQ12" s="285"/>
      <c r="CR12" s="284">
        <v>0.50419999999999998</v>
      </c>
      <c r="CS12" s="285"/>
      <c r="CT12" s="284">
        <v>0.5524</v>
      </c>
      <c r="CU12" s="285"/>
      <c r="CV12" s="284">
        <v>0.50800000000000001</v>
      </c>
      <c r="CW12" s="285"/>
      <c r="CX12" s="284">
        <v>0.625</v>
      </c>
      <c r="CY12" s="285"/>
      <c r="CZ12" s="284">
        <v>0.5887</v>
      </c>
      <c r="DA12" s="285"/>
      <c r="DB12" s="284">
        <v>0.52</v>
      </c>
      <c r="DC12" s="285"/>
      <c r="DD12" s="284">
        <v>0.52010000000000001</v>
      </c>
      <c r="DE12" s="285"/>
      <c r="DF12" s="284"/>
      <c r="DG12" s="285"/>
      <c r="DH12" s="284"/>
      <c r="DI12" s="285"/>
      <c r="DJ12" s="284"/>
      <c r="DK12" s="285"/>
      <c r="DL12" s="284"/>
      <c r="DM12" s="285"/>
      <c r="DN12" s="284"/>
      <c r="DO12" s="285"/>
      <c r="DP12" s="284"/>
      <c r="DQ12" s="285"/>
      <c r="DR12" s="284"/>
      <c r="DS12" s="285"/>
    </row>
    <row r="13" spans="1:123" s="217" customFormat="1" ht="12.75" hidden="1" customHeight="1" x14ac:dyDescent="0.25">
      <c r="A13" s="216" t="s">
        <v>216</v>
      </c>
      <c r="B13" s="284">
        <v>0</v>
      </c>
      <c r="C13" s="284"/>
      <c r="D13" s="284">
        <v>7.9000000000000001E-2</v>
      </c>
      <c r="E13" s="284"/>
      <c r="F13" s="284">
        <v>6.5000000000000002E-2</v>
      </c>
      <c r="G13" s="285"/>
      <c r="H13" s="284">
        <v>0</v>
      </c>
      <c r="I13" s="285"/>
      <c r="J13" s="284">
        <v>0</v>
      </c>
      <c r="K13" s="285"/>
      <c r="L13" s="284">
        <v>0</v>
      </c>
      <c r="M13" s="285"/>
      <c r="N13" s="284" t="s">
        <v>39</v>
      </c>
      <c r="O13" s="285"/>
      <c r="P13" s="284" t="s">
        <v>39</v>
      </c>
      <c r="Q13" s="285"/>
      <c r="R13" s="284" t="s">
        <v>39</v>
      </c>
      <c r="S13" s="285"/>
      <c r="T13" s="284" t="s">
        <v>39</v>
      </c>
      <c r="U13" s="285"/>
      <c r="V13" s="284" t="s">
        <v>39</v>
      </c>
      <c r="W13" s="286"/>
      <c r="X13" s="284"/>
      <c r="Y13" s="285"/>
      <c r="Z13" s="284"/>
      <c r="AA13" s="285"/>
      <c r="AB13" s="284"/>
      <c r="AC13" s="285"/>
      <c r="AD13" s="284"/>
      <c r="AE13" s="285"/>
      <c r="AF13" s="284"/>
      <c r="AG13" s="285"/>
      <c r="AH13" s="284"/>
      <c r="AI13" s="285"/>
      <c r="AJ13" s="284"/>
      <c r="AK13" s="285"/>
      <c r="AL13" s="284"/>
      <c r="AM13" s="285"/>
      <c r="AN13" s="284"/>
      <c r="AO13" s="285"/>
      <c r="AP13" s="284"/>
      <c r="AQ13" s="285"/>
      <c r="AR13" s="284"/>
      <c r="AS13" s="285"/>
      <c r="AT13" s="284"/>
      <c r="AU13" s="285"/>
      <c r="AV13" s="284"/>
      <c r="AW13" s="285"/>
      <c r="AX13" s="284"/>
      <c r="AY13" s="285"/>
      <c r="AZ13" s="284"/>
      <c r="BA13" s="285"/>
      <c r="BB13" s="284"/>
      <c r="BC13" s="285"/>
      <c r="BD13" s="284"/>
      <c r="BE13" s="285"/>
      <c r="BF13" s="284"/>
      <c r="BG13" s="285"/>
      <c r="BH13" s="284"/>
      <c r="BI13" s="285"/>
      <c r="BJ13" s="284"/>
      <c r="BK13" s="285"/>
      <c r="BL13" s="284"/>
      <c r="BM13" s="285"/>
      <c r="BN13" s="284"/>
      <c r="BO13" s="285"/>
      <c r="BP13" s="284"/>
      <c r="BQ13" s="285"/>
      <c r="BR13" s="284"/>
      <c r="BS13" s="285"/>
      <c r="BT13" s="284"/>
      <c r="BU13" s="285"/>
      <c r="BV13" s="284"/>
      <c r="BW13" s="285"/>
      <c r="BX13" s="284"/>
      <c r="BY13" s="285"/>
      <c r="BZ13" s="284"/>
      <c r="CA13" s="285"/>
      <c r="CB13" s="284"/>
      <c r="CC13" s="285"/>
      <c r="CD13" s="284"/>
      <c r="CE13" s="285"/>
      <c r="CF13" s="284"/>
      <c r="CG13" s="285"/>
      <c r="CH13" s="284"/>
      <c r="CI13" s="285"/>
      <c r="CJ13" s="284"/>
      <c r="CK13" s="285"/>
      <c r="CL13" s="284"/>
      <c r="CM13" s="285"/>
      <c r="CN13" s="284"/>
      <c r="CO13" s="285"/>
      <c r="CP13" s="284"/>
      <c r="CQ13" s="285"/>
      <c r="CR13" s="284"/>
      <c r="CS13" s="285"/>
      <c r="CT13" s="284"/>
      <c r="CU13" s="285"/>
      <c r="CV13" s="284"/>
      <c r="CW13" s="285"/>
      <c r="CX13" s="284"/>
      <c r="CY13" s="285"/>
      <c r="CZ13" s="284"/>
      <c r="DA13" s="285"/>
      <c r="DB13" s="284"/>
      <c r="DC13" s="285"/>
      <c r="DD13" s="284"/>
      <c r="DE13" s="285"/>
      <c r="DF13" s="284"/>
      <c r="DG13" s="285"/>
      <c r="DH13" s="284"/>
      <c r="DI13" s="285"/>
      <c r="DJ13" s="284"/>
      <c r="DK13" s="285"/>
      <c r="DL13" s="284"/>
      <c r="DM13" s="285"/>
      <c r="DN13" s="284"/>
      <c r="DO13" s="285"/>
      <c r="DP13" s="284"/>
      <c r="DQ13" s="285"/>
      <c r="DR13" s="284"/>
      <c r="DS13" s="285"/>
    </row>
    <row r="14" spans="1:123" s="217" customFormat="1" ht="12.75" hidden="1" customHeight="1" x14ac:dyDescent="0.25">
      <c r="A14" s="216" t="s">
        <v>217</v>
      </c>
      <c r="B14" s="284">
        <v>0.83899999999999997</v>
      </c>
      <c r="C14" s="284"/>
      <c r="D14" s="284">
        <v>0.92100000000000004</v>
      </c>
      <c r="E14" s="284"/>
      <c r="F14" s="284">
        <v>0.49199999999999999</v>
      </c>
      <c r="G14" s="285"/>
      <c r="H14" s="284">
        <v>0</v>
      </c>
      <c r="I14" s="285"/>
      <c r="J14" s="284">
        <v>0</v>
      </c>
      <c r="K14" s="285"/>
      <c r="L14" s="284">
        <v>0</v>
      </c>
      <c r="M14" s="285"/>
      <c r="N14" s="284" t="s">
        <v>39</v>
      </c>
      <c r="O14" s="285"/>
      <c r="P14" s="284" t="s">
        <v>39</v>
      </c>
      <c r="Q14" s="285"/>
      <c r="R14" s="284" t="s">
        <v>39</v>
      </c>
      <c r="S14" s="285"/>
      <c r="T14" s="284" t="s">
        <v>39</v>
      </c>
      <c r="U14" s="285"/>
      <c r="V14" s="284" t="s">
        <v>39</v>
      </c>
      <c r="W14" s="286"/>
      <c r="X14" s="284"/>
      <c r="Y14" s="285"/>
      <c r="Z14" s="284"/>
      <c r="AA14" s="285"/>
      <c r="AB14" s="284"/>
      <c r="AC14" s="285"/>
      <c r="AD14" s="284"/>
      <c r="AE14" s="285"/>
      <c r="AF14" s="284"/>
      <c r="AG14" s="285"/>
      <c r="AH14" s="284"/>
      <c r="AI14" s="285"/>
      <c r="AJ14" s="284"/>
      <c r="AK14" s="285"/>
      <c r="AL14" s="284"/>
      <c r="AM14" s="285"/>
      <c r="AN14" s="284"/>
      <c r="AO14" s="285"/>
      <c r="AP14" s="284"/>
      <c r="AQ14" s="285"/>
      <c r="AR14" s="284"/>
      <c r="AS14" s="285"/>
      <c r="AT14" s="284"/>
      <c r="AU14" s="285"/>
      <c r="AV14" s="284"/>
      <c r="AW14" s="285"/>
      <c r="AX14" s="284"/>
      <c r="AY14" s="285"/>
      <c r="AZ14" s="284"/>
      <c r="BA14" s="285"/>
      <c r="BB14" s="284"/>
      <c r="BC14" s="285"/>
      <c r="BD14" s="284"/>
      <c r="BE14" s="285"/>
      <c r="BF14" s="284"/>
      <c r="BG14" s="285"/>
      <c r="BH14" s="284"/>
      <c r="BI14" s="285"/>
      <c r="BJ14" s="284"/>
      <c r="BK14" s="285"/>
      <c r="BL14" s="284"/>
      <c r="BM14" s="285"/>
      <c r="BN14" s="284"/>
      <c r="BO14" s="285"/>
      <c r="BP14" s="284"/>
      <c r="BQ14" s="285"/>
      <c r="BR14" s="284"/>
      <c r="BS14" s="285"/>
      <c r="BT14" s="284"/>
      <c r="BU14" s="285"/>
      <c r="BV14" s="284"/>
      <c r="BW14" s="285"/>
      <c r="BX14" s="284"/>
      <c r="BY14" s="285"/>
      <c r="BZ14" s="284"/>
      <c r="CA14" s="285"/>
      <c r="CB14" s="284"/>
      <c r="CC14" s="285"/>
      <c r="CD14" s="284"/>
      <c r="CE14" s="285"/>
      <c r="CF14" s="284"/>
      <c r="CG14" s="285"/>
      <c r="CH14" s="284"/>
      <c r="CI14" s="285"/>
      <c r="CJ14" s="284"/>
      <c r="CK14" s="285"/>
      <c r="CL14" s="284"/>
      <c r="CM14" s="285"/>
      <c r="CN14" s="284"/>
      <c r="CO14" s="285"/>
      <c r="CP14" s="284"/>
      <c r="CQ14" s="285"/>
      <c r="CR14" s="284"/>
      <c r="CS14" s="285"/>
      <c r="CT14" s="284"/>
      <c r="CU14" s="285"/>
      <c r="CV14" s="284"/>
      <c r="CW14" s="285"/>
      <c r="CX14" s="284"/>
      <c r="CY14" s="285"/>
      <c r="CZ14" s="284"/>
      <c r="DA14" s="285"/>
      <c r="DB14" s="284"/>
      <c r="DC14" s="285"/>
      <c r="DD14" s="284"/>
      <c r="DE14" s="285"/>
      <c r="DF14" s="284"/>
      <c r="DG14" s="285"/>
      <c r="DH14" s="284"/>
      <c r="DI14" s="285"/>
      <c r="DJ14" s="284"/>
      <c r="DK14" s="285"/>
      <c r="DL14" s="284"/>
      <c r="DM14" s="285"/>
      <c r="DN14" s="284"/>
      <c r="DO14" s="285"/>
      <c r="DP14" s="284"/>
      <c r="DQ14" s="285"/>
      <c r="DR14" s="284"/>
      <c r="DS14" s="285"/>
    </row>
    <row r="15" spans="1:123" s="217" customFormat="1" ht="12.75" x14ac:dyDescent="0.25">
      <c r="A15" s="216" t="s">
        <v>218</v>
      </c>
      <c r="B15" s="284">
        <v>0.72699999999999998</v>
      </c>
      <c r="C15" s="284"/>
      <c r="D15" s="284">
        <v>0.96399999999999997</v>
      </c>
      <c r="E15" s="284"/>
      <c r="F15" s="284">
        <v>0.95</v>
      </c>
      <c r="G15" s="285"/>
      <c r="H15" s="284">
        <v>0.90200000000000002</v>
      </c>
      <c r="I15" s="285"/>
      <c r="J15" s="284">
        <v>0.94</v>
      </c>
      <c r="K15" s="285"/>
      <c r="L15" s="284">
        <v>0.81499999999999995</v>
      </c>
      <c r="M15" s="285"/>
      <c r="N15" s="284">
        <v>0.93220000000000003</v>
      </c>
      <c r="O15" s="285"/>
      <c r="P15" s="284">
        <v>0.95069999999999999</v>
      </c>
      <c r="Q15" s="285"/>
      <c r="R15" s="284">
        <v>0.86009999999999998</v>
      </c>
      <c r="S15" s="285"/>
      <c r="T15" s="284">
        <v>0.89</v>
      </c>
      <c r="U15" s="285"/>
      <c r="V15" s="284">
        <v>0.85660000000000003</v>
      </c>
      <c r="W15" s="286"/>
      <c r="X15" s="284">
        <v>0.84350000000000003</v>
      </c>
      <c r="Y15" s="285"/>
      <c r="Z15" s="284">
        <v>0.85160000000000002</v>
      </c>
      <c r="AA15" s="285"/>
      <c r="AB15" s="284">
        <v>0.90359999999999996</v>
      </c>
      <c r="AC15" s="285"/>
      <c r="AD15" s="284">
        <v>0.91259999999999997</v>
      </c>
      <c r="AE15" s="285"/>
      <c r="AF15" s="284">
        <v>0.89329999999999998</v>
      </c>
      <c r="AG15" s="285"/>
      <c r="AH15" s="284">
        <v>0.93710000000000004</v>
      </c>
      <c r="AI15" s="285"/>
      <c r="AJ15" s="284">
        <v>0.95840000000000003</v>
      </c>
      <c r="AK15" s="285"/>
      <c r="AL15" s="284">
        <v>0.96289999999999998</v>
      </c>
      <c r="AM15" s="285"/>
      <c r="AN15" s="284">
        <v>0.97299999999999998</v>
      </c>
      <c r="AO15" s="285"/>
      <c r="AP15" s="284">
        <v>0.97799999999999998</v>
      </c>
      <c r="AQ15" s="285"/>
      <c r="AR15" s="284">
        <v>0.99</v>
      </c>
      <c r="AS15" s="285"/>
      <c r="AT15" s="284">
        <v>0.98299999999999998</v>
      </c>
      <c r="AU15" s="285"/>
      <c r="AV15" s="284">
        <v>0.93220000000000003</v>
      </c>
      <c r="AW15" s="285"/>
      <c r="AX15" s="284">
        <v>0.97899999999999998</v>
      </c>
      <c r="AY15" s="285"/>
      <c r="AZ15" s="284">
        <v>1</v>
      </c>
      <c r="BA15" s="285"/>
      <c r="BB15" s="284">
        <v>1</v>
      </c>
      <c r="BC15" s="285"/>
      <c r="BD15" s="284">
        <v>0.99209999999999998</v>
      </c>
      <c r="BE15" s="285"/>
      <c r="BF15" s="284"/>
      <c r="BG15" s="285"/>
      <c r="BH15" s="284">
        <v>1</v>
      </c>
      <c r="BI15" s="285"/>
      <c r="BJ15" s="284">
        <v>0.99209999999999998</v>
      </c>
      <c r="BK15" s="285"/>
      <c r="BL15" s="284">
        <v>1</v>
      </c>
      <c r="BM15" s="285"/>
      <c r="BN15" s="284">
        <v>0.99509999999999998</v>
      </c>
      <c r="BO15" s="285"/>
      <c r="BP15" s="284">
        <v>0.97829999999999995</v>
      </c>
      <c r="BQ15" s="285"/>
      <c r="BR15" s="284">
        <v>0.9919</v>
      </c>
      <c r="BS15" s="285"/>
      <c r="BT15" s="284">
        <v>0.98660000000000003</v>
      </c>
      <c r="BU15" s="285"/>
      <c r="BV15" s="284">
        <v>0.97740000000000005</v>
      </c>
      <c r="BW15" s="285"/>
      <c r="BX15" s="284">
        <v>1</v>
      </c>
      <c r="BY15" s="285"/>
      <c r="BZ15" s="284">
        <v>1</v>
      </c>
      <c r="CA15" s="285"/>
      <c r="CB15" s="284">
        <v>0.95489999999999997</v>
      </c>
      <c r="CC15" s="285"/>
      <c r="CD15" s="284">
        <v>0.98</v>
      </c>
      <c r="CE15" s="285"/>
      <c r="CF15" s="284">
        <v>0.98060000000000003</v>
      </c>
      <c r="CG15" s="285"/>
      <c r="CH15" s="284">
        <v>0.98829999999999996</v>
      </c>
      <c r="CI15" s="285"/>
      <c r="CJ15" s="284">
        <v>0.98380000000000001</v>
      </c>
      <c r="CK15" s="285"/>
      <c r="CL15" s="284">
        <v>0.98870000000000002</v>
      </c>
      <c r="CM15" s="285"/>
      <c r="CN15" s="284">
        <v>1</v>
      </c>
      <c r="CO15" s="285"/>
      <c r="CP15" s="284">
        <v>0.99029999999999996</v>
      </c>
      <c r="CQ15" s="285"/>
      <c r="CR15" s="284">
        <v>0.99</v>
      </c>
      <c r="CS15" s="285"/>
      <c r="CT15" s="284">
        <v>0.9919</v>
      </c>
      <c r="CU15" s="285"/>
      <c r="CV15" s="284">
        <v>0.99350000000000005</v>
      </c>
      <c r="CW15" s="285"/>
      <c r="CX15" s="284">
        <v>1</v>
      </c>
      <c r="CY15" s="285"/>
      <c r="CZ15" s="284">
        <v>0.97740000000000005</v>
      </c>
      <c r="DA15" s="285"/>
      <c r="DB15" s="284">
        <v>0.98829999999999996</v>
      </c>
      <c r="DC15" s="285"/>
      <c r="DD15" s="284">
        <v>0.99509999999999998</v>
      </c>
      <c r="DE15" s="285"/>
      <c r="DF15" s="284"/>
      <c r="DG15" s="285"/>
      <c r="DH15" s="284"/>
      <c r="DI15" s="285"/>
      <c r="DJ15" s="284"/>
      <c r="DK15" s="285"/>
      <c r="DL15" s="284"/>
      <c r="DM15" s="285"/>
      <c r="DN15" s="284"/>
      <c r="DO15" s="285"/>
      <c r="DP15" s="284"/>
      <c r="DQ15" s="285"/>
      <c r="DR15" s="284"/>
      <c r="DS15" s="285"/>
    </row>
    <row r="16" spans="1:123" x14ac:dyDescent="0.25">
      <c r="A16" s="218" t="s">
        <v>219</v>
      </c>
      <c r="B16" s="289">
        <v>0.68200000000000005</v>
      </c>
      <c r="C16" s="289"/>
      <c r="D16" s="290">
        <v>0.87260000000000004</v>
      </c>
      <c r="E16" s="290"/>
      <c r="F16" s="289">
        <v>0.84699999999999998</v>
      </c>
      <c r="G16" s="291"/>
      <c r="H16" s="289"/>
      <c r="I16" s="291"/>
      <c r="J16" s="289">
        <v>0.97699999999999998</v>
      </c>
      <c r="K16" s="291"/>
      <c r="L16" s="289">
        <v>0.92290000000000005</v>
      </c>
      <c r="M16" s="291"/>
      <c r="N16" s="289">
        <v>0.90149999999999997</v>
      </c>
      <c r="O16" s="291"/>
      <c r="P16" s="289">
        <v>0.998</v>
      </c>
      <c r="Q16" s="291"/>
      <c r="R16" s="289">
        <v>0.93149999999999999</v>
      </c>
      <c r="S16" s="291"/>
      <c r="T16" s="289">
        <v>0.98250000000000004</v>
      </c>
      <c r="U16" s="291"/>
      <c r="V16" s="289">
        <v>0.84140000000000004</v>
      </c>
      <c r="W16" s="292"/>
      <c r="X16" s="289">
        <v>0.80940000000000001</v>
      </c>
      <c r="Y16" s="291"/>
      <c r="Z16" s="289">
        <v>0.83069999999999999</v>
      </c>
      <c r="AA16" s="291"/>
      <c r="AB16" s="289">
        <v>0.90580000000000005</v>
      </c>
      <c r="AC16" s="291"/>
      <c r="AD16" s="289">
        <v>0.89439999999999997</v>
      </c>
      <c r="AE16" s="291"/>
      <c r="AF16" s="289">
        <v>0.98570000000000002</v>
      </c>
      <c r="AG16" s="291"/>
      <c r="AH16" s="289">
        <f>Desempenho!U8</f>
        <v>0.99663441312578882</v>
      </c>
      <c r="AI16" s="291"/>
      <c r="AJ16" s="289">
        <v>0.89180000000000004</v>
      </c>
      <c r="AK16" s="291"/>
      <c r="AL16" s="289">
        <f>Desempenho!W8</f>
        <v>0.91705069124423966</v>
      </c>
      <c r="AM16" s="291"/>
      <c r="AN16" s="289">
        <v>0.90949999999999998</v>
      </c>
      <c r="AO16" s="291"/>
      <c r="AP16" s="289">
        <v>0.9093</v>
      </c>
      <c r="AQ16" s="291"/>
      <c r="AR16" s="289">
        <v>0.91379999999999995</v>
      </c>
      <c r="AS16" s="291"/>
      <c r="AT16" s="289">
        <v>0.93200000000000005</v>
      </c>
      <c r="AU16" s="291"/>
      <c r="AV16" s="289">
        <v>0.97</v>
      </c>
      <c r="AW16" s="291"/>
      <c r="AX16" s="289">
        <v>0.93630000000000002</v>
      </c>
      <c r="AY16" s="291"/>
      <c r="AZ16" s="289">
        <v>0.92749999999999999</v>
      </c>
      <c r="BA16" s="291"/>
      <c r="BB16" s="289">
        <v>0.95779999999999998</v>
      </c>
      <c r="BC16" s="291"/>
      <c r="BD16" s="289">
        <v>0.96919999999999995</v>
      </c>
      <c r="BE16" s="291"/>
      <c r="BF16" s="289"/>
      <c r="BG16" s="291"/>
      <c r="BH16" s="289">
        <v>0.99909999999999999</v>
      </c>
      <c r="BI16" s="291"/>
      <c r="BJ16" s="289">
        <v>0.93889999999999996</v>
      </c>
      <c r="BK16" s="291"/>
      <c r="BL16" s="289">
        <v>0.86450000000000005</v>
      </c>
      <c r="BM16" s="291"/>
      <c r="BN16" s="289">
        <v>0.88649999999999995</v>
      </c>
      <c r="BO16" s="291"/>
      <c r="BP16" s="289">
        <v>0.87250000000000005</v>
      </c>
      <c r="BQ16" s="291"/>
      <c r="BR16" s="289">
        <v>0.91120000000000001</v>
      </c>
      <c r="BS16" s="291"/>
      <c r="BT16" s="289">
        <v>0.88900000000000001</v>
      </c>
      <c r="BU16" s="291"/>
      <c r="BV16" s="289">
        <v>0.85619999999999996</v>
      </c>
      <c r="BW16" s="291"/>
      <c r="BX16" s="289">
        <v>0.8972</v>
      </c>
      <c r="BY16" s="291"/>
      <c r="BZ16" s="289">
        <v>0.89980000000000004</v>
      </c>
      <c r="CA16" s="291"/>
      <c r="CB16" s="289">
        <v>0.87170000000000003</v>
      </c>
      <c r="CC16" s="291"/>
      <c r="CD16" s="289">
        <v>0.91149999999999998</v>
      </c>
      <c r="CE16" s="291"/>
      <c r="CF16" s="289">
        <v>0.89580000000000004</v>
      </c>
      <c r="CG16" s="291"/>
      <c r="CH16" s="289">
        <v>0.91839999999999999</v>
      </c>
      <c r="CI16" s="291"/>
      <c r="CJ16" s="289">
        <v>0.88759999999999994</v>
      </c>
      <c r="CK16" s="291"/>
      <c r="CL16" s="289">
        <v>0.88060000000000005</v>
      </c>
      <c r="CM16" s="291"/>
      <c r="CN16" s="289">
        <v>0.89039999999999997</v>
      </c>
      <c r="CO16" s="291"/>
      <c r="CP16" s="289">
        <v>0.8246</v>
      </c>
      <c r="CQ16" s="291"/>
      <c r="CR16" s="289">
        <v>0.87319999999999998</v>
      </c>
      <c r="CS16" s="291"/>
      <c r="CT16" s="289">
        <v>0.86419999999999997</v>
      </c>
      <c r="CU16" s="291"/>
      <c r="CV16" s="289">
        <v>0.84389999999999998</v>
      </c>
      <c r="CW16" s="291"/>
      <c r="CX16" s="289">
        <v>0.86080000000000001</v>
      </c>
      <c r="CY16" s="291"/>
      <c r="CZ16" s="289">
        <v>0.85470000000000002</v>
      </c>
      <c r="DA16" s="291"/>
      <c r="DB16" s="289">
        <v>0.88119999999999998</v>
      </c>
      <c r="DC16" s="291"/>
      <c r="DD16" s="289">
        <v>0.85540000000000005</v>
      </c>
      <c r="DE16" s="291"/>
      <c r="DF16" s="289"/>
      <c r="DG16" s="291"/>
      <c r="DH16" s="289"/>
      <c r="DI16" s="291"/>
      <c r="DJ16" s="289"/>
      <c r="DK16" s="291"/>
      <c r="DL16" s="289"/>
      <c r="DM16" s="291"/>
      <c r="DN16" s="289"/>
      <c r="DO16" s="291"/>
      <c r="DP16" s="289"/>
      <c r="DQ16" s="291"/>
      <c r="DR16" s="289"/>
      <c r="DS16" s="291"/>
    </row>
    <row r="17" spans="1:123" x14ac:dyDescent="0.25">
      <c r="A17" s="219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  <c r="CM17" s="208"/>
      <c r="CN17" s="208"/>
      <c r="CO17" s="208"/>
      <c r="CP17" s="208"/>
      <c r="CQ17" s="208"/>
      <c r="CR17" s="208"/>
      <c r="CS17" s="208"/>
      <c r="CT17" s="208"/>
      <c r="CU17" s="208"/>
      <c r="CV17" s="208"/>
      <c r="CW17" s="208"/>
      <c r="CX17" s="208"/>
      <c r="CY17" s="208"/>
      <c r="CZ17" s="208"/>
      <c r="DA17" s="208"/>
      <c r="DB17" s="208"/>
      <c r="DC17" s="208"/>
      <c r="DD17" s="208"/>
      <c r="DE17" s="208"/>
      <c r="DF17" s="208"/>
      <c r="DG17" s="208"/>
      <c r="DH17" s="208"/>
      <c r="DI17" s="208"/>
      <c r="DJ17" s="208"/>
      <c r="DK17" s="208"/>
      <c r="DL17" s="208"/>
      <c r="DM17" s="208"/>
      <c r="DN17" s="208"/>
      <c r="DO17" s="208"/>
      <c r="DP17" s="208"/>
      <c r="DQ17" s="208"/>
      <c r="DR17" s="208"/>
      <c r="DS17" s="208"/>
    </row>
    <row r="18" spans="1:123" x14ac:dyDescent="0.25">
      <c r="A18" s="211" t="s">
        <v>220</v>
      </c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3"/>
      <c r="W18" s="213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20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4"/>
      <c r="BX18" s="212"/>
      <c r="BY18" s="214"/>
      <c r="BZ18" s="212"/>
      <c r="CA18" s="214"/>
      <c r="CB18" s="212"/>
      <c r="CC18" s="214"/>
      <c r="CD18" s="212"/>
      <c r="CE18" s="214"/>
      <c r="CF18" s="212"/>
      <c r="CG18" s="214"/>
      <c r="CH18" s="212"/>
      <c r="CI18" s="214"/>
      <c r="CJ18" s="212"/>
      <c r="CK18" s="214"/>
      <c r="CL18" s="212"/>
      <c r="CM18" s="214"/>
      <c r="CN18" s="212"/>
      <c r="CO18" s="214"/>
      <c r="CP18" s="212"/>
      <c r="CQ18" s="214"/>
      <c r="CR18" s="212"/>
      <c r="CS18" s="214"/>
      <c r="CT18" s="212"/>
      <c r="CU18" s="214"/>
      <c r="CV18" s="212"/>
      <c r="CW18" s="214"/>
      <c r="CX18" s="212"/>
      <c r="CY18" s="214"/>
      <c r="CZ18" s="212"/>
      <c r="DA18" s="214"/>
      <c r="DB18" s="212"/>
      <c r="DC18" s="214"/>
      <c r="DD18" s="212"/>
      <c r="DE18" s="214"/>
      <c r="DF18" s="212"/>
      <c r="DG18" s="214"/>
      <c r="DH18" s="212"/>
      <c r="DI18" s="214"/>
      <c r="DJ18" s="212"/>
      <c r="DK18" s="214"/>
      <c r="DL18" s="212"/>
      <c r="DM18" s="214"/>
      <c r="DN18" s="212"/>
      <c r="DO18" s="214"/>
      <c r="DP18" s="212"/>
      <c r="DQ18" s="214"/>
      <c r="DR18" s="212"/>
      <c r="DS18" s="214"/>
    </row>
    <row r="19" spans="1:123" x14ac:dyDescent="0.25">
      <c r="A19" s="215" t="s">
        <v>215</v>
      </c>
      <c r="B19" s="281">
        <f>B8</f>
        <v>44562</v>
      </c>
      <c r="C19" s="282"/>
      <c r="D19" s="281" t="e" vm="2">
        <f>D8</f>
        <v>#VALUE!</v>
      </c>
      <c r="E19" s="282"/>
      <c r="F19" s="281" t="e" vm="2">
        <f>F8</f>
        <v>#VALUE!</v>
      </c>
      <c r="G19" s="282"/>
      <c r="H19" s="281" t="e" vm="2">
        <f>H8</f>
        <v>#VALUE!</v>
      </c>
      <c r="I19" s="282"/>
      <c r="J19" s="281" t="e" vm="2">
        <f>J8</f>
        <v>#VALUE!</v>
      </c>
      <c r="K19" s="282"/>
      <c r="L19" s="281" t="e" vm="2">
        <f>L8</f>
        <v>#VALUE!</v>
      </c>
      <c r="M19" s="282"/>
      <c r="N19" s="281" t="e" vm="2">
        <f>N8</f>
        <v>#VALUE!</v>
      </c>
      <c r="O19" s="282"/>
      <c r="P19" s="281" t="e" vm="2">
        <f>P8</f>
        <v>#VALUE!</v>
      </c>
      <c r="Q19" s="282"/>
      <c r="R19" s="281" t="e" vm="2">
        <f>R8</f>
        <v>#VALUE!</v>
      </c>
      <c r="S19" s="282"/>
      <c r="T19" s="281" t="e" vm="2">
        <f>T8</f>
        <v>#VALUE!</v>
      </c>
      <c r="U19" s="282"/>
      <c r="V19" s="281" t="e" vm="2">
        <f>V8</f>
        <v>#VALUE!</v>
      </c>
      <c r="W19" s="283"/>
      <c r="X19" s="281" t="e" vm="2">
        <f>X8</f>
        <v>#VALUE!</v>
      </c>
      <c r="Y19" s="282"/>
      <c r="Z19" s="281" t="e" vm="2">
        <f>Z8</f>
        <v>#VALUE!</v>
      </c>
      <c r="AA19" s="282"/>
      <c r="AB19" s="281" t="e" vm="2">
        <f>AB8</f>
        <v>#VALUE!</v>
      </c>
      <c r="AC19" s="282"/>
      <c r="AD19" s="281" t="e" vm="2">
        <f>AD8</f>
        <v>#VALUE!</v>
      </c>
      <c r="AE19" s="282"/>
      <c r="AF19" s="281" t="e" vm="2">
        <f>AF8</f>
        <v>#VALUE!</v>
      </c>
      <c r="AG19" s="282"/>
      <c r="AH19" s="281" t="e" vm="2">
        <f>AH8</f>
        <v>#VALUE!</v>
      </c>
      <c r="AI19" s="282"/>
      <c r="AJ19" s="281" t="e" vm="2">
        <f>AJ8</f>
        <v>#VALUE!</v>
      </c>
      <c r="AK19" s="282"/>
      <c r="AL19" s="281" t="e" vm="2">
        <f>AL8</f>
        <v>#VALUE!</v>
      </c>
      <c r="AM19" s="282"/>
      <c r="AN19" s="281" t="e" vm="2">
        <f>AN8</f>
        <v>#VALUE!</v>
      </c>
      <c r="AO19" s="282"/>
      <c r="AP19" s="281" t="e" vm="2">
        <f>AP8</f>
        <v>#VALUE!</v>
      </c>
      <c r="AQ19" s="282"/>
      <c r="AR19" s="281" t="e" vm="2">
        <f>AR8</f>
        <v>#VALUE!</v>
      </c>
      <c r="AS19" s="282"/>
      <c r="AT19" s="281" t="e" vm="2">
        <f>AT8</f>
        <v>#VALUE!</v>
      </c>
      <c r="AU19" s="282"/>
      <c r="AV19" s="281" t="e" vm="2">
        <f>AV8</f>
        <v>#VALUE!</v>
      </c>
      <c r="AW19" s="282"/>
      <c r="AX19" s="281" t="e" vm="2">
        <f>AX8</f>
        <v>#VALUE!</v>
      </c>
      <c r="AY19" s="282"/>
      <c r="AZ19" s="281" t="e" vm="2">
        <f>AZ8</f>
        <v>#VALUE!</v>
      </c>
      <c r="BA19" s="282"/>
      <c r="BB19" s="281" t="e" vm="2">
        <f>BB8</f>
        <v>#VALUE!</v>
      </c>
      <c r="BC19" s="282"/>
      <c r="BD19" s="281" t="e" vm="2">
        <f>BD8</f>
        <v>#VALUE!</v>
      </c>
      <c r="BE19" s="282"/>
      <c r="BF19" s="281" t="str">
        <f>BF8</f>
        <v>06 a 31 - Mai - 24</v>
      </c>
      <c r="BG19" s="282"/>
      <c r="BH19" s="281" t="e" vm="1">
        <f>_xll.FIMMÊS(BD19,0)+1</f>
        <v>#VALUE!</v>
      </c>
      <c r="BI19" s="282"/>
      <c r="BJ19" s="281" t="e" vm="2">
        <f>BJ8</f>
        <v>#VALUE!</v>
      </c>
      <c r="BK19" s="282"/>
      <c r="BL19" s="281" t="e" vm="2">
        <f>BL8</f>
        <v>#VALUE!</v>
      </c>
      <c r="BM19" s="282"/>
      <c r="BN19" s="281" t="e" vm="2">
        <f>BN8</f>
        <v>#VALUE!</v>
      </c>
      <c r="BO19" s="282"/>
      <c r="BP19" s="281" t="e" vm="2">
        <f>BP8</f>
        <v>#VALUE!</v>
      </c>
      <c r="BQ19" s="282"/>
      <c r="BR19" s="281" t="e" vm="2">
        <f>BR8</f>
        <v>#VALUE!</v>
      </c>
      <c r="BS19" s="282"/>
      <c r="BT19" s="281" t="e" vm="2">
        <f>BT8</f>
        <v>#VALUE!</v>
      </c>
      <c r="BU19" s="282"/>
      <c r="BV19" s="281" t="e" vm="2">
        <f>BV8</f>
        <v>#VALUE!</v>
      </c>
      <c r="BW19" s="282"/>
      <c r="BX19" s="281" t="e" vm="2">
        <f>BX8</f>
        <v>#VALUE!</v>
      </c>
      <c r="BY19" s="282"/>
      <c r="BZ19" s="281" t="e" vm="2">
        <f>BZ8</f>
        <v>#VALUE!</v>
      </c>
      <c r="CA19" s="282"/>
      <c r="CB19" s="281" t="e" vm="2">
        <f>CB8</f>
        <v>#VALUE!</v>
      </c>
      <c r="CC19" s="282"/>
      <c r="CD19" s="281" t="e" vm="2">
        <f>CD8</f>
        <v>#VALUE!</v>
      </c>
      <c r="CE19" s="282"/>
      <c r="CF19" s="281" t="e" vm="2">
        <f>CF8</f>
        <v>#VALUE!</v>
      </c>
      <c r="CG19" s="282"/>
      <c r="CH19" s="281" t="e" vm="2">
        <f>CH8</f>
        <v>#VALUE!</v>
      </c>
      <c r="CI19" s="282"/>
      <c r="CJ19" s="281" t="e" vm="2">
        <f>CJ8</f>
        <v>#VALUE!</v>
      </c>
      <c r="CK19" s="282"/>
      <c r="CL19" s="281" t="e" vm="2">
        <f>CL8</f>
        <v>#VALUE!</v>
      </c>
      <c r="CM19" s="282"/>
      <c r="CN19" s="281" t="e" vm="2">
        <f>CN8</f>
        <v>#VALUE!</v>
      </c>
      <c r="CO19" s="282"/>
      <c r="CP19" s="281" t="e" vm="2">
        <f>CP8</f>
        <v>#VALUE!</v>
      </c>
      <c r="CQ19" s="282"/>
      <c r="CR19" s="281" t="e" vm="2">
        <f>CR8</f>
        <v>#VALUE!</v>
      </c>
      <c r="CS19" s="282"/>
      <c r="CT19" s="281" t="e" vm="2">
        <f>CT8</f>
        <v>#VALUE!</v>
      </c>
      <c r="CU19" s="282"/>
      <c r="CV19" s="281" t="e" vm="2">
        <f>CV8</f>
        <v>#VALUE!</v>
      </c>
      <c r="CW19" s="282"/>
      <c r="CX19" s="281" t="e" vm="2">
        <f>CX8</f>
        <v>#VALUE!</v>
      </c>
      <c r="CY19" s="282"/>
      <c r="CZ19" s="281" t="e" vm="2">
        <f>CZ8</f>
        <v>#VALUE!</v>
      </c>
      <c r="DA19" s="282"/>
      <c r="DB19" s="281" t="e" vm="2">
        <f>DB8</f>
        <v>#VALUE!</v>
      </c>
      <c r="DC19" s="282"/>
      <c r="DD19" s="281" t="e" vm="2">
        <f>DD8</f>
        <v>#VALUE!</v>
      </c>
      <c r="DE19" s="282"/>
      <c r="DF19" s="281" t="e" vm="2">
        <f>DF8</f>
        <v>#VALUE!</v>
      </c>
      <c r="DG19" s="282"/>
      <c r="DH19" s="281" t="e" vm="2">
        <f>DH8</f>
        <v>#VALUE!</v>
      </c>
      <c r="DI19" s="282"/>
      <c r="DJ19" s="281" t="e" vm="2">
        <f>DJ8</f>
        <v>#VALUE!</v>
      </c>
      <c r="DK19" s="282"/>
      <c r="DL19" s="281" t="e" vm="2">
        <f>DL8</f>
        <v>#VALUE!</v>
      </c>
      <c r="DM19" s="282"/>
      <c r="DN19" s="281" t="e" vm="2">
        <f>DN8</f>
        <v>#VALUE!</v>
      </c>
      <c r="DO19" s="282"/>
      <c r="DP19" s="281" t="e" vm="2">
        <f>DP8</f>
        <v>#VALUE!</v>
      </c>
      <c r="DQ19" s="282"/>
      <c r="DR19" s="281" t="e" vm="2">
        <f>DR8</f>
        <v>#VALUE!</v>
      </c>
      <c r="DS19" s="282"/>
    </row>
    <row r="20" spans="1:123" s="222" customFormat="1" ht="12.75" x14ac:dyDescent="0.25">
      <c r="A20" s="221" t="s">
        <v>19</v>
      </c>
      <c r="B20" s="293">
        <v>3.04</v>
      </c>
      <c r="C20" s="294"/>
      <c r="D20" s="293">
        <v>3.91</v>
      </c>
      <c r="E20" s="294"/>
      <c r="F20" s="295">
        <v>2.99</v>
      </c>
      <c r="G20" s="296"/>
      <c r="H20" s="295">
        <v>3.08</v>
      </c>
      <c r="I20" s="296"/>
      <c r="J20" s="295">
        <v>3.2</v>
      </c>
      <c r="K20" s="296"/>
      <c r="L20" s="295">
        <v>3.71</v>
      </c>
      <c r="M20" s="296"/>
      <c r="N20" s="295">
        <v>2.13</v>
      </c>
      <c r="O20" s="296"/>
      <c r="P20" s="295">
        <v>4.79</v>
      </c>
      <c r="Q20" s="296"/>
      <c r="R20" s="295">
        <v>4.03</v>
      </c>
      <c r="S20" s="296"/>
      <c r="T20" s="295">
        <v>4.1399999999999997</v>
      </c>
      <c r="U20" s="296"/>
      <c r="V20" s="295">
        <v>2.64</v>
      </c>
      <c r="W20" s="297"/>
      <c r="X20" s="295">
        <v>4.37</v>
      </c>
      <c r="Y20" s="296"/>
      <c r="Z20" s="295">
        <v>3.13</v>
      </c>
      <c r="AA20" s="296"/>
      <c r="AB20" s="295">
        <v>4.9000000000000004</v>
      </c>
      <c r="AC20" s="296"/>
      <c r="AD20" s="295">
        <v>4.16</v>
      </c>
      <c r="AE20" s="296"/>
      <c r="AF20" s="295">
        <v>3.74</v>
      </c>
      <c r="AG20" s="296"/>
      <c r="AH20" s="295">
        <v>4.3499999999999996</v>
      </c>
      <c r="AI20" s="296"/>
      <c r="AJ20" s="295">
        <v>3.43</v>
      </c>
      <c r="AK20" s="296"/>
      <c r="AL20" s="295">
        <v>3.84</v>
      </c>
      <c r="AM20" s="296"/>
      <c r="AN20" s="295">
        <v>3.39</v>
      </c>
      <c r="AO20" s="296"/>
      <c r="AP20" s="295">
        <v>3.11</v>
      </c>
      <c r="AQ20" s="296"/>
      <c r="AR20" s="295">
        <v>4.5199999999999996</v>
      </c>
      <c r="AS20" s="296"/>
      <c r="AT20" s="295">
        <v>3.58</v>
      </c>
      <c r="AU20" s="296"/>
      <c r="AV20" s="295">
        <v>3.7</v>
      </c>
      <c r="AW20" s="296"/>
      <c r="AX20" s="295">
        <v>4.04</v>
      </c>
      <c r="AY20" s="296"/>
      <c r="AZ20" s="295">
        <v>2.98</v>
      </c>
      <c r="BA20" s="296"/>
      <c r="BB20" s="295">
        <v>3.57</v>
      </c>
      <c r="BC20" s="296"/>
      <c r="BD20" s="295">
        <v>2.86</v>
      </c>
      <c r="BE20" s="296"/>
      <c r="BF20" s="295"/>
      <c r="BG20" s="296"/>
      <c r="BH20" s="295">
        <v>3.1</v>
      </c>
      <c r="BI20" s="296"/>
      <c r="BJ20" s="295">
        <v>2.2200000000000002</v>
      </c>
      <c r="BK20" s="296"/>
      <c r="BL20" s="295">
        <v>3.24</v>
      </c>
      <c r="BM20" s="296"/>
      <c r="BN20" s="295">
        <v>3.19</v>
      </c>
      <c r="BO20" s="296"/>
      <c r="BP20" s="295">
        <v>4.34</v>
      </c>
      <c r="BQ20" s="296"/>
      <c r="BR20" s="295">
        <v>3.97</v>
      </c>
      <c r="BS20" s="296"/>
      <c r="BT20" s="295">
        <v>4.1900000000000004</v>
      </c>
      <c r="BU20" s="296"/>
      <c r="BV20" s="295">
        <v>3.8</v>
      </c>
      <c r="BW20" s="296"/>
      <c r="BX20" s="295">
        <v>4.05</v>
      </c>
      <c r="BY20" s="296"/>
      <c r="BZ20" s="295">
        <v>4.1900000000000004</v>
      </c>
      <c r="CA20" s="296"/>
      <c r="CB20" s="295">
        <v>4.28</v>
      </c>
      <c r="CC20" s="296"/>
      <c r="CD20" s="295">
        <v>3.96</v>
      </c>
      <c r="CE20" s="296"/>
      <c r="CF20" s="295">
        <v>4.28</v>
      </c>
      <c r="CG20" s="296"/>
      <c r="CH20" s="295">
        <v>4.38</v>
      </c>
      <c r="CI20" s="296"/>
      <c r="CJ20" s="295">
        <v>4.09</v>
      </c>
      <c r="CK20" s="296"/>
      <c r="CL20" s="295">
        <v>4.3739999999999997</v>
      </c>
      <c r="CM20" s="296"/>
      <c r="CN20" s="295">
        <v>5.0199999999999996</v>
      </c>
      <c r="CO20" s="296"/>
      <c r="CP20" s="295">
        <v>4.0199999999999996</v>
      </c>
      <c r="CQ20" s="296"/>
      <c r="CR20" s="295">
        <v>5.3</v>
      </c>
      <c r="CS20" s="296"/>
      <c r="CT20" s="295">
        <v>4.84</v>
      </c>
      <c r="CU20" s="296"/>
      <c r="CV20" s="295">
        <v>4.74</v>
      </c>
      <c r="CW20" s="296"/>
      <c r="CX20" s="295">
        <v>4.25</v>
      </c>
      <c r="CY20" s="296"/>
      <c r="CZ20" s="295">
        <v>5.52</v>
      </c>
      <c r="DA20" s="296"/>
      <c r="DB20" s="295">
        <v>4.78</v>
      </c>
      <c r="DC20" s="296"/>
      <c r="DD20" s="295">
        <v>4.1100000000000003</v>
      </c>
      <c r="DE20" s="296"/>
      <c r="DF20" s="295"/>
      <c r="DG20" s="296"/>
      <c r="DH20" s="295"/>
      <c r="DI20" s="296"/>
      <c r="DJ20" s="295"/>
      <c r="DK20" s="296"/>
      <c r="DL20" s="295"/>
      <c r="DM20" s="296"/>
      <c r="DN20" s="295"/>
      <c r="DO20" s="296"/>
      <c r="DP20" s="295"/>
      <c r="DQ20" s="296"/>
      <c r="DR20" s="295"/>
      <c r="DS20" s="296"/>
    </row>
    <row r="21" spans="1:123" s="222" customFormat="1" ht="12.75" x14ac:dyDescent="0.25">
      <c r="A21" s="221" t="s">
        <v>21</v>
      </c>
      <c r="B21" s="293">
        <v>4.03</v>
      </c>
      <c r="C21" s="294"/>
      <c r="D21" s="293">
        <v>3.1</v>
      </c>
      <c r="E21" s="294"/>
      <c r="F21" s="295">
        <v>2.94</v>
      </c>
      <c r="G21" s="296"/>
      <c r="H21" s="295">
        <v>2.77</v>
      </c>
      <c r="I21" s="296"/>
      <c r="J21" s="295">
        <v>2.78</v>
      </c>
      <c r="K21" s="296"/>
      <c r="L21" s="295">
        <v>2.95</v>
      </c>
      <c r="M21" s="296"/>
      <c r="N21" s="295" t="s">
        <v>221</v>
      </c>
      <c r="O21" s="296"/>
      <c r="P21" s="295">
        <v>3.92</v>
      </c>
      <c r="Q21" s="296"/>
      <c r="R21" s="295">
        <v>2.75</v>
      </c>
      <c r="S21" s="296"/>
      <c r="T21" s="295">
        <v>3.59</v>
      </c>
      <c r="U21" s="296"/>
      <c r="V21" s="295">
        <v>3.13</v>
      </c>
      <c r="W21" s="297"/>
      <c r="X21" s="295">
        <v>2.36</v>
      </c>
      <c r="Y21" s="296"/>
      <c r="Z21" s="295">
        <v>2.37</v>
      </c>
      <c r="AA21" s="296"/>
      <c r="AB21" s="295">
        <v>2.82</v>
      </c>
      <c r="AC21" s="296"/>
      <c r="AD21" s="295">
        <v>2.2999999999999998</v>
      </c>
      <c r="AE21" s="296"/>
      <c r="AF21" s="295">
        <v>2.85</v>
      </c>
      <c r="AG21" s="296"/>
      <c r="AH21" s="295">
        <v>2.46</v>
      </c>
      <c r="AI21" s="296"/>
      <c r="AJ21" s="295">
        <v>3.16</v>
      </c>
      <c r="AK21" s="296"/>
      <c r="AL21" s="295">
        <v>3.05</v>
      </c>
      <c r="AM21" s="296"/>
      <c r="AN21" s="295">
        <v>3.17</v>
      </c>
      <c r="AO21" s="296"/>
      <c r="AP21" s="295">
        <v>4.5999999999999996</v>
      </c>
      <c r="AQ21" s="296"/>
      <c r="AR21" s="293">
        <v>3.81</v>
      </c>
      <c r="AS21" s="294"/>
      <c r="AT21" s="295">
        <v>4.16</v>
      </c>
      <c r="AU21" s="296"/>
      <c r="AV21" s="295">
        <v>3.16</v>
      </c>
      <c r="AW21" s="296"/>
      <c r="AX21" s="295">
        <v>2.87</v>
      </c>
      <c r="AY21" s="296"/>
      <c r="AZ21" s="295">
        <v>2.88</v>
      </c>
      <c r="BA21" s="296"/>
      <c r="BB21" s="295">
        <v>3</v>
      </c>
      <c r="BC21" s="296"/>
      <c r="BD21" s="295">
        <v>2.72</v>
      </c>
      <c r="BE21" s="296"/>
      <c r="BF21" s="295"/>
      <c r="BG21" s="296"/>
      <c r="BH21" s="295">
        <v>2.93</v>
      </c>
      <c r="BI21" s="296"/>
      <c r="BJ21" s="295">
        <v>3.29</v>
      </c>
      <c r="BK21" s="296"/>
      <c r="BL21" s="295">
        <v>3.35</v>
      </c>
      <c r="BM21" s="296"/>
      <c r="BN21" s="295">
        <v>4.4800000000000004</v>
      </c>
      <c r="BO21" s="296"/>
      <c r="BP21" s="295">
        <v>3.09</v>
      </c>
      <c r="BQ21" s="296"/>
      <c r="BR21" s="295">
        <v>4.05</v>
      </c>
      <c r="BS21" s="296"/>
      <c r="BT21" s="295">
        <v>3.56</v>
      </c>
      <c r="BU21" s="296"/>
      <c r="BV21" s="295">
        <v>3.6</v>
      </c>
      <c r="BW21" s="296"/>
      <c r="BX21" s="295">
        <v>3.62</v>
      </c>
      <c r="BY21" s="296"/>
      <c r="BZ21" s="295">
        <v>2.71</v>
      </c>
      <c r="CA21" s="296"/>
      <c r="CB21" s="295">
        <v>3.18</v>
      </c>
      <c r="CC21" s="296"/>
      <c r="CD21" s="295">
        <v>3.67</v>
      </c>
      <c r="CE21" s="296"/>
      <c r="CF21" s="295">
        <v>4.1900000000000004</v>
      </c>
      <c r="CG21" s="296"/>
      <c r="CH21" s="295">
        <v>4</v>
      </c>
      <c r="CI21" s="296"/>
      <c r="CJ21" s="295">
        <v>3.3</v>
      </c>
      <c r="CK21" s="296"/>
      <c r="CL21" s="295">
        <v>3.52</v>
      </c>
      <c r="CM21" s="296"/>
      <c r="CN21" s="295">
        <v>3.37</v>
      </c>
      <c r="CO21" s="296"/>
      <c r="CP21" s="295">
        <v>3.39</v>
      </c>
      <c r="CQ21" s="296"/>
      <c r="CR21" s="295">
        <v>3.28</v>
      </c>
      <c r="CS21" s="296"/>
      <c r="CT21" s="295">
        <v>3.44</v>
      </c>
      <c r="CU21" s="296"/>
      <c r="CV21" s="295">
        <v>3.67</v>
      </c>
      <c r="CW21" s="296"/>
      <c r="CX21" s="295">
        <v>2.88</v>
      </c>
      <c r="CY21" s="296"/>
      <c r="CZ21" s="295">
        <v>2.62</v>
      </c>
      <c r="DA21" s="296"/>
      <c r="DB21" s="295">
        <v>2.5299999999999998</v>
      </c>
      <c r="DC21" s="296"/>
      <c r="DD21" s="295">
        <v>3.45</v>
      </c>
      <c r="DE21" s="296"/>
      <c r="DF21" s="295"/>
      <c r="DG21" s="296"/>
      <c r="DH21" s="295"/>
      <c r="DI21" s="296"/>
      <c r="DJ21" s="295"/>
      <c r="DK21" s="296"/>
      <c r="DL21" s="295"/>
      <c r="DM21" s="296"/>
      <c r="DN21" s="295"/>
      <c r="DO21" s="296"/>
      <c r="DP21" s="295"/>
      <c r="DQ21" s="296"/>
      <c r="DR21" s="295"/>
      <c r="DS21" s="296"/>
    </row>
    <row r="22" spans="1:123" s="222" customFormat="1" ht="12.75" x14ac:dyDescent="0.25">
      <c r="A22" s="221" t="s">
        <v>20</v>
      </c>
      <c r="B22" s="293">
        <v>1.52</v>
      </c>
      <c r="C22" s="294"/>
      <c r="D22" s="293">
        <v>1.94</v>
      </c>
      <c r="E22" s="294"/>
      <c r="F22" s="295">
        <v>2.66</v>
      </c>
      <c r="G22" s="296"/>
      <c r="H22" s="295">
        <v>4.21</v>
      </c>
      <c r="I22" s="296"/>
      <c r="J22" s="295">
        <v>4.33</v>
      </c>
      <c r="K22" s="296"/>
      <c r="L22" s="295">
        <v>2.0299999999999998</v>
      </c>
      <c r="M22" s="296"/>
      <c r="N22" s="295">
        <v>3.01</v>
      </c>
      <c r="O22" s="296"/>
      <c r="P22" s="295">
        <v>2.31</v>
      </c>
      <c r="Q22" s="296"/>
      <c r="R22" s="295">
        <v>3.37</v>
      </c>
      <c r="S22" s="296"/>
      <c r="T22" s="295">
        <v>2.81</v>
      </c>
      <c r="U22" s="296"/>
      <c r="V22" s="295">
        <v>3</v>
      </c>
      <c r="W22" s="297"/>
      <c r="X22" s="295">
        <v>1.99</v>
      </c>
      <c r="Y22" s="296"/>
      <c r="Z22" s="295">
        <v>2.38</v>
      </c>
      <c r="AA22" s="296"/>
      <c r="AB22" s="295">
        <v>2.77</v>
      </c>
      <c r="AC22" s="296"/>
      <c r="AD22" s="295">
        <v>1.24</v>
      </c>
      <c r="AE22" s="296"/>
      <c r="AF22" s="295">
        <v>2.74</v>
      </c>
      <c r="AG22" s="296"/>
      <c r="AH22" s="295">
        <v>3.48</v>
      </c>
      <c r="AI22" s="296"/>
      <c r="AJ22" s="295">
        <v>2.2999999999999998</v>
      </c>
      <c r="AK22" s="296"/>
      <c r="AL22" s="295">
        <v>2.2200000000000002</v>
      </c>
      <c r="AM22" s="296"/>
      <c r="AN22" s="295">
        <v>2.1800000000000002</v>
      </c>
      <c r="AO22" s="296"/>
      <c r="AP22" s="295">
        <v>1.92</v>
      </c>
      <c r="AQ22" s="296"/>
      <c r="AR22" s="295">
        <v>2.04</v>
      </c>
      <c r="AS22" s="296"/>
      <c r="AT22" s="295">
        <v>1.95</v>
      </c>
      <c r="AU22" s="296"/>
      <c r="AV22" s="295">
        <v>1.68</v>
      </c>
      <c r="AW22" s="296"/>
      <c r="AX22" s="295">
        <v>2.25</v>
      </c>
      <c r="AY22" s="296"/>
      <c r="AZ22" s="295">
        <v>1.92</v>
      </c>
      <c r="BA22" s="296"/>
      <c r="BB22" s="295">
        <v>1.84</v>
      </c>
      <c r="BC22" s="296"/>
      <c r="BD22" s="295">
        <v>2.2000000000000002</v>
      </c>
      <c r="BE22" s="296"/>
      <c r="BF22" s="295"/>
      <c r="BG22" s="296"/>
      <c r="BH22" s="295">
        <v>2.16</v>
      </c>
      <c r="BI22" s="296"/>
      <c r="BJ22" s="295">
        <v>2.41</v>
      </c>
      <c r="BK22" s="296"/>
      <c r="BL22" s="295">
        <v>2</v>
      </c>
      <c r="BM22" s="296"/>
      <c r="BN22" s="295">
        <v>2.54</v>
      </c>
      <c r="BO22" s="296"/>
      <c r="BP22" s="295">
        <v>2.48</v>
      </c>
      <c r="BQ22" s="296"/>
      <c r="BR22" s="295">
        <v>2.2400000000000002</v>
      </c>
      <c r="BS22" s="296"/>
      <c r="BT22" s="295">
        <v>2.6</v>
      </c>
      <c r="BU22" s="296"/>
      <c r="BV22" s="295">
        <v>2.16</v>
      </c>
      <c r="BW22" s="296"/>
      <c r="BX22" s="295">
        <v>2.4</v>
      </c>
      <c r="BY22" s="296"/>
      <c r="BZ22" s="295">
        <v>2.2999999999999998</v>
      </c>
      <c r="CA22" s="296"/>
      <c r="CB22" s="295">
        <v>2.62</v>
      </c>
      <c r="CC22" s="296"/>
      <c r="CD22" s="295">
        <v>2.12</v>
      </c>
      <c r="CE22" s="296"/>
      <c r="CF22" s="295">
        <v>2.37</v>
      </c>
      <c r="CG22" s="296"/>
      <c r="CH22" s="295">
        <v>2.08</v>
      </c>
      <c r="CI22" s="296"/>
      <c r="CJ22" s="295">
        <v>2.59</v>
      </c>
      <c r="CK22" s="296"/>
      <c r="CL22" s="295">
        <v>2.42</v>
      </c>
      <c r="CM22" s="296"/>
      <c r="CN22" s="295">
        <v>2.38</v>
      </c>
      <c r="CO22" s="296"/>
      <c r="CP22" s="295">
        <v>2.02</v>
      </c>
      <c r="CQ22" s="296"/>
      <c r="CR22" s="295">
        <v>1.95</v>
      </c>
      <c r="CS22" s="296"/>
      <c r="CT22" s="295">
        <v>2</v>
      </c>
      <c r="CU22" s="296"/>
      <c r="CV22" s="295">
        <v>2.0099999999999998</v>
      </c>
      <c r="CW22" s="296"/>
      <c r="CX22" s="295">
        <v>2.36</v>
      </c>
      <c r="CY22" s="296"/>
      <c r="CZ22" s="295">
        <v>2.23</v>
      </c>
      <c r="DA22" s="296"/>
      <c r="DB22" s="295">
        <v>3.3</v>
      </c>
      <c r="DC22" s="296"/>
      <c r="DD22" s="295">
        <v>2.27</v>
      </c>
      <c r="DE22" s="296"/>
      <c r="DF22" s="295"/>
      <c r="DG22" s="296"/>
      <c r="DH22" s="295"/>
      <c r="DI22" s="296"/>
      <c r="DJ22" s="295"/>
      <c r="DK22" s="296"/>
      <c r="DL22" s="295"/>
      <c r="DM22" s="296"/>
      <c r="DN22" s="295"/>
      <c r="DO22" s="296"/>
      <c r="DP22" s="295"/>
      <c r="DQ22" s="296"/>
      <c r="DR22" s="295"/>
      <c r="DS22" s="296"/>
    </row>
    <row r="23" spans="1:123" s="222" customFormat="1" ht="12.75" customHeight="1" x14ac:dyDescent="0.25">
      <c r="A23" s="221" t="s">
        <v>22</v>
      </c>
      <c r="B23" s="295"/>
      <c r="C23" s="295"/>
      <c r="D23" s="295"/>
      <c r="E23" s="295"/>
      <c r="F23" s="295"/>
      <c r="G23" s="296"/>
      <c r="H23" s="295"/>
      <c r="I23" s="296"/>
      <c r="J23" s="295"/>
      <c r="K23" s="296"/>
      <c r="L23" s="295"/>
      <c r="M23" s="296"/>
      <c r="N23" s="295"/>
      <c r="O23" s="296"/>
      <c r="P23" s="295"/>
      <c r="Q23" s="296"/>
      <c r="R23" s="295"/>
      <c r="S23" s="296"/>
      <c r="T23" s="295"/>
      <c r="U23" s="296"/>
      <c r="V23" s="295"/>
      <c r="W23" s="297"/>
      <c r="X23" s="295"/>
      <c r="Y23" s="296"/>
      <c r="Z23" s="295"/>
      <c r="AA23" s="296"/>
      <c r="AB23" s="295"/>
      <c r="AC23" s="296"/>
      <c r="AD23" s="295"/>
      <c r="AE23" s="296"/>
      <c r="AF23" s="295"/>
      <c r="AG23" s="296"/>
      <c r="AH23" s="295"/>
      <c r="AI23" s="296"/>
      <c r="AJ23" s="295"/>
      <c r="AK23" s="296"/>
      <c r="AL23" s="295"/>
      <c r="AM23" s="296"/>
      <c r="AN23" s="295"/>
      <c r="AO23" s="296"/>
      <c r="AP23" s="295"/>
      <c r="AQ23" s="296"/>
      <c r="AR23" s="295"/>
      <c r="AS23" s="296"/>
      <c r="AT23" s="295"/>
      <c r="AU23" s="296"/>
      <c r="AV23" s="295"/>
      <c r="AW23" s="296"/>
      <c r="AX23" s="295"/>
      <c r="AY23" s="296"/>
      <c r="AZ23" s="295"/>
      <c r="BA23" s="296"/>
      <c r="BB23" s="295"/>
      <c r="BC23" s="296"/>
      <c r="BD23" s="295"/>
      <c r="BE23" s="296"/>
      <c r="BF23" s="295"/>
      <c r="BG23" s="296"/>
      <c r="BH23" s="295"/>
      <c r="BI23" s="296"/>
      <c r="BJ23" s="295"/>
      <c r="BK23" s="296"/>
      <c r="BL23" s="295"/>
      <c r="BM23" s="296"/>
      <c r="BN23" s="295">
        <v>7.27</v>
      </c>
      <c r="BO23" s="296"/>
      <c r="BP23" s="295">
        <v>3.6</v>
      </c>
      <c r="BQ23" s="296"/>
      <c r="BR23" s="295">
        <v>2.21</v>
      </c>
      <c r="BS23" s="296"/>
      <c r="BT23" s="295">
        <v>8.15</v>
      </c>
      <c r="BU23" s="296"/>
      <c r="BV23" s="295">
        <v>11.09</v>
      </c>
      <c r="BW23" s="296"/>
      <c r="BX23" s="295">
        <v>10.06</v>
      </c>
      <c r="BY23" s="296"/>
      <c r="BZ23" s="295">
        <v>10.15</v>
      </c>
      <c r="CA23" s="296"/>
      <c r="CB23" s="293">
        <v>11.5</v>
      </c>
      <c r="CC23" s="294"/>
      <c r="CD23" s="295">
        <v>10.61</v>
      </c>
      <c r="CE23" s="296"/>
      <c r="CF23" s="295">
        <v>9.23</v>
      </c>
      <c r="CG23" s="296"/>
      <c r="CH23" s="295">
        <v>9.68</v>
      </c>
      <c r="CI23" s="296"/>
      <c r="CJ23" s="295">
        <v>9</v>
      </c>
      <c r="CK23" s="296"/>
      <c r="CL23" s="295">
        <v>11.36</v>
      </c>
      <c r="CM23" s="296"/>
      <c r="CN23" s="295">
        <v>6.9</v>
      </c>
      <c r="CO23" s="296"/>
      <c r="CP23" s="295">
        <v>9.31</v>
      </c>
      <c r="CQ23" s="296"/>
      <c r="CR23" s="295">
        <v>7.56</v>
      </c>
      <c r="CS23" s="296"/>
      <c r="CT23" s="295">
        <v>7.61</v>
      </c>
      <c r="CU23" s="296"/>
      <c r="CV23" s="295">
        <v>7.41</v>
      </c>
      <c r="CW23" s="296"/>
      <c r="CX23" s="295">
        <v>2.36</v>
      </c>
      <c r="CY23" s="296"/>
      <c r="CZ23" s="295">
        <v>8.11</v>
      </c>
      <c r="DA23" s="296"/>
      <c r="DB23" s="295">
        <v>7.35</v>
      </c>
      <c r="DC23" s="296"/>
      <c r="DD23" s="295">
        <v>9</v>
      </c>
      <c r="DE23" s="296"/>
      <c r="DF23" s="295"/>
      <c r="DG23" s="296"/>
      <c r="DH23" s="295"/>
      <c r="DI23" s="296"/>
      <c r="DJ23" s="295"/>
      <c r="DK23" s="296"/>
      <c r="DL23" s="295"/>
      <c r="DM23" s="296"/>
      <c r="DN23" s="295"/>
      <c r="DO23" s="296"/>
      <c r="DP23" s="295"/>
      <c r="DQ23" s="296"/>
      <c r="DR23" s="295"/>
      <c r="DS23" s="296"/>
    </row>
    <row r="24" spans="1:123" s="222" customFormat="1" ht="12.75" hidden="1" customHeight="1" x14ac:dyDescent="0.25">
      <c r="A24" s="221" t="s">
        <v>216</v>
      </c>
      <c r="B24" s="293">
        <v>0</v>
      </c>
      <c r="C24" s="294"/>
      <c r="D24" s="293">
        <v>6.2</v>
      </c>
      <c r="E24" s="294"/>
      <c r="F24" s="295">
        <v>5.5</v>
      </c>
      <c r="G24" s="296"/>
      <c r="H24" s="295">
        <v>0</v>
      </c>
      <c r="I24" s="296"/>
      <c r="J24" s="295">
        <v>0</v>
      </c>
      <c r="K24" s="296"/>
      <c r="L24" s="295">
        <v>0</v>
      </c>
      <c r="M24" s="296"/>
      <c r="N24" s="295" t="s">
        <v>39</v>
      </c>
      <c r="O24" s="296"/>
      <c r="P24" s="295" t="s">
        <v>39</v>
      </c>
      <c r="Q24" s="296"/>
      <c r="R24" s="295" t="s">
        <v>39</v>
      </c>
      <c r="S24" s="296"/>
      <c r="T24" s="295" t="s">
        <v>39</v>
      </c>
      <c r="U24" s="296"/>
      <c r="V24" s="295" t="s">
        <v>39</v>
      </c>
      <c r="W24" s="297"/>
      <c r="X24" s="295"/>
      <c r="Y24" s="296"/>
      <c r="Z24" s="295"/>
      <c r="AA24" s="296"/>
      <c r="AB24" s="295"/>
      <c r="AC24" s="296"/>
      <c r="AD24" s="295"/>
      <c r="AE24" s="296"/>
      <c r="AF24" s="295"/>
      <c r="AG24" s="296"/>
      <c r="AH24" s="295"/>
      <c r="AI24" s="296"/>
      <c r="AJ24" s="295"/>
      <c r="AK24" s="296"/>
      <c r="AL24" s="295"/>
      <c r="AM24" s="296"/>
      <c r="AN24" s="295"/>
      <c r="AO24" s="296"/>
      <c r="AP24" s="295"/>
      <c r="AQ24" s="296"/>
      <c r="AR24" s="295"/>
      <c r="AS24" s="296"/>
      <c r="AT24" s="295"/>
      <c r="AU24" s="296"/>
      <c r="AV24" s="295"/>
      <c r="AW24" s="296"/>
      <c r="AX24" s="295"/>
      <c r="AY24" s="296"/>
      <c r="AZ24" s="295"/>
      <c r="BA24" s="296"/>
      <c r="BB24" s="295"/>
      <c r="BC24" s="296"/>
      <c r="BD24" s="295"/>
      <c r="BE24" s="296"/>
      <c r="BF24" s="295"/>
      <c r="BG24" s="296"/>
      <c r="BH24" s="295"/>
      <c r="BI24" s="296"/>
      <c r="BJ24" s="295"/>
      <c r="BK24" s="296"/>
      <c r="BL24" s="295"/>
      <c r="BM24" s="296"/>
      <c r="BN24" s="295"/>
      <c r="BO24" s="296"/>
      <c r="BP24" s="295"/>
      <c r="BQ24" s="296"/>
      <c r="BR24" s="295"/>
      <c r="BS24" s="296"/>
      <c r="BT24" s="295"/>
      <c r="BU24" s="296"/>
      <c r="BV24" s="295"/>
      <c r="BW24" s="296"/>
      <c r="BX24" s="295"/>
      <c r="BY24" s="296"/>
      <c r="BZ24" s="295"/>
      <c r="CA24" s="296"/>
      <c r="CB24" s="295"/>
      <c r="CC24" s="296"/>
      <c r="CD24" s="295"/>
      <c r="CE24" s="296"/>
      <c r="CF24" s="295"/>
      <c r="CG24" s="296"/>
      <c r="CH24" s="295"/>
      <c r="CI24" s="296"/>
      <c r="CJ24" s="295"/>
      <c r="CK24" s="296"/>
      <c r="CL24" s="295"/>
      <c r="CM24" s="296"/>
      <c r="CN24" s="295"/>
      <c r="CO24" s="296"/>
      <c r="CP24" s="295"/>
      <c r="CQ24" s="296"/>
      <c r="CR24" s="295"/>
      <c r="CS24" s="296"/>
      <c r="CT24" s="295"/>
      <c r="CU24" s="296"/>
      <c r="CV24" s="295"/>
      <c r="CW24" s="296"/>
      <c r="CX24" s="295"/>
      <c r="CY24" s="296"/>
      <c r="CZ24" s="295"/>
      <c r="DA24" s="296"/>
      <c r="DB24" s="295"/>
      <c r="DC24" s="296"/>
      <c r="DD24" s="295"/>
      <c r="DE24" s="296"/>
      <c r="DF24" s="295"/>
      <c r="DG24" s="296"/>
      <c r="DH24" s="295"/>
      <c r="DI24" s="296"/>
      <c r="DJ24" s="295"/>
      <c r="DK24" s="296"/>
      <c r="DL24" s="295"/>
      <c r="DM24" s="296"/>
      <c r="DN24" s="295"/>
      <c r="DO24" s="296"/>
      <c r="DP24" s="295"/>
      <c r="DQ24" s="296"/>
      <c r="DR24" s="295"/>
      <c r="DS24" s="296"/>
    </row>
    <row r="25" spans="1:123" s="222" customFormat="1" ht="12.75" hidden="1" customHeight="1" x14ac:dyDescent="0.25">
      <c r="A25" s="221" t="s">
        <v>217</v>
      </c>
      <c r="B25" s="293">
        <v>6.81</v>
      </c>
      <c r="C25" s="294"/>
      <c r="D25" s="293">
        <v>21.5</v>
      </c>
      <c r="E25" s="294"/>
      <c r="F25" s="295">
        <v>4.91</v>
      </c>
      <c r="G25" s="296"/>
      <c r="H25" s="295">
        <v>0</v>
      </c>
      <c r="I25" s="296"/>
      <c r="J25" s="295">
        <v>0</v>
      </c>
      <c r="K25" s="296"/>
      <c r="L25" s="295">
        <v>0</v>
      </c>
      <c r="M25" s="296"/>
      <c r="N25" s="295" t="s">
        <v>39</v>
      </c>
      <c r="O25" s="296"/>
      <c r="P25" s="295" t="s">
        <v>39</v>
      </c>
      <c r="Q25" s="296"/>
      <c r="R25" s="295" t="s">
        <v>39</v>
      </c>
      <c r="S25" s="296"/>
      <c r="T25" s="295" t="s">
        <v>39</v>
      </c>
      <c r="U25" s="296"/>
      <c r="V25" s="295" t="s">
        <v>39</v>
      </c>
      <c r="W25" s="297"/>
      <c r="X25" s="295"/>
      <c r="Y25" s="296"/>
      <c r="Z25" s="295"/>
      <c r="AA25" s="296"/>
      <c r="AB25" s="295"/>
      <c r="AC25" s="296"/>
      <c r="AD25" s="295"/>
      <c r="AE25" s="296"/>
      <c r="AF25" s="295"/>
      <c r="AG25" s="296"/>
      <c r="AH25" s="295"/>
      <c r="AI25" s="296"/>
      <c r="AJ25" s="295"/>
      <c r="AK25" s="296"/>
      <c r="AL25" s="295"/>
      <c r="AM25" s="296"/>
      <c r="AN25" s="295"/>
      <c r="AO25" s="296"/>
      <c r="AP25" s="295"/>
      <c r="AQ25" s="296"/>
      <c r="AR25" s="295"/>
      <c r="AS25" s="296"/>
      <c r="AT25" s="295"/>
      <c r="AU25" s="296"/>
      <c r="AV25" s="295"/>
      <c r="AW25" s="296"/>
      <c r="AX25" s="295"/>
      <c r="AY25" s="296"/>
      <c r="AZ25" s="295"/>
      <c r="BA25" s="296"/>
      <c r="BB25" s="295"/>
      <c r="BC25" s="296"/>
      <c r="BD25" s="295"/>
      <c r="BE25" s="296"/>
      <c r="BF25" s="295"/>
      <c r="BG25" s="296"/>
      <c r="BH25" s="295"/>
      <c r="BI25" s="296"/>
      <c r="BJ25" s="295"/>
      <c r="BK25" s="296"/>
      <c r="BL25" s="295"/>
      <c r="BM25" s="296"/>
      <c r="BN25" s="295"/>
      <c r="BO25" s="296"/>
      <c r="BP25" s="295"/>
      <c r="BQ25" s="296"/>
      <c r="BR25" s="295"/>
      <c r="BS25" s="296"/>
      <c r="BT25" s="295"/>
      <c r="BU25" s="296"/>
      <c r="BV25" s="295"/>
      <c r="BW25" s="296"/>
      <c r="BX25" s="295"/>
      <c r="BY25" s="296"/>
      <c r="BZ25" s="295"/>
      <c r="CA25" s="296"/>
      <c r="CB25" s="295"/>
      <c r="CC25" s="296"/>
      <c r="CD25" s="295"/>
      <c r="CE25" s="296"/>
      <c r="CF25" s="295"/>
      <c r="CG25" s="296"/>
      <c r="CH25" s="295"/>
      <c r="CI25" s="296"/>
      <c r="CJ25" s="295"/>
      <c r="CK25" s="296"/>
      <c r="CL25" s="295"/>
      <c r="CM25" s="296"/>
      <c r="CN25" s="295"/>
      <c r="CO25" s="296"/>
      <c r="CP25" s="295"/>
      <c r="CQ25" s="296"/>
      <c r="CR25" s="295"/>
      <c r="CS25" s="296"/>
      <c r="CT25" s="295"/>
      <c r="CU25" s="296"/>
      <c r="CV25" s="295"/>
      <c r="CW25" s="296"/>
      <c r="CX25" s="295"/>
      <c r="CY25" s="296"/>
      <c r="CZ25" s="295"/>
      <c r="DA25" s="296"/>
      <c r="DB25" s="295"/>
      <c r="DC25" s="296"/>
      <c r="DD25" s="295"/>
      <c r="DE25" s="296"/>
      <c r="DF25" s="295"/>
      <c r="DG25" s="296"/>
      <c r="DH25" s="295"/>
      <c r="DI25" s="296"/>
      <c r="DJ25" s="295"/>
      <c r="DK25" s="296"/>
      <c r="DL25" s="295"/>
      <c r="DM25" s="296"/>
      <c r="DN25" s="295"/>
      <c r="DO25" s="296"/>
      <c r="DP25" s="295"/>
      <c r="DQ25" s="296"/>
      <c r="DR25" s="295"/>
      <c r="DS25" s="296"/>
    </row>
    <row r="26" spans="1:123" s="222" customFormat="1" ht="12.75" x14ac:dyDescent="0.25">
      <c r="A26" s="221" t="s">
        <v>218</v>
      </c>
      <c r="B26" s="293">
        <v>11.08</v>
      </c>
      <c r="C26" s="294"/>
      <c r="D26" s="293">
        <v>15</v>
      </c>
      <c r="E26" s="294"/>
      <c r="F26" s="295">
        <v>13.19</v>
      </c>
      <c r="G26" s="296"/>
      <c r="H26" s="295">
        <v>9.83</v>
      </c>
      <c r="I26" s="296"/>
      <c r="J26" s="295">
        <v>12.26</v>
      </c>
      <c r="K26" s="296"/>
      <c r="L26" s="295">
        <v>4.6500000000000004</v>
      </c>
      <c r="M26" s="296"/>
      <c r="N26" s="295">
        <v>6.5</v>
      </c>
      <c r="O26" s="296"/>
      <c r="P26" s="295">
        <v>4.55</v>
      </c>
      <c r="Q26" s="296"/>
      <c r="R26" s="295">
        <v>5.65</v>
      </c>
      <c r="S26" s="296"/>
      <c r="T26" s="295">
        <v>7.31</v>
      </c>
      <c r="U26" s="296"/>
      <c r="V26" s="295">
        <v>6.76</v>
      </c>
      <c r="W26" s="297"/>
      <c r="X26" s="295">
        <v>6.08</v>
      </c>
      <c r="Y26" s="296"/>
      <c r="Z26" s="295">
        <v>4.03</v>
      </c>
      <c r="AA26" s="296"/>
      <c r="AB26" s="295">
        <v>6.19</v>
      </c>
      <c r="AC26" s="296"/>
      <c r="AD26" s="295">
        <v>7.35</v>
      </c>
      <c r="AE26" s="296"/>
      <c r="AF26" s="295">
        <v>6.09</v>
      </c>
      <c r="AG26" s="296"/>
      <c r="AH26" s="295">
        <v>5.98</v>
      </c>
      <c r="AI26" s="296"/>
      <c r="AJ26" s="295">
        <v>6.66</v>
      </c>
      <c r="AK26" s="296"/>
      <c r="AL26" s="295">
        <v>7.29</v>
      </c>
      <c r="AM26" s="296"/>
      <c r="AN26" s="295">
        <v>9.42</v>
      </c>
      <c r="AO26" s="296"/>
      <c r="AP26" s="295">
        <v>6.52</v>
      </c>
      <c r="AQ26" s="296"/>
      <c r="AR26" s="295">
        <v>9.9</v>
      </c>
      <c r="AS26" s="296"/>
      <c r="AT26" s="295">
        <v>6.94</v>
      </c>
      <c r="AU26" s="296"/>
      <c r="AV26" s="295">
        <v>7.91</v>
      </c>
      <c r="AW26" s="296"/>
      <c r="AX26" s="295">
        <v>9.9499999999999993</v>
      </c>
      <c r="AY26" s="296"/>
      <c r="AZ26" s="295">
        <v>11.85</v>
      </c>
      <c r="BA26" s="296"/>
      <c r="BB26" s="295">
        <v>8.32</v>
      </c>
      <c r="BC26" s="296"/>
      <c r="BD26" s="295">
        <v>9.3699999999999992</v>
      </c>
      <c r="BE26" s="296"/>
      <c r="BF26" s="295"/>
      <c r="BG26" s="296"/>
      <c r="BH26" s="295">
        <v>9.92</v>
      </c>
      <c r="BI26" s="296"/>
      <c r="BJ26" s="295">
        <v>11.17</v>
      </c>
      <c r="BK26" s="296"/>
      <c r="BL26" s="295">
        <v>12.65</v>
      </c>
      <c r="BM26" s="296"/>
      <c r="BN26" s="295">
        <v>9.3699999999999992</v>
      </c>
      <c r="BO26" s="296"/>
      <c r="BP26" s="295">
        <v>13.34</v>
      </c>
      <c r="BQ26" s="296"/>
      <c r="BR26" s="295">
        <v>8.1999999999999993</v>
      </c>
      <c r="BS26" s="296"/>
      <c r="BT26" s="295">
        <v>8.9600000000000009</v>
      </c>
      <c r="BU26" s="296"/>
      <c r="BV26" s="295">
        <v>10.44</v>
      </c>
      <c r="BW26" s="296"/>
      <c r="BX26" s="295">
        <v>8.61</v>
      </c>
      <c r="BY26" s="296"/>
      <c r="BZ26" s="295">
        <v>10.98</v>
      </c>
      <c r="CA26" s="296"/>
      <c r="CB26" s="295">
        <v>9.39</v>
      </c>
      <c r="CC26" s="296"/>
      <c r="CD26" s="295">
        <v>10.31</v>
      </c>
      <c r="CE26" s="296"/>
      <c r="CF26" s="295">
        <v>9.9600000000000009</v>
      </c>
      <c r="CG26" s="296"/>
      <c r="CH26" s="295">
        <v>9.2200000000000006</v>
      </c>
      <c r="CI26" s="296"/>
      <c r="CJ26" s="295">
        <v>7.72</v>
      </c>
      <c r="CK26" s="296"/>
      <c r="CL26" s="295">
        <v>10.56</v>
      </c>
      <c r="CM26" s="296"/>
      <c r="CN26" s="295">
        <v>9.4499999999999993</v>
      </c>
      <c r="CO26" s="296"/>
      <c r="CP26" s="295">
        <v>7.97</v>
      </c>
      <c r="CQ26" s="296"/>
      <c r="CR26" s="295">
        <v>7.51</v>
      </c>
      <c r="CS26" s="296"/>
      <c r="CT26" s="295">
        <v>9.76</v>
      </c>
      <c r="CU26" s="296"/>
      <c r="CV26" s="295">
        <v>11.62</v>
      </c>
      <c r="CW26" s="296"/>
      <c r="CX26" s="295">
        <v>11.06</v>
      </c>
      <c r="CY26" s="296"/>
      <c r="CZ26" s="295">
        <v>9.4600000000000009</v>
      </c>
      <c r="DA26" s="296"/>
      <c r="DB26" s="295">
        <v>9.56</v>
      </c>
      <c r="DC26" s="296"/>
      <c r="DD26" s="295">
        <v>9.1999999999999993</v>
      </c>
      <c r="DE26" s="296"/>
      <c r="DF26" s="295"/>
      <c r="DG26" s="296"/>
      <c r="DH26" s="295"/>
      <c r="DI26" s="296"/>
      <c r="DJ26" s="295"/>
      <c r="DK26" s="296"/>
      <c r="DL26" s="295"/>
      <c r="DM26" s="296"/>
      <c r="DN26" s="295"/>
      <c r="DO26" s="296"/>
      <c r="DP26" s="295"/>
      <c r="DQ26" s="296"/>
      <c r="DR26" s="295"/>
      <c r="DS26" s="296"/>
    </row>
    <row r="27" spans="1:123" s="162" customFormat="1" x14ac:dyDescent="0.25">
      <c r="A27" s="223" t="s">
        <v>219</v>
      </c>
      <c r="B27" s="300">
        <v>2.58</v>
      </c>
      <c r="C27" s="301"/>
      <c r="D27" s="302">
        <v>6</v>
      </c>
      <c r="E27" s="303"/>
      <c r="F27" s="298">
        <v>3.59</v>
      </c>
      <c r="G27" s="299"/>
      <c r="H27" s="298"/>
      <c r="I27" s="299"/>
      <c r="J27" s="298">
        <v>3.11</v>
      </c>
      <c r="K27" s="299"/>
      <c r="L27" s="298">
        <v>3.2</v>
      </c>
      <c r="M27" s="299"/>
      <c r="N27" s="298">
        <v>3.6</v>
      </c>
      <c r="O27" s="299"/>
      <c r="P27" s="298">
        <v>4.4000000000000004</v>
      </c>
      <c r="Q27" s="299"/>
      <c r="R27" s="298">
        <v>3.79</v>
      </c>
      <c r="S27" s="299"/>
      <c r="T27" s="298">
        <v>4.0599999999999996</v>
      </c>
      <c r="U27" s="299"/>
      <c r="V27" s="298">
        <v>4.87</v>
      </c>
      <c r="W27" s="304"/>
      <c r="X27" s="298">
        <v>3.83</v>
      </c>
      <c r="Y27" s="299"/>
      <c r="Z27" s="298">
        <v>3.85</v>
      </c>
      <c r="AA27" s="299"/>
      <c r="AB27" s="298">
        <v>3.37</v>
      </c>
      <c r="AC27" s="299"/>
      <c r="AD27" s="298">
        <v>3.51</v>
      </c>
      <c r="AE27" s="299"/>
      <c r="AF27" s="298">
        <v>4.0599999999999996</v>
      </c>
      <c r="AG27" s="299"/>
      <c r="AH27" s="298">
        <v>4.32</v>
      </c>
      <c r="AI27" s="299"/>
      <c r="AJ27" s="298">
        <v>3.89</v>
      </c>
      <c r="AK27" s="299"/>
      <c r="AL27" s="298">
        <f>Desempenho!W11</f>
        <v>3.5709624796084829</v>
      </c>
      <c r="AM27" s="299"/>
      <c r="AN27" s="298">
        <v>4.03</v>
      </c>
      <c r="AO27" s="299"/>
      <c r="AP27" s="298">
        <v>3.6</v>
      </c>
      <c r="AQ27" s="299"/>
      <c r="AR27" s="298">
        <v>4</v>
      </c>
      <c r="AS27" s="299"/>
      <c r="AT27" s="298">
        <v>3.97</v>
      </c>
      <c r="AU27" s="299"/>
      <c r="AV27" s="298">
        <v>3.62</v>
      </c>
      <c r="AW27" s="299"/>
      <c r="AX27" s="298">
        <v>4</v>
      </c>
      <c r="AY27" s="299"/>
      <c r="AZ27" s="305">
        <v>3.41</v>
      </c>
      <c r="BA27" s="299"/>
      <c r="BB27" s="305">
        <v>3.48</v>
      </c>
      <c r="BC27" s="299"/>
      <c r="BD27" s="305">
        <v>3.4</v>
      </c>
      <c r="BE27" s="299"/>
      <c r="BF27" s="305"/>
      <c r="BG27" s="299"/>
      <c r="BH27" s="305">
        <v>3.51</v>
      </c>
      <c r="BI27" s="299"/>
      <c r="BJ27" s="305">
        <v>3.79</v>
      </c>
      <c r="BK27" s="299"/>
      <c r="BL27" s="305">
        <v>3.87</v>
      </c>
      <c r="BM27" s="299"/>
      <c r="BN27" s="305">
        <v>4.03</v>
      </c>
      <c r="BO27" s="299"/>
      <c r="BP27" s="305">
        <v>3.76</v>
      </c>
      <c r="BQ27" s="299"/>
      <c r="BR27" s="305">
        <v>3.91</v>
      </c>
      <c r="BS27" s="299"/>
      <c r="BT27" s="305">
        <v>3.93</v>
      </c>
      <c r="BU27" s="299"/>
      <c r="BV27" s="305">
        <v>3.71</v>
      </c>
      <c r="BW27" s="299"/>
      <c r="BX27" s="305">
        <v>4.13</v>
      </c>
      <c r="BY27" s="299"/>
      <c r="BZ27" s="305">
        <v>4.01</v>
      </c>
      <c r="CA27" s="299"/>
      <c r="CB27" s="305">
        <v>3.91</v>
      </c>
      <c r="CC27" s="299"/>
      <c r="CD27" s="305">
        <v>3.92</v>
      </c>
      <c r="CE27" s="299"/>
      <c r="CF27" s="305">
        <v>4.21</v>
      </c>
      <c r="CG27" s="299"/>
      <c r="CH27" s="305">
        <v>3.97</v>
      </c>
      <c r="CI27" s="299"/>
      <c r="CJ27" s="305">
        <v>3.86</v>
      </c>
      <c r="CK27" s="299"/>
      <c r="CL27" s="305">
        <v>4.05</v>
      </c>
      <c r="CM27" s="299"/>
      <c r="CN27" s="305">
        <v>3.97</v>
      </c>
      <c r="CO27" s="299"/>
      <c r="CP27" s="305">
        <v>3.89</v>
      </c>
      <c r="CQ27" s="299"/>
      <c r="CR27" s="305">
        <v>3.96</v>
      </c>
      <c r="CS27" s="299"/>
      <c r="CT27" s="305">
        <v>3.91</v>
      </c>
      <c r="CU27" s="299"/>
      <c r="CV27" s="305">
        <v>4.08</v>
      </c>
      <c r="CW27" s="299"/>
      <c r="CX27" s="305">
        <v>3.87</v>
      </c>
      <c r="CY27" s="299"/>
      <c r="CZ27" s="305">
        <v>3.91</v>
      </c>
      <c r="DA27" s="299"/>
      <c r="DB27" s="305">
        <v>4.0999999999999996</v>
      </c>
      <c r="DC27" s="299"/>
      <c r="DD27" s="305">
        <v>3.96</v>
      </c>
      <c r="DE27" s="299"/>
      <c r="DF27" s="305"/>
      <c r="DG27" s="299"/>
      <c r="DH27" s="305"/>
      <c r="DI27" s="299"/>
      <c r="DJ27" s="305"/>
      <c r="DK27" s="299"/>
      <c r="DL27" s="305"/>
      <c r="DM27" s="299"/>
      <c r="DN27" s="305"/>
      <c r="DO27" s="299"/>
      <c r="DP27" s="305"/>
      <c r="DQ27" s="299"/>
      <c r="DR27" s="305"/>
      <c r="DS27" s="299"/>
    </row>
    <row r="28" spans="1:123" x14ac:dyDescent="0.25">
      <c r="A28" s="219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8"/>
    </row>
    <row r="29" spans="1:123" x14ac:dyDescent="0.25">
      <c r="A29" s="211" t="s">
        <v>222</v>
      </c>
      <c r="B29" s="212"/>
      <c r="C29" s="212"/>
      <c r="D29" s="212"/>
      <c r="E29" s="212"/>
      <c r="F29" s="21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3"/>
      <c r="W29" s="213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4"/>
      <c r="BX29" s="212"/>
      <c r="BY29" s="214"/>
      <c r="BZ29" s="212"/>
      <c r="CA29" s="214"/>
      <c r="CB29" s="212"/>
      <c r="CC29" s="214"/>
      <c r="CD29" s="212"/>
      <c r="CE29" s="214"/>
      <c r="CF29" s="212"/>
      <c r="CG29" s="214"/>
      <c r="CH29" s="212"/>
      <c r="CI29" s="214"/>
      <c r="CJ29" s="212"/>
      <c r="CK29" s="214"/>
      <c r="CL29" s="212"/>
      <c r="CM29" s="214"/>
      <c r="CN29" s="212"/>
      <c r="CO29" s="214"/>
      <c r="CP29" s="212"/>
      <c r="CQ29" s="214"/>
      <c r="CR29" s="212"/>
      <c r="CS29" s="214"/>
      <c r="CT29" s="212"/>
      <c r="CU29" s="214"/>
      <c r="CV29" s="212"/>
      <c r="CW29" s="214"/>
      <c r="CX29" s="212"/>
      <c r="CY29" s="214"/>
      <c r="CZ29" s="212"/>
      <c r="DA29" s="214"/>
      <c r="DB29" s="212"/>
      <c r="DC29" s="214"/>
      <c r="DD29" s="212"/>
      <c r="DE29" s="214"/>
      <c r="DF29" s="212"/>
      <c r="DG29" s="214"/>
      <c r="DH29" s="212"/>
      <c r="DI29" s="214"/>
      <c r="DJ29" s="212"/>
      <c r="DK29" s="214"/>
      <c r="DL29" s="212"/>
      <c r="DM29" s="214"/>
      <c r="DN29" s="212"/>
      <c r="DO29" s="214"/>
      <c r="DP29" s="212"/>
      <c r="DQ29" s="214"/>
      <c r="DR29" s="212"/>
      <c r="DS29" s="214"/>
    </row>
    <row r="30" spans="1:123" x14ac:dyDescent="0.25">
      <c r="A30" s="215" t="s">
        <v>215</v>
      </c>
      <c r="B30" s="281">
        <f>B19</f>
        <v>44562</v>
      </c>
      <c r="C30" s="282"/>
      <c r="D30" s="281" t="e" vm="2">
        <f>D19</f>
        <v>#VALUE!</v>
      </c>
      <c r="E30" s="282"/>
      <c r="F30" s="281" t="e" vm="2">
        <f>F19</f>
        <v>#VALUE!</v>
      </c>
      <c r="G30" s="282"/>
      <c r="H30" s="281" t="e" vm="2">
        <f>H19</f>
        <v>#VALUE!</v>
      </c>
      <c r="I30" s="282"/>
      <c r="J30" s="281" t="e" vm="2">
        <f>J19</f>
        <v>#VALUE!</v>
      </c>
      <c r="K30" s="282"/>
      <c r="L30" s="281" t="e" vm="2">
        <f>L19</f>
        <v>#VALUE!</v>
      </c>
      <c r="M30" s="282"/>
      <c r="N30" s="281" t="e" vm="2">
        <f>N19</f>
        <v>#VALUE!</v>
      </c>
      <c r="O30" s="282"/>
      <c r="P30" s="281" t="e" vm="2">
        <f>P19</f>
        <v>#VALUE!</v>
      </c>
      <c r="Q30" s="282"/>
      <c r="R30" s="281" t="e" vm="2">
        <f>R19</f>
        <v>#VALUE!</v>
      </c>
      <c r="S30" s="282"/>
      <c r="T30" s="281" t="e" vm="2">
        <f>T19</f>
        <v>#VALUE!</v>
      </c>
      <c r="U30" s="282"/>
      <c r="V30" s="281" t="e" vm="2">
        <f>V19</f>
        <v>#VALUE!</v>
      </c>
      <c r="W30" s="283"/>
      <c r="X30" s="281" t="e" vm="2">
        <f>X19</f>
        <v>#VALUE!</v>
      </c>
      <c r="Y30" s="282"/>
      <c r="Z30" s="281" t="e" vm="2">
        <f>Z19</f>
        <v>#VALUE!</v>
      </c>
      <c r="AA30" s="282"/>
      <c r="AB30" s="281" t="e" vm="2">
        <f>AB19</f>
        <v>#VALUE!</v>
      </c>
      <c r="AC30" s="282"/>
      <c r="AD30" s="281" t="e" vm="2">
        <f>AD19</f>
        <v>#VALUE!</v>
      </c>
      <c r="AE30" s="282"/>
      <c r="AF30" s="281" t="e" vm="2">
        <f>AF19</f>
        <v>#VALUE!</v>
      </c>
      <c r="AG30" s="282"/>
      <c r="AH30" s="281" t="e" vm="2">
        <f>AH19</f>
        <v>#VALUE!</v>
      </c>
      <c r="AI30" s="282"/>
      <c r="AJ30" s="281" t="e" vm="2">
        <f>AJ19</f>
        <v>#VALUE!</v>
      </c>
      <c r="AK30" s="282"/>
      <c r="AL30" s="281" t="e" vm="2">
        <f>AL19</f>
        <v>#VALUE!</v>
      </c>
      <c r="AM30" s="282"/>
      <c r="AN30" s="281" t="e" vm="2">
        <f>AN19</f>
        <v>#VALUE!</v>
      </c>
      <c r="AO30" s="282"/>
      <c r="AP30" s="281" t="e" vm="2">
        <f>AP19</f>
        <v>#VALUE!</v>
      </c>
      <c r="AQ30" s="282"/>
      <c r="AR30" s="281" t="e" vm="2">
        <f>AR19</f>
        <v>#VALUE!</v>
      </c>
      <c r="AS30" s="282"/>
      <c r="AT30" s="281" t="e" vm="2">
        <f>AT19</f>
        <v>#VALUE!</v>
      </c>
      <c r="AU30" s="282"/>
      <c r="AV30" s="281" t="e" vm="2">
        <f>AV19</f>
        <v>#VALUE!</v>
      </c>
      <c r="AW30" s="282"/>
      <c r="AX30" s="281" t="e" vm="2">
        <f>AX19</f>
        <v>#VALUE!</v>
      </c>
      <c r="AY30" s="282"/>
      <c r="AZ30" s="306" t="e" vm="2">
        <f>AZ19</f>
        <v>#VALUE!</v>
      </c>
      <c r="BA30" s="282"/>
      <c r="BB30" s="306" t="e" vm="2">
        <f>BB19</f>
        <v>#VALUE!</v>
      </c>
      <c r="BC30" s="282"/>
      <c r="BD30" s="306" t="e" vm="2">
        <f>BD19</f>
        <v>#VALUE!</v>
      </c>
      <c r="BE30" s="282"/>
      <c r="BF30" s="281" t="str">
        <f>$BF$8</f>
        <v>06 a 31 - Mai - 24</v>
      </c>
      <c r="BG30" s="282"/>
      <c r="BH30" s="281" t="e" vm="1">
        <f>_xll.FIMMÊS(BD30,0)+1</f>
        <v>#VALUE!</v>
      </c>
      <c r="BI30" s="282"/>
      <c r="BJ30" s="306" t="e" vm="2">
        <f>BJ19</f>
        <v>#VALUE!</v>
      </c>
      <c r="BK30" s="282"/>
      <c r="BL30" s="306" t="e" vm="2">
        <f>BL19</f>
        <v>#VALUE!</v>
      </c>
      <c r="BM30" s="282"/>
      <c r="BN30" s="306" t="e" vm="2">
        <f>BN19</f>
        <v>#VALUE!</v>
      </c>
      <c r="BO30" s="282"/>
      <c r="BP30" s="306" t="e" vm="2">
        <f>BP19</f>
        <v>#VALUE!</v>
      </c>
      <c r="BQ30" s="282"/>
      <c r="BR30" s="306" t="e" vm="2">
        <f>BR19</f>
        <v>#VALUE!</v>
      </c>
      <c r="BS30" s="282"/>
      <c r="BT30" s="306" t="e" vm="2">
        <f>BT19</f>
        <v>#VALUE!</v>
      </c>
      <c r="BU30" s="282"/>
      <c r="BV30" s="306" t="e" vm="2">
        <f>BV19</f>
        <v>#VALUE!</v>
      </c>
      <c r="BW30" s="282"/>
      <c r="BX30" s="306" t="e" vm="2">
        <f>BX19</f>
        <v>#VALUE!</v>
      </c>
      <c r="BY30" s="282"/>
      <c r="BZ30" s="306" t="e" vm="2">
        <f>BZ19</f>
        <v>#VALUE!</v>
      </c>
      <c r="CA30" s="282"/>
      <c r="CB30" s="306" t="e" vm="2">
        <f>CB19</f>
        <v>#VALUE!</v>
      </c>
      <c r="CC30" s="282"/>
      <c r="CD30" s="306" t="e" vm="2">
        <f>CD19</f>
        <v>#VALUE!</v>
      </c>
      <c r="CE30" s="282"/>
      <c r="CF30" s="306" t="e" vm="2">
        <f>CF19</f>
        <v>#VALUE!</v>
      </c>
      <c r="CG30" s="282"/>
      <c r="CH30" s="306" t="e" vm="2">
        <f>CH19</f>
        <v>#VALUE!</v>
      </c>
      <c r="CI30" s="282"/>
      <c r="CJ30" s="306" t="e" vm="2">
        <f>CJ19</f>
        <v>#VALUE!</v>
      </c>
      <c r="CK30" s="282"/>
      <c r="CL30" s="306" t="e" vm="2">
        <f>CL19</f>
        <v>#VALUE!</v>
      </c>
      <c r="CM30" s="282"/>
      <c r="CN30" s="306" t="e" vm="2">
        <f>CN19</f>
        <v>#VALUE!</v>
      </c>
      <c r="CO30" s="282"/>
      <c r="CP30" s="306" t="e" vm="2">
        <f>CP19</f>
        <v>#VALUE!</v>
      </c>
      <c r="CQ30" s="282"/>
      <c r="CR30" s="306" t="e" vm="2">
        <f>CR19</f>
        <v>#VALUE!</v>
      </c>
      <c r="CS30" s="282"/>
      <c r="CT30" s="306" t="e" vm="2">
        <f>CT19</f>
        <v>#VALUE!</v>
      </c>
      <c r="CU30" s="282"/>
      <c r="CV30" s="306" t="e" vm="2">
        <f>CV19</f>
        <v>#VALUE!</v>
      </c>
      <c r="CW30" s="282"/>
      <c r="CX30" s="306" t="e" vm="2">
        <f>CX19</f>
        <v>#VALUE!</v>
      </c>
      <c r="CY30" s="282"/>
      <c r="CZ30" s="306" t="e" vm="2">
        <f>CZ19</f>
        <v>#VALUE!</v>
      </c>
      <c r="DA30" s="282"/>
      <c r="DB30" s="306" t="e" vm="2">
        <f>DB19</f>
        <v>#VALUE!</v>
      </c>
      <c r="DC30" s="282"/>
      <c r="DD30" s="306" t="e" vm="2">
        <f>DD19</f>
        <v>#VALUE!</v>
      </c>
      <c r="DE30" s="282"/>
      <c r="DF30" s="306" t="e" vm="2">
        <f>DF19</f>
        <v>#VALUE!</v>
      </c>
      <c r="DG30" s="282"/>
      <c r="DH30" s="306" t="e" vm="2">
        <f>DH19</f>
        <v>#VALUE!</v>
      </c>
      <c r="DI30" s="282"/>
      <c r="DJ30" s="306" t="e" vm="2">
        <f>DJ19</f>
        <v>#VALUE!</v>
      </c>
      <c r="DK30" s="282"/>
      <c r="DL30" s="306" t="e" vm="2">
        <f>DL19</f>
        <v>#VALUE!</v>
      </c>
      <c r="DM30" s="282"/>
      <c r="DN30" s="306" t="e" vm="2">
        <f>DN19</f>
        <v>#VALUE!</v>
      </c>
      <c r="DO30" s="282"/>
      <c r="DP30" s="306" t="e" vm="2">
        <f>DP19</f>
        <v>#VALUE!</v>
      </c>
      <c r="DQ30" s="282"/>
      <c r="DR30" s="306" t="e" vm="2">
        <f>DR19</f>
        <v>#VALUE!</v>
      </c>
      <c r="DS30" s="282"/>
    </row>
    <row r="31" spans="1:123" s="217" customFormat="1" ht="12.75" x14ac:dyDescent="0.25">
      <c r="A31" s="224" t="s">
        <v>19</v>
      </c>
      <c r="B31" s="307">
        <v>-0.37</v>
      </c>
      <c r="C31" s="308"/>
      <c r="D31" s="307">
        <v>-1.43</v>
      </c>
      <c r="E31" s="308"/>
      <c r="F31" s="309">
        <v>-0.43</v>
      </c>
      <c r="G31" s="285"/>
      <c r="H31" s="309">
        <v>-0.17</v>
      </c>
      <c r="I31" s="285"/>
      <c r="J31" s="309">
        <v>-0.23</v>
      </c>
      <c r="K31" s="285"/>
      <c r="L31" s="309">
        <v>-0.48</v>
      </c>
      <c r="M31" s="285"/>
      <c r="N31" s="309">
        <v>3.32</v>
      </c>
      <c r="O31" s="285"/>
      <c r="P31" s="309">
        <v>4.79</v>
      </c>
      <c r="Q31" s="285"/>
      <c r="R31" s="295">
        <f>IFERROR((ROUND(((((1-R9)*R20)/(R9))*24),2)),"-")</f>
        <v>-1.2</v>
      </c>
      <c r="S31" s="296"/>
      <c r="T31" s="295">
        <f>IFERROR((ROUND(((((1-T9)*T20)/(T9))*24),2)),"-")</f>
        <v>-3.67</v>
      </c>
      <c r="U31" s="296"/>
      <c r="V31" s="295">
        <f>IFERROR((ROUND(((((1-V9)*V20)/(V9))*24),2)),"-")</f>
        <v>15.24</v>
      </c>
      <c r="W31" s="297"/>
      <c r="X31" s="295">
        <f>IFERROR((ROUND(((((1-X9)*X20)/(X9))*24),2)),"-")</f>
        <v>17.05</v>
      </c>
      <c r="Y31" s="296"/>
      <c r="Z31" s="295">
        <f>IFERROR((ROUND(((((1-Z9)*Z20)/(Z9))*24),2)),"-")</f>
        <v>5.79</v>
      </c>
      <c r="AA31" s="296"/>
      <c r="AB31" s="295">
        <f>IFERROR((ROUND(((((1-AB9)*AB20)/(AB9))*24),2)),"-")</f>
        <v>9.0399999999999991</v>
      </c>
      <c r="AC31" s="296"/>
      <c r="AD31" s="295">
        <f>IFERROR((ROUND(((((1-AD9)*AD20)/(AD9))*24),2)),"-")</f>
        <v>15.53</v>
      </c>
      <c r="AE31" s="296"/>
      <c r="AF31" s="295">
        <f>IFERROR((ROUND(((((1-AF9)*AF20)/(AF9))*24),2)),"-")</f>
        <v>5.73</v>
      </c>
      <c r="AG31" s="296"/>
      <c r="AH31" s="295">
        <f>IFERROR((ROUND(((((1-AH9)*AH20)/(AH9))*24),2)),"-")</f>
        <v>14.55</v>
      </c>
      <c r="AI31" s="296"/>
      <c r="AJ31" s="295">
        <f>IFERROR((ROUND(((((1-AJ9)*AJ20)/(AJ9))*24),2)),"-")</f>
        <v>3.92</v>
      </c>
      <c r="AK31" s="296"/>
      <c r="AL31" s="295">
        <f>IFERROR((ROUND(((((1-AL9)*AL20)/(AL9))*24),2)),"-")</f>
        <v>7.56</v>
      </c>
      <c r="AM31" s="296"/>
      <c r="AN31" s="295">
        <f>IFERROR((ROUND(((((1-AN9)*AN20)/(AN9))*24),2)),"-")</f>
        <v>4.74</v>
      </c>
      <c r="AO31" s="296"/>
      <c r="AP31" s="295">
        <f>IFERROR((ROUND(((((1-AP9)*AP20)/(AP9))*24),2)),"-")</f>
        <v>5.45</v>
      </c>
      <c r="AQ31" s="296"/>
      <c r="AR31" s="295">
        <f>IFERROR((ROUND(((((1-AR9)*AR20)/(AR9))*24),2)),"-")</f>
        <v>3.12</v>
      </c>
      <c r="AS31" s="296"/>
      <c r="AT31" s="295">
        <f>IFERROR((ROUND(((((1-AT9)*AT20)/(AT9))*24),2)),"-")</f>
        <v>2.93</v>
      </c>
      <c r="AU31" s="296"/>
      <c r="AV31" s="295">
        <f>IFERROR((ROUND(((((1-AV9)*AV20)/(AV9))*24),2)),"-")</f>
        <v>13.92</v>
      </c>
      <c r="AW31" s="296"/>
      <c r="AX31" s="295">
        <f>IFERROR((ROUND(((((1-AX9)*AX20)/(AX9))*24),2)),"-")</f>
        <v>16.100000000000001</v>
      </c>
      <c r="AY31" s="296"/>
      <c r="AZ31" s="295">
        <f>IFERROR((ROUND(((((1-AZ9)*AZ20)/(AZ9))*24),2)),"-")</f>
        <v>10.97</v>
      </c>
      <c r="BA31" s="296"/>
      <c r="BB31" s="295">
        <f>IFERROR((ROUND(((((1-BB9)*BB20)/(BB9))*24),2)),"-")</f>
        <v>11.84</v>
      </c>
      <c r="BC31" s="296"/>
      <c r="BD31" s="295">
        <f>IFERROR((ROUND(((((1-BD9)*BD20)/(BD9))*24),2)),"-")</f>
        <v>22.02</v>
      </c>
      <c r="BE31" s="296"/>
      <c r="BF31" s="295" t="str">
        <f>IFERROR((ROUND(((((1-BF9)*BF20)/(BF9))*24),2)),"-")</f>
        <v>-</v>
      </c>
      <c r="BG31" s="296"/>
      <c r="BH31" s="295">
        <f>IFERROR((ROUND(((((1-BH9)*BH20)/(BH9))*24),2)),"-")</f>
        <v>20.75</v>
      </c>
      <c r="BI31" s="296"/>
      <c r="BJ31" s="295">
        <f>IFERROR((ROUND(((((1-BJ9)*BJ20)/(BJ9))*24),2)),"-")</f>
        <v>4.83</v>
      </c>
      <c r="BK31" s="296"/>
      <c r="BL31" s="295">
        <f>IFERROR((ROUND(((((1-BL9)*BL20)/(BL9))*24),2)),"-")</f>
        <v>9.07</v>
      </c>
      <c r="BM31" s="296"/>
      <c r="BN31" s="295">
        <f t="shared" ref="BN31:BN38" si="0">IFERROR((ROUND(((((1-BN9)*BN20)/(BN9))*24),2)),"-")</f>
        <v>6.23</v>
      </c>
      <c r="BO31" s="296"/>
      <c r="BP31" s="295">
        <f>IFERROR((ROUND(((((1-BP9)*BP20)/(BP9))*24),2)),"-")</f>
        <v>10.16</v>
      </c>
      <c r="BQ31" s="296"/>
      <c r="BR31" s="295">
        <f t="shared" ref="BR31:BR38" si="1">IFERROR((ROUND(((((1-BR9)*BR20)/(BR9))*24),2)),"-")</f>
        <v>7.41</v>
      </c>
      <c r="BS31" s="296"/>
      <c r="BT31" s="295">
        <f>IFERROR((ROUND(((((1-BT9)*BT20)/(BT9))*24),2)),"-")</f>
        <v>5.21</v>
      </c>
      <c r="BU31" s="296"/>
      <c r="BV31" s="295">
        <f t="shared" ref="BV31:BV38" si="2">IFERROR((ROUND(((((1-BV9)*BV20)/(BV9))*24),2)),"-")</f>
        <v>8.76</v>
      </c>
      <c r="BW31" s="296"/>
      <c r="BX31" s="295">
        <f t="shared" ref="BX31:BX38" si="3">IFERROR((ROUND(((((1-BX9)*BX20)/(BX9))*24),2)),"-")</f>
        <v>6.88</v>
      </c>
      <c r="BY31" s="296"/>
      <c r="BZ31" s="295">
        <f t="shared" ref="BZ31:BZ38" si="4">IFERROR((ROUND(((((1-BZ9)*BZ20)/(BZ9))*24),2)),"-")</f>
        <v>8.74</v>
      </c>
      <c r="CA31" s="296"/>
      <c r="CB31" s="295">
        <f t="shared" ref="CB31:CB38" si="5">IFERROR((ROUND(((((1-CB9)*CB20)/(CB9))*24),2)),"-")</f>
        <v>7.99</v>
      </c>
      <c r="CC31" s="296"/>
      <c r="CD31" s="295">
        <f>IFERROR((ROUND(((((1-CD9)*CD20)/(CD9))*24),2)),"-")</f>
        <v>19.399999999999999</v>
      </c>
      <c r="CE31" s="296"/>
      <c r="CF31" s="295">
        <f t="shared" ref="CF31:CF38" si="6">IFERROR((ROUND(((((1-CF9)*CF20)/(CF9))*24),2)),"-")</f>
        <v>4.8</v>
      </c>
      <c r="CG31" s="296"/>
      <c r="CH31" s="295">
        <f t="shared" ref="CH31:CH38" si="7">IFERROR((ROUND(((((1-CH9)*CH20)/(CH9))*24),2)),"-")</f>
        <v>10.26</v>
      </c>
      <c r="CI31" s="296"/>
      <c r="CJ31" s="295">
        <f t="shared" ref="CJ31:CJ38" si="8">IFERROR((ROUND(((((1-CJ9)*CJ20)/(CJ9))*24),2)),"-")</f>
        <v>7.99</v>
      </c>
      <c r="CK31" s="296"/>
      <c r="CL31" s="295">
        <f t="shared" ref="CL31:CL38" si="9">IFERROR((ROUND(((((1-CL9)*CL20)/(CL9))*24),2)),"-")</f>
        <v>15.13</v>
      </c>
      <c r="CM31" s="296"/>
      <c r="CN31" s="295">
        <f t="shared" ref="CN31:CN38" si="10">IFERROR((ROUND(((((1-CN9)*CN20)/(CN9))*24),2)),"-")</f>
        <v>9.73</v>
      </c>
      <c r="CO31" s="296"/>
      <c r="CP31" s="295">
        <f t="shared" ref="CP31:CP38" si="11">IFERROR((ROUND(((((1-CP9)*CP20)/(CP9))*24),2)),"-")</f>
        <v>11.8</v>
      </c>
      <c r="CQ31" s="296"/>
      <c r="CR31" s="295">
        <f t="shared" ref="CR31:CR38" si="12">IFERROR((ROUND(((((1-CR9)*CR20)/(CR9))*24),2)),"-")</f>
        <v>10.029999999999999</v>
      </c>
      <c r="CS31" s="296"/>
      <c r="CT31" s="295">
        <f t="shared" ref="CT31:CT38" si="13">IFERROR((ROUND(((((1-CT9)*CT20)/(CT9))*24),2)),"-")</f>
        <v>10.72</v>
      </c>
      <c r="CU31" s="296"/>
      <c r="CV31" s="295">
        <f t="shared" ref="CV31:CV38" si="14">IFERROR((ROUND(((((1-CV9)*CV20)/(CV9))*24),2)),"-")</f>
        <v>11.13</v>
      </c>
      <c r="CW31" s="296"/>
      <c r="CX31" s="295">
        <f t="shared" ref="CX31:CX38" si="15">IFERROR((ROUND(((((1-CX9)*CX20)/(CX9))*24),2)),"-")</f>
        <v>12.68</v>
      </c>
      <c r="CY31" s="296"/>
      <c r="CZ31" s="295">
        <f t="shared" ref="CZ31:CZ38" si="16">IFERROR((ROUND(((((1-CZ9)*CZ20)/(CZ9))*24),2)),"-")</f>
        <v>13.46</v>
      </c>
      <c r="DA31" s="296"/>
      <c r="DB31" s="295">
        <f t="shared" ref="DB31:DB38" si="17">IFERROR((ROUND(((((1-DB9)*DB20)/(DB9))*24),2)),"-")</f>
        <v>10.11</v>
      </c>
      <c r="DC31" s="296"/>
      <c r="DD31" s="295">
        <f>IFERROR((ROUND(((((1-DD9)*DD20)/(DD9))*24),2)),"-")</f>
        <v>9.1</v>
      </c>
      <c r="DE31" s="296"/>
      <c r="DF31" s="295" t="str">
        <f>IFERROR((ROUND(((((1-DF9)*DF20)/(DF9))*24),2)),"-")</f>
        <v>-</v>
      </c>
      <c r="DG31" s="296"/>
      <c r="DH31" s="295" t="str">
        <f>IFERROR((ROUND(((((1-DH9)*DH20)/(DH9))*24),2)),"-")</f>
        <v>-</v>
      </c>
      <c r="DI31" s="296"/>
      <c r="DJ31" s="295" t="str">
        <f>IFERROR((ROUND(((((1-DJ9)*DJ20)/(DJ9))*24),2)),"-")</f>
        <v>-</v>
      </c>
      <c r="DK31" s="296"/>
      <c r="DL31" s="295" t="str">
        <f>IFERROR((ROUND(((((1-DL9)*DL20)/(DL9))*24),2)),"-")</f>
        <v>-</v>
      </c>
      <c r="DM31" s="296"/>
      <c r="DN31" s="295" t="str">
        <f>IFERROR((ROUND(((((1-DN9)*DN20)/(DN9))*24),2)),"-")</f>
        <v>-</v>
      </c>
      <c r="DO31" s="296"/>
      <c r="DP31" s="295" t="str">
        <f>IFERROR((ROUND(((((1-DP9)*DP20)/(DP9))*24),2)),"-")</f>
        <v>-</v>
      </c>
      <c r="DQ31" s="296"/>
      <c r="DR31" s="295" t="str">
        <f>IFERROR((ROUND(((((1-DR9)*DR20)/(DR9))*24),2)),"-")</f>
        <v>-</v>
      </c>
      <c r="DS31" s="296"/>
    </row>
    <row r="32" spans="1:123" s="217" customFormat="1" ht="12.75" x14ac:dyDescent="0.25">
      <c r="A32" s="224" t="s">
        <v>21</v>
      </c>
      <c r="B32" s="307">
        <v>2.5499999999999998</v>
      </c>
      <c r="C32" s="308"/>
      <c r="D32" s="307">
        <v>-0.01</v>
      </c>
      <c r="E32" s="308"/>
      <c r="F32" s="309">
        <v>0.16</v>
      </c>
      <c r="G32" s="285"/>
      <c r="H32" s="309">
        <v>-0.77</v>
      </c>
      <c r="I32" s="285"/>
      <c r="J32" s="309">
        <v>-0.82</v>
      </c>
      <c r="K32" s="285"/>
      <c r="L32" s="309">
        <v>0.05</v>
      </c>
      <c r="M32" s="285"/>
      <c r="N32" s="309">
        <v>2.86</v>
      </c>
      <c r="O32" s="285"/>
      <c r="P32" s="309">
        <v>3.92</v>
      </c>
      <c r="Q32" s="285"/>
      <c r="R32" s="295">
        <f>IFERROR((ROUND(((((1-R10)*R21)/(R10))*24),2)),"-")</f>
        <v>-1.43</v>
      </c>
      <c r="S32" s="296"/>
      <c r="T32" s="295">
        <f>IFERROR((ROUND(((((1-T10)*T21)/(T10))*24),2)),"-")</f>
        <v>-6.52</v>
      </c>
      <c r="U32" s="296"/>
      <c r="V32" s="295">
        <f>IFERROR((ROUND(((((1-V10)*V21)/(V10))*24),2)),"-")</f>
        <v>7.71</v>
      </c>
      <c r="W32" s="297"/>
      <c r="X32" s="295">
        <f>IFERROR((ROUND(((((1-X10)*X21)/(X10))*24),2)),"-")</f>
        <v>16.27</v>
      </c>
      <c r="Y32" s="296"/>
      <c r="Z32" s="295">
        <f>IFERROR((ROUND(((((1-Z10)*Z21)/(Z10))*24),2)),"-")</f>
        <v>15.84</v>
      </c>
      <c r="AA32" s="296"/>
      <c r="AB32" s="295">
        <f>IFERROR((ROUND(((((1-AB10)*AB21)/(AB10))*24),2)),"-")</f>
        <v>7.25</v>
      </c>
      <c r="AC32" s="296"/>
      <c r="AD32" s="295">
        <f>IFERROR((ROUND(((((1-AD10)*AD21)/(AD10))*24),2)),"-")</f>
        <v>14.53</v>
      </c>
      <c r="AE32" s="296"/>
      <c r="AF32" s="295">
        <f>IFERROR((ROUND(((((1-AF10)*AF21)/(AF10))*24),2)),"-")</f>
        <v>9.0399999999999991</v>
      </c>
      <c r="AG32" s="296"/>
      <c r="AH32" s="295">
        <f>IFERROR((ROUND(((((1-AH10)*AH21)/(AH10))*24),2)),"-")</f>
        <v>13.8</v>
      </c>
      <c r="AI32" s="296"/>
      <c r="AJ32" s="295">
        <f>IFERROR((ROUND(((((1-AJ10)*AJ21)/(AJ10))*24),2)),"-")</f>
        <v>12</v>
      </c>
      <c r="AK32" s="296"/>
      <c r="AL32" s="295">
        <f>IFERROR((ROUND(((((1-AL10)*AL21)/(AL10))*24),2)),"-")</f>
        <v>7.01</v>
      </c>
      <c r="AM32" s="296"/>
      <c r="AN32" s="295">
        <f>IFERROR((ROUND(((((1-AN10)*AN21)/(AN10))*24),2)),"-")</f>
        <v>2.68</v>
      </c>
      <c r="AO32" s="296"/>
      <c r="AP32" s="295">
        <f>IFERROR((ROUND(((((1-AP10)*AP21)/(AP10))*24),2)),"-")</f>
        <v>2.02</v>
      </c>
      <c r="AQ32" s="296"/>
      <c r="AR32" s="295">
        <f>IFERROR((ROUND(((((1-AR10)*AR21)/(AR10))*24),2)),"-")</f>
        <v>2.54</v>
      </c>
      <c r="AS32" s="296"/>
      <c r="AT32" s="295">
        <f>IFERROR((ROUND(((((1-AT10)*AT21)/(AT10))*24),2)),"-")</f>
        <v>0.7</v>
      </c>
      <c r="AU32" s="296"/>
      <c r="AV32" s="295">
        <f>IFERROR((ROUND(((((1-AV10)*AV21)/(AV10))*24),2)),"-")</f>
        <v>15.61</v>
      </c>
      <c r="AW32" s="296"/>
      <c r="AX32" s="295">
        <f>IFERROR((ROUND(((((1-AX10)*AX21)/(AX10))*24),2)),"-")</f>
        <v>19.940000000000001</v>
      </c>
      <c r="AY32" s="296"/>
      <c r="AZ32" s="295">
        <f>IFERROR((ROUND(((((1-AZ10)*AZ21)/(AZ10))*24),2)),"-")</f>
        <v>14.41</v>
      </c>
      <c r="BA32" s="296"/>
      <c r="BB32" s="295">
        <f>IFERROR((ROUND(((((1-BB10)*BB21)/(BB10))*24),2)),"-")</f>
        <v>5.42</v>
      </c>
      <c r="BC32" s="296"/>
      <c r="BD32" s="295">
        <f>IFERROR((ROUND(((((1-BD10)*BD21)/(BD10))*24),2)),"-")</f>
        <v>7.03</v>
      </c>
      <c r="BE32" s="296"/>
      <c r="BF32" s="295" t="str">
        <f>IFERROR((ROUND(((((1-BF10)*BF21)/(BF10))*24),2)),"-")</f>
        <v>-</v>
      </c>
      <c r="BG32" s="296"/>
      <c r="BH32" s="295">
        <f>IFERROR((ROUND(((((1-BH10)*BH21)/(BH10))*24),2)),"-")</f>
        <v>4.46</v>
      </c>
      <c r="BI32" s="296"/>
      <c r="BJ32" s="295">
        <f>IFERROR((ROUND(((((1-BJ10)*BJ21)/(BJ10))*24),2)),"-")</f>
        <v>0.89</v>
      </c>
      <c r="BK32" s="296"/>
      <c r="BL32" s="295">
        <f>IFERROR((ROUND(((((1-BL10)*BL21)/(BL10))*24),2)),"-")</f>
        <v>8.82</v>
      </c>
      <c r="BM32" s="296"/>
      <c r="BN32" s="295">
        <f t="shared" si="0"/>
        <v>12.41</v>
      </c>
      <c r="BO32" s="296"/>
      <c r="BP32" s="295">
        <f>IFERROR((ROUND(((((1-BP10)*BP21)/(BP10))*24),2)),"-")</f>
        <v>10.33</v>
      </c>
      <c r="BQ32" s="296"/>
      <c r="BR32" s="295">
        <f t="shared" si="1"/>
        <v>2.41</v>
      </c>
      <c r="BS32" s="296"/>
      <c r="BT32" s="295">
        <f>IFERROR((ROUND(((((1-BT10)*BT21)/(BT10))*24),2)),"-")</f>
        <v>5.03</v>
      </c>
      <c r="BU32" s="296"/>
      <c r="BV32" s="295">
        <f t="shared" si="2"/>
        <v>11.15</v>
      </c>
      <c r="BW32" s="296"/>
      <c r="BX32" s="295">
        <f t="shared" si="3"/>
        <v>7.49</v>
      </c>
      <c r="BY32" s="296"/>
      <c r="BZ32" s="295">
        <f t="shared" si="4"/>
        <v>0.98</v>
      </c>
      <c r="CA32" s="296"/>
      <c r="CB32" s="295">
        <f t="shared" si="5"/>
        <v>9.07</v>
      </c>
      <c r="CC32" s="296"/>
      <c r="CD32" s="295">
        <f>IFERROR((ROUND(((((1-CD10)*CD21)/(CD10))*24),2)),"-")</f>
        <v>2.39</v>
      </c>
      <c r="CE32" s="296"/>
      <c r="CF32" s="295">
        <f t="shared" si="6"/>
        <v>6.33</v>
      </c>
      <c r="CG32" s="296"/>
      <c r="CH32" s="295">
        <f t="shared" si="7"/>
        <v>2.0499999999999998</v>
      </c>
      <c r="CI32" s="296"/>
      <c r="CJ32" s="295">
        <f t="shared" si="8"/>
        <v>9.14</v>
      </c>
      <c r="CK32" s="296"/>
      <c r="CL32" s="295">
        <f t="shared" si="9"/>
        <v>7.42</v>
      </c>
      <c r="CM32" s="296"/>
      <c r="CN32" s="295">
        <f t="shared" si="10"/>
        <v>15.38</v>
      </c>
      <c r="CO32" s="296"/>
      <c r="CP32" s="295">
        <f t="shared" si="11"/>
        <v>17.07</v>
      </c>
      <c r="CQ32" s="296"/>
      <c r="CR32" s="295">
        <f t="shared" si="12"/>
        <v>17.68</v>
      </c>
      <c r="CS32" s="296"/>
      <c r="CT32" s="295">
        <f t="shared" si="13"/>
        <v>13.42</v>
      </c>
      <c r="CU32" s="296"/>
      <c r="CV32" s="295">
        <f t="shared" si="14"/>
        <v>11.67</v>
      </c>
      <c r="CW32" s="296"/>
      <c r="CX32" s="295">
        <f t="shared" si="15"/>
        <v>15.18</v>
      </c>
      <c r="CY32" s="296"/>
      <c r="CZ32" s="295">
        <f t="shared" si="16"/>
        <v>12.58</v>
      </c>
      <c r="DA32" s="296"/>
      <c r="DB32" s="295">
        <f t="shared" si="17"/>
        <v>6.75</v>
      </c>
      <c r="DC32" s="296"/>
      <c r="DD32" s="295">
        <f>IFERROR((ROUND(((((1-DD10)*DD21)/(DD10))*24),2)),"-")</f>
        <v>12.57</v>
      </c>
      <c r="DE32" s="296"/>
      <c r="DF32" s="295" t="str">
        <f>IFERROR((ROUND(((((1-DF10)*DF21)/(DF10))*24),2)),"-")</f>
        <v>-</v>
      </c>
      <c r="DG32" s="296"/>
      <c r="DH32" s="295" t="str">
        <f>IFERROR((ROUND(((((1-DH10)*DH21)/(DH10))*24),2)),"-")</f>
        <v>-</v>
      </c>
      <c r="DI32" s="296"/>
      <c r="DJ32" s="295" t="str">
        <f>IFERROR((ROUND(((((1-DJ10)*DJ21)/(DJ10))*24),2)),"-")</f>
        <v>-</v>
      </c>
      <c r="DK32" s="296"/>
      <c r="DL32" s="295" t="str">
        <f>IFERROR((ROUND(((((1-DL10)*DL21)/(DL10))*24),2)),"-")</f>
        <v>-</v>
      </c>
      <c r="DM32" s="296"/>
      <c r="DN32" s="295" t="str">
        <f>IFERROR((ROUND(((((1-DN10)*DN21)/(DN10))*24),2)),"-")</f>
        <v>-</v>
      </c>
      <c r="DO32" s="296"/>
      <c r="DP32" s="295" t="str">
        <f>IFERROR((ROUND(((((1-DP10)*DP21)/(DP10))*24),2)),"-")</f>
        <v>-</v>
      </c>
      <c r="DQ32" s="296"/>
      <c r="DR32" s="295" t="str">
        <f>IFERROR((ROUND(((((1-DR10)*DR21)/(DR10))*24),2)),"-")</f>
        <v>-</v>
      </c>
      <c r="DS32" s="296"/>
    </row>
    <row r="33" spans="1:123" s="217" customFormat="1" ht="12.75" x14ac:dyDescent="0.25">
      <c r="A33" s="224" t="s">
        <v>20</v>
      </c>
      <c r="B33" s="307">
        <v>0.79</v>
      </c>
      <c r="C33" s="308"/>
      <c r="D33" s="307">
        <v>0.86</v>
      </c>
      <c r="E33" s="308"/>
      <c r="F33" s="309">
        <v>0.19</v>
      </c>
      <c r="G33" s="285"/>
      <c r="H33" s="309">
        <v>0.44</v>
      </c>
      <c r="I33" s="285"/>
      <c r="J33" s="309">
        <v>0.62</v>
      </c>
      <c r="K33" s="285"/>
      <c r="L33" s="309">
        <v>0.46</v>
      </c>
      <c r="M33" s="285"/>
      <c r="N33" s="309">
        <v>1.84</v>
      </c>
      <c r="O33" s="285"/>
      <c r="P33" s="309">
        <v>2.31</v>
      </c>
      <c r="Q33" s="285"/>
      <c r="R33" s="295">
        <f>IFERROR((ROUND(((((1-R11)*R22)/(R11))*24),2)),"-")</f>
        <v>10.98</v>
      </c>
      <c r="S33" s="296"/>
      <c r="T33" s="295">
        <f>IFERROR((ROUND(((((1-T11)*T22)/(T11))*24),2)),"-")</f>
        <v>10</v>
      </c>
      <c r="U33" s="296"/>
      <c r="V33" s="295">
        <f>IFERROR((ROUND(((((1-V11)*V22)/(V11))*24),2)),"-")</f>
        <v>16.170000000000002</v>
      </c>
      <c r="W33" s="297"/>
      <c r="X33" s="295">
        <f>IFERROR((ROUND(((((1-X11)*X22)/(X11))*24),2)),"-")</f>
        <v>17.809999999999999</v>
      </c>
      <c r="Y33" s="296"/>
      <c r="Z33" s="295">
        <f>IFERROR((ROUND(((((1-Z11)*Z22)/(Z11))*24),2)),"-")</f>
        <v>20.8</v>
      </c>
      <c r="AA33" s="296"/>
      <c r="AB33" s="295">
        <f>IFERROR((ROUND(((((1-AB11)*AB22)/(AB11))*24),2)),"-")</f>
        <v>6.76</v>
      </c>
      <c r="AC33" s="296"/>
      <c r="AD33" s="295">
        <f>IFERROR((ROUND(((((1-AD11)*AD22)/(AD11))*24),2)),"-")</f>
        <v>4.16</v>
      </c>
      <c r="AE33" s="296"/>
      <c r="AF33" s="295">
        <f>IFERROR((ROUND(((((1-AF11)*AF22)/(AF11))*24),2)),"-")</f>
        <v>0</v>
      </c>
      <c r="AG33" s="296"/>
      <c r="AH33" s="295">
        <f>IFERROR((ROUND(((((1-AH11)*AH22)/(AH11))*24),2)),"-")</f>
        <v>0</v>
      </c>
      <c r="AI33" s="296"/>
      <c r="AJ33" s="295">
        <f>IFERROR((ROUND(((((1-AJ11)*AJ22)/(AJ11))*24),2)),"-")</f>
        <v>20.76</v>
      </c>
      <c r="AK33" s="296"/>
      <c r="AL33" s="295">
        <f>IFERROR((ROUND(((((1-AL11)*AL22)/(AL11))*24),2)),"-")</f>
        <v>10.87</v>
      </c>
      <c r="AM33" s="296"/>
      <c r="AN33" s="295">
        <f>IFERROR((ROUND(((((1-AN11)*AN22)/(AN11))*24),2)),"-")</f>
        <v>36.51</v>
      </c>
      <c r="AO33" s="296"/>
      <c r="AP33" s="295">
        <f>IFERROR((ROUND(((((1-AP11)*AP22)/(AP11))*24),2)),"-")</f>
        <v>24.59</v>
      </c>
      <c r="AQ33" s="296"/>
      <c r="AR33" s="295">
        <f>IFERROR((ROUND(((((1-AR11)*AR22)/(AR11))*24),2)),"-")</f>
        <v>30.65</v>
      </c>
      <c r="AS33" s="296"/>
      <c r="AT33" s="295">
        <f>IFERROR((ROUND(((((1-AT11)*AT22)/(AT11))*24),2)),"-")</f>
        <v>41.34</v>
      </c>
      <c r="AU33" s="296"/>
      <c r="AV33" s="295">
        <f>IFERROR((ROUND(((((1-AV11)*AV22)/(AV11))*24),2)),"-")</f>
        <v>11.94</v>
      </c>
      <c r="AW33" s="296"/>
      <c r="AX33" s="295">
        <f>IFERROR((ROUND(((((1-AX11)*AX22)/(AX11))*24),2)),"-")</f>
        <v>43.51</v>
      </c>
      <c r="AY33" s="296"/>
      <c r="AZ33" s="295">
        <f>IFERROR((ROUND(((((1-AZ11)*AZ22)/(AZ11))*24),2)),"-")</f>
        <v>25.83</v>
      </c>
      <c r="BA33" s="296"/>
      <c r="BB33" s="295">
        <f>IFERROR((ROUND(((((1-BB11)*BB22)/(BB11))*24),2)),"-")</f>
        <v>25.45</v>
      </c>
      <c r="BC33" s="296"/>
      <c r="BD33" s="295">
        <f>IFERROR((ROUND(((((1-BD11)*BD22)/(BD11))*24),2)),"-")</f>
        <v>28.08</v>
      </c>
      <c r="BE33" s="296"/>
      <c r="BF33" s="295" t="str">
        <f>IFERROR((ROUND(((((1-BF11)*BF22)/(BF11))*24),2)),"-")</f>
        <v>-</v>
      </c>
      <c r="BG33" s="296"/>
      <c r="BH33" s="295">
        <f>IFERROR((ROUND(((((1-BH11)*BH22)/(BH11))*24),2)),"-")</f>
        <v>18.54</v>
      </c>
      <c r="BI33" s="296"/>
      <c r="BJ33" s="295">
        <f>IFERROR((ROUND(((((1-BJ11)*BJ22)/(BJ11))*24),2)),"-")</f>
        <v>2.52</v>
      </c>
      <c r="BK33" s="296"/>
      <c r="BL33" s="295">
        <f>IFERROR((ROUND(((((1-BL11)*BL22)/(BL11))*24),2)),"-")</f>
        <v>38.69</v>
      </c>
      <c r="BM33" s="296"/>
      <c r="BN33" s="295">
        <f t="shared" si="0"/>
        <v>33.92</v>
      </c>
      <c r="BO33" s="296"/>
      <c r="BP33" s="295">
        <f>IFERROR((ROUND(((((1-BP11)*BP22)/(BP11))*24),2)),"-")</f>
        <v>19.559999999999999</v>
      </c>
      <c r="BQ33" s="296"/>
      <c r="BR33" s="295">
        <f t="shared" si="1"/>
        <v>12.68</v>
      </c>
      <c r="BS33" s="296"/>
      <c r="BT33" s="295">
        <f>IFERROR((ROUND(((((1-BT11)*BT22)/(BT11))*24),2)),"-")</f>
        <v>18.12</v>
      </c>
      <c r="BU33" s="296"/>
      <c r="BV33" s="295">
        <f t="shared" si="2"/>
        <v>22.33</v>
      </c>
      <c r="BW33" s="296"/>
      <c r="BX33" s="295">
        <f t="shared" si="3"/>
        <v>17.850000000000001</v>
      </c>
      <c r="BY33" s="296"/>
      <c r="BZ33" s="295">
        <f t="shared" si="4"/>
        <v>11.28</v>
      </c>
      <c r="CA33" s="296"/>
      <c r="CB33" s="295">
        <f t="shared" si="5"/>
        <v>8.8800000000000008</v>
      </c>
      <c r="CC33" s="296"/>
      <c r="CD33" s="295">
        <f>IFERROR((ROUND(((((1-CD11)*CD22)/(CD11))*24),2)),"-")</f>
        <v>2.72</v>
      </c>
      <c r="CE33" s="296"/>
      <c r="CF33" s="295">
        <f t="shared" si="6"/>
        <v>8.6300000000000008</v>
      </c>
      <c r="CG33" s="296"/>
      <c r="CH33" s="295">
        <f t="shared" si="7"/>
        <v>1.58</v>
      </c>
      <c r="CI33" s="296"/>
      <c r="CJ33" s="295">
        <f t="shared" si="8"/>
        <v>4.87</v>
      </c>
      <c r="CK33" s="296"/>
      <c r="CL33" s="295">
        <f t="shared" si="9"/>
        <v>6.61</v>
      </c>
      <c r="CM33" s="296"/>
      <c r="CN33" s="295">
        <f t="shared" si="10"/>
        <v>3.18</v>
      </c>
      <c r="CO33" s="296"/>
      <c r="CP33" s="295">
        <f t="shared" si="11"/>
        <v>28.93</v>
      </c>
      <c r="CQ33" s="296"/>
      <c r="CR33" s="295">
        <f t="shared" si="12"/>
        <v>12.73</v>
      </c>
      <c r="CS33" s="296"/>
      <c r="CT33" s="295">
        <f t="shared" si="13"/>
        <v>12.13</v>
      </c>
      <c r="CU33" s="296"/>
      <c r="CV33" s="295">
        <f t="shared" si="14"/>
        <v>23.55</v>
      </c>
      <c r="CW33" s="296"/>
      <c r="CX33" s="295">
        <f t="shared" si="15"/>
        <v>15.18</v>
      </c>
      <c r="CY33" s="296"/>
      <c r="CZ33" s="295">
        <f t="shared" si="16"/>
        <v>15.62</v>
      </c>
      <c r="DA33" s="296"/>
      <c r="DB33" s="295">
        <f t="shared" si="17"/>
        <v>6.68</v>
      </c>
      <c r="DC33" s="296"/>
      <c r="DD33" s="295">
        <f>IFERROR((ROUND(((((1-DD11)*DD22)/(DD11))*24),2)),"-")</f>
        <v>13.08</v>
      </c>
      <c r="DE33" s="296"/>
      <c r="DF33" s="295" t="str">
        <f>IFERROR((ROUND(((((1-DF11)*DF22)/(DF11))*24),2)),"-")</f>
        <v>-</v>
      </c>
      <c r="DG33" s="296"/>
      <c r="DH33" s="295" t="str">
        <f>IFERROR((ROUND(((((1-DH11)*DH22)/(DH11))*24),2)),"-")</f>
        <v>-</v>
      </c>
      <c r="DI33" s="296"/>
      <c r="DJ33" s="295" t="str">
        <f>IFERROR((ROUND(((((1-DJ11)*DJ22)/(DJ11))*24),2)),"-")</f>
        <v>-</v>
      </c>
      <c r="DK33" s="296"/>
      <c r="DL33" s="295" t="str">
        <f>IFERROR((ROUND(((((1-DL11)*DL22)/(DL11))*24),2)),"-")</f>
        <v>-</v>
      </c>
      <c r="DM33" s="296"/>
      <c r="DN33" s="295" t="str">
        <f>IFERROR((ROUND(((((1-DN11)*DN22)/(DN11))*24),2)),"-")</f>
        <v>-</v>
      </c>
      <c r="DO33" s="296"/>
      <c r="DP33" s="295" t="str">
        <f>IFERROR((ROUND(((((1-DP11)*DP22)/(DP11))*24),2)),"-")</f>
        <v>-</v>
      </c>
      <c r="DQ33" s="296"/>
      <c r="DR33" s="295" t="str">
        <f>IFERROR((ROUND(((((1-DR11)*DR22)/(DR11))*24),2)),"-")</f>
        <v>-</v>
      </c>
      <c r="DS33" s="296"/>
    </row>
    <row r="34" spans="1:123" s="217" customFormat="1" ht="12.75" x14ac:dyDescent="0.25">
      <c r="A34" s="216" t="s">
        <v>22</v>
      </c>
      <c r="B34" s="284"/>
      <c r="C34" s="284"/>
      <c r="D34" s="284"/>
      <c r="E34" s="284"/>
      <c r="F34" s="284"/>
      <c r="G34" s="285"/>
      <c r="H34" s="284"/>
      <c r="I34" s="285"/>
      <c r="J34" s="284"/>
      <c r="K34" s="285"/>
      <c r="L34" s="284"/>
      <c r="M34" s="285"/>
      <c r="N34" s="284"/>
      <c r="O34" s="285"/>
      <c r="P34" s="284"/>
      <c r="Q34" s="285"/>
      <c r="R34" s="284"/>
      <c r="S34" s="285"/>
      <c r="T34" s="284"/>
      <c r="U34" s="285"/>
      <c r="V34" s="284"/>
      <c r="W34" s="286"/>
      <c r="X34" s="284"/>
      <c r="Y34" s="285"/>
      <c r="Z34" s="284"/>
      <c r="AA34" s="285"/>
      <c r="AB34" s="284"/>
      <c r="AC34" s="285"/>
      <c r="AD34" s="284"/>
      <c r="AE34" s="285"/>
      <c r="AF34" s="284"/>
      <c r="AG34" s="285"/>
      <c r="AH34" s="284"/>
      <c r="AI34" s="285"/>
      <c r="AJ34" s="284"/>
      <c r="AK34" s="285"/>
      <c r="AL34" s="284"/>
      <c r="AM34" s="285"/>
      <c r="AN34" s="284"/>
      <c r="AO34" s="285"/>
      <c r="AP34" s="284"/>
      <c r="AQ34" s="285"/>
      <c r="AR34" s="284"/>
      <c r="AS34" s="285"/>
      <c r="AT34" s="284"/>
      <c r="AU34" s="285"/>
      <c r="AV34" s="284"/>
      <c r="AW34" s="285"/>
      <c r="AX34" s="284"/>
      <c r="AY34" s="285"/>
      <c r="AZ34" s="284"/>
      <c r="BA34" s="285"/>
      <c r="BB34" s="284"/>
      <c r="BC34" s="285"/>
      <c r="BD34" s="284"/>
      <c r="BE34" s="285"/>
      <c r="BF34" s="284"/>
      <c r="BG34" s="285"/>
      <c r="BH34" s="284"/>
      <c r="BI34" s="285"/>
      <c r="BJ34" s="284"/>
      <c r="BK34" s="285"/>
      <c r="BL34" s="284"/>
      <c r="BM34" s="285"/>
      <c r="BN34" s="295">
        <f t="shared" si="0"/>
        <v>222.52</v>
      </c>
      <c r="BO34" s="296"/>
      <c r="BP34" s="310">
        <v>3.6</v>
      </c>
      <c r="BQ34" s="311"/>
      <c r="BR34" s="295">
        <f t="shared" si="1"/>
        <v>32.369999999999997</v>
      </c>
      <c r="BS34" s="296"/>
      <c r="BT34" s="295">
        <f>IFERROR((ROUND(((((1-BT11)*BT23)/(BT12))*24),2)),"-")</f>
        <v>99.66</v>
      </c>
      <c r="BU34" s="296"/>
      <c r="BV34" s="295">
        <f t="shared" si="2"/>
        <v>274.93</v>
      </c>
      <c r="BW34" s="296"/>
      <c r="BX34" s="295">
        <f t="shared" si="3"/>
        <v>189.4</v>
      </c>
      <c r="BY34" s="296"/>
      <c r="BZ34" s="295">
        <f t="shared" si="4"/>
        <v>169.84</v>
      </c>
      <c r="CA34" s="296"/>
      <c r="CB34" s="295">
        <f t="shared" si="5"/>
        <v>220.05</v>
      </c>
      <c r="CC34" s="296"/>
      <c r="CD34" s="295">
        <v>10.31</v>
      </c>
      <c r="CE34" s="296"/>
      <c r="CF34" s="295">
        <f t="shared" si="6"/>
        <v>236.36</v>
      </c>
      <c r="CG34" s="296"/>
      <c r="CH34" s="295">
        <f t="shared" si="7"/>
        <v>127.42</v>
      </c>
      <c r="CI34" s="296"/>
      <c r="CJ34" s="295">
        <f t="shared" si="8"/>
        <v>180.84</v>
      </c>
      <c r="CK34" s="296"/>
      <c r="CL34" s="295">
        <f t="shared" si="9"/>
        <v>268.31</v>
      </c>
      <c r="CM34" s="296"/>
      <c r="CN34" s="295">
        <f t="shared" si="10"/>
        <v>122.4</v>
      </c>
      <c r="CO34" s="296"/>
      <c r="CP34" s="295">
        <f t="shared" si="11"/>
        <v>148.46</v>
      </c>
      <c r="CQ34" s="296"/>
      <c r="CR34" s="295">
        <f t="shared" si="12"/>
        <v>178.42</v>
      </c>
      <c r="CS34" s="296"/>
      <c r="CT34" s="295">
        <f t="shared" si="13"/>
        <v>147.99</v>
      </c>
      <c r="CU34" s="296"/>
      <c r="CV34" s="295">
        <f t="shared" si="14"/>
        <v>172.24</v>
      </c>
      <c r="CW34" s="296"/>
      <c r="CX34" s="295">
        <f t="shared" si="15"/>
        <v>33.979999999999997</v>
      </c>
      <c r="CY34" s="296"/>
      <c r="CZ34" s="295">
        <f t="shared" si="16"/>
        <v>135.99</v>
      </c>
      <c r="DA34" s="296"/>
      <c r="DB34" s="295">
        <f t="shared" si="17"/>
        <v>162.83000000000001</v>
      </c>
      <c r="DC34" s="296"/>
      <c r="DD34" s="284">
        <v>1.992</v>
      </c>
      <c r="DE34" s="285"/>
      <c r="DF34" s="284"/>
      <c r="DG34" s="285"/>
      <c r="DH34" s="284"/>
      <c r="DI34" s="285"/>
      <c r="DJ34" s="284"/>
      <c r="DK34" s="285"/>
      <c r="DL34" s="284"/>
      <c r="DM34" s="285"/>
      <c r="DN34" s="284"/>
      <c r="DO34" s="285"/>
      <c r="DP34" s="284"/>
      <c r="DQ34" s="285"/>
      <c r="DR34" s="284"/>
      <c r="DS34" s="285"/>
    </row>
    <row r="35" spans="1:123" s="217" customFormat="1" ht="12.75" hidden="1" customHeight="1" x14ac:dyDescent="0.25">
      <c r="A35" s="224" t="s">
        <v>216</v>
      </c>
      <c r="B35" s="307">
        <v>0</v>
      </c>
      <c r="C35" s="308"/>
      <c r="D35" s="307">
        <v>72.28</v>
      </c>
      <c r="E35" s="308"/>
      <c r="F35" s="309">
        <v>79.11</v>
      </c>
      <c r="G35" s="285"/>
      <c r="H35" s="309">
        <v>0</v>
      </c>
      <c r="I35" s="285"/>
      <c r="J35" s="309">
        <v>0</v>
      </c>
      <c r="K35" s="285"/>
      <c r="L35" s="309" t="s">
        <v>39</v>
      </c>
      <c r="M35" s="285"/>
      <c r="N35" s="309">
        <v>0</v>
      </c>
      <c r="O35" s="285"/>
      <c r="P35" s="309" t="s">
        <v>39</v>
      </c>
      <c r="Q35" s="285"/>
      <c r="R35" s="295" t="str">
        <f>IFERROR((ROUND(((((1-R13)*R24)/(R13))*24),2)),"-")</f>
        <v>-</v>
      </c>
      <c r="S35" s="296"/>
      <c r="T35" s="295" t="str">
        <f>IFERROR((ROUND(((((1-T13)*T24)/(T13))*24),2)),"-")</f>
        <v>-</v>
      </c>
      <c r="U35" s="296"/>
      <c r="V35" s="295" t="str">
        <f>IFERROR((ROUND(((((1-V13)*V24)/(V13))*24),2)),"-")</f>
        <v>-</v>
      </c>
      <c r="W35" s="297"/>
      <c r="X35" s="295" t="str">
        <f>IFERROR((ROUND(((((1-X13)*X24)/(X13))*24),2)),"-")</f>
        <v>-</v>
      </c>
      <c r="Y35" s="296"/>
      <c r="Z35" s="295" t="str">
        <f>IFERROR((ROUND(((((1-Z13)*Z24)/(Z13))*24),2)),"-")</f>
        <v>-</v>
      </c>
      <c r="AA35" s="296"/>
      <c r="AB35" s="295" t="str">
        <f>IFERROR((ROUND(((((1-AB13)*AB24)/(AB13))*24),2)),"-")</f>
        <v>-</v>
      </c>
      <c r="AC35" s="296"/>
      <c r="AD35" s="295" t="str">
        <f>IFERROR((ROUND(((((1-AD13)*AD24)/(AD13))*24),2)),"-")</f>
        <v>-</v>
      </c>
      <c r="AE35" s="296"/>
      <c r="AF35" s="295" t="str">
        <f>IFERROR((ROUND(((((1-AF13)*AF24)/(AF13))*24),2)),"-")</f>
        <v>-</v>
      </c>
      <c r="AG35" s="296"/>
      <c r="AH35" s="295" t="str">
        <f>IFERROR((ROUND(((((1-AH13)*AH24)/(AH13))*24),2)),"-")</f>
        <v>-</v>
      </c>
      <c r="AI35" s="296"/>
      <c r="AJ35" s="295" t="str">
        <f>IFERROR((ROUND(((((1-AJ13)*AJ24)/(AJ13))*24),2)),"-")</f>
        <v>-</v>
      </c>
      <c r="AK35" s="296"/>
      <c r="AL35" s="295" t="str">
        <f>IFERROR((ROUND(((((1-AL13)*AL24)/(AL13))*24),2)),"-")</f>
        <v>-</v>
      </c>
      <c r="AM35" s="296"/>
      <c r="AN35" s="295" t="str">
        <f>IFERROR((ROUND(((((1-AN13)*AN24)/(AN13))*24),2)),"-")</f>
        <v>-</v>
      </c>
      <c r="AO35" s="296"/>
      <c r="AP35" s="295" t="str">
        <f>IFERROR((ROUND(((((1-AP13)*AP24)/(AP13))*24),2)),"-")</f>
        <v>-</v>
      </c>
      <c r="AQ35" s="296"/>
      <c r="AR35" s="295" t="str">
        <f>IFERROR((ROUND(((((1-AR13)*AR24)/(AR13))*24),2)),"-")</f>
        <v>-</v>
      </c>
      <c r="AS35" s="296"/>
      <c r="AT35" s="295" t="str">
        <f>IFERROR((ROUND(((((1-AT13)*AT24)/(AT13))*24),2)),"-")</f>
        <v>-</v>
      </c>
      <c r="AU35" s="296"/>
      <c r="AV35" s="295" t="str">
        <f>IFERROR((ROUND(((((1-AV13)*AV24)/(AV13))*24),2)),"-")</f>
        <v>-</v>
      </c>
      <c r="AW35" s="296"/>
      <c r="AX35" s="295" t="str">
        <f>IFERROR((ROUND(((((1-AX13)*AX24)/(AX13))*24),2)),"-")</f>
        <v>-</v>
      </c>
      <c r="AY35" s="296"/>
      <c r="AZ35" s="295" t="str">
        <f>IFERROR((ROUND(((((1-AZ13)*AZ24)/(AZ13))*24),2)),"-")</f>
        <v>-</v>
      </c>
      <c r="BA35" s="296"/>
      <c r="BB35" s="295" t="str">
        <f>IFERROR((ROUND(((((1-BB13)*BB24)/(BB13))*24),2)),"-")</f>
        <v>-</v>
      </c>
      <c r="BC35" s="296"/>
      <c r="BD35" s="295" t="str">
        <f>IFERROR((ROUND(((((1-BD13)*BD24)/(BD13))*24),2)),"-")</f>
        <v>-</v>
      </c>
      <c r="BE35" s="296"/>
      <c r="BF35" s="295" t="str">
        <f>IFERROR((ROUND(((((1-BF13)*BF24)/(BF13))*24),2)),"-")</f>
        <v>-</v>
      </c>
      <c r="BG35" s="296"/>
      <c r="BH35" s="295" t="str">
        <f>IFERROR((ROUND(((((1-BH13)*BH24)/(BH13))*24),2)),"-")</f>
        <v>-</v>
      </c>
      <c r="BI35" s="296"/>
      <c r="BJ35" s="295" t="str">
        <f>IFERROR((ROUND(((((1-BJ13)*BJ24)/(BJ13))*24),2)),"-")</f>
        <v>-</v>
      </c>
      <c r="BK35" s="296"/>
      <c r="BL35" s="295" t="str">
        <f>IFERROR((ROUND(((((1-BL13)*BL24)/(BL13))*24),2)),"-")</f>
        <v>-</v>
      </c>
      <c r="BM35" s="296"/>
      <c r="BN35" s="295" t="str">
        <f t="shared" si="0"/>
        <v>-</v>
      </c>
      <c r="BO35" s="296"/>
      <c r="BP35" s="295" t="str">
        <f>IFERROR((ROUND(((((1-BP13)*BP24)/(BP13))*24),2)),"-")</f>
        <v>-</v>
      </c>
      <c r="BQ35" s="296"/>
      <c r="BR35" s="295" t="str">
        <f t="shared" si="1"/>
        <v>-</v>
      </c>
      <c r="BS35" s="296"/>
      <c r="BT35" s="295" t="str">
        <f>IFERROR((ROUND(((((1-BT13)*BT24)/(BT13))*24),2)),"-")</f>
        <v>-</v>
      </c>
      <c r="BU35" s="296"/>
      <c r="BV35" s="295" t="str">
        <f t="shared" si="2"/>
        <v>-</v>
      </c>
      <c r="BW35" s="296"/>
      <c r="BX35" s="295" t="str">
        <f t="shared" si="3"/>
        <v>-</v>
      </c>
      <c r="BY35" s="296"/>
      <c r="BZ35" s="295" t="str">
        <f t="shared" si="4"/>
        <v>-</v>
      </c>
      <c r="CA35" s="296"/>
      <c r="CB35" s="295" t="str">
        <f t="shared" si="5"/>
        <v>-</v>
      </c>
      <c r="CC35" s="296"/>
      <c r="CD35" s="295" t="str">
        <f>IFERROR((ROUND(((((1-CD13)*CD24)/(CD13))*24),2)),"-")</f>
        <v>-</v>
      </c>
      <c r="CE35" s="296"/>
      <c r="CF35" s="295" t="str">
        <f t="shared" si="6"/>
        <v>-</v>
      </c>
      <c r="CG35" s="296"/>
      <c r="CH35" s="295" t="str">
        <f t="shared" si="7"/>
        <v>-</v>
      </c>
      <c r="CI35" s="296"/>
      <c r="CJ35" s="295" t="str">
        <f t="shared" si="8"/>
        <v>-</v>
      </c>
      <c r="CK35" s="296"/>
      <c r="CL35" s="295" t="str">
        <f t="shared" si="9"/>
        <v>-</v>
      </c>
      <c r="CM35" s="296"/>
      <c r="CN35" s="295" t="str">
        <f t="shared" si="10"/>
        <v>-</v>
      </c>
      <c r="CO35" s="296"/>
      <c r="CP35" s="295" t="str">
        <f t="shared" si="11"/>
        <v>-</v>
      </c>
      <c r="CQ35" s="296"/>
      <c r="CR35" s="295" t="str">
        <f t="shared" si="12"/>
        <v>-</v>
      </c>
      <c r="CS35" s="296"/>
      <c r="CT35" s="295" t="str">
        <f t="shared" si="13"/>
        <v>-</v>
      </c>
      <c r="CU35" s="296"/>
      <c r="CV35" s="295" t="str">
        <f t="shared" si="14"/>
        <v>-</v>
      </c>
      <c r="CW35" s="296"/>
      <c r="CX35" s="295" t="str">
        <f t="shared" si="15"/>
        <v>-</v>
      </c>
      <c r="CY35" s="296"/>
      <c r="CZ35" s="295" t="str">
        <f t="shared" si="16"/>
        <v>-</v>
      </c>
      <c r="DA35" s="296"/>
      <c r="DB35" s="295" t="str">
        <f t="shared" si="17"/>
        <v>-</v>
      </c>
      <c r="DC35" s="296"/>
      <c r="DD35" s="295" t="str">
        <f>IFERROR((ROUND(((((1-DD13)*DD24)/(DD13))*24),2)),"-")</f>
        <v>-</v>
      </c>
      <c r="DE35" s="296"/>
      <c r="DF35" s="295" t="str">
        <f>IFERROR((ROUND(((((1-DF13)*DF24)/(DF13))*24),2)),"-")</f>
        <v>-</v>
      </c>
      <c r="DG35" s="296"/>
      <c r="DH35" s="295" t="str">
        <f>IFERROR((ROUND(((((1-DH13)*DH24)/(DH13))*24),2)),"-")</f>
        <v>-</v>
      </c>
      <c r="DI35" s="296"/>
      <c r="DJ35" s="295" t="str">
        <f>IFERROR((ROUND(((((1-DJ13)*DJ24)/(DJ13))*24),2)),"-")</f>
        <v>-</v>
      </c>
      <c r="DK35" s="296"/>
      <c r="DL35" s="295" t="str">
        <f>IFERROR((ROUND(((((1-DL13)*DL24)/(DL13))*24),2)),"-")</f>
        <v>-</v>
      </c>
      <c r="DM35" s="296"/>
      <c r="DN35" s="295" t="str">
        <f>IFERROR((ROUND(((((1-DN13)*DN24)/(DN13))*24),2)),"-")</f>
        <v>-</v>
      </c>
      <c r="DO35" s="296"/>
      <c r="DP35" s="295" t="str">
        <f>IFERROR((ROUND(((((1-DP13)*DP24)/(DP13))*24),2)),"-")</f>
        <v>-</v>
      </c>
      <c r="DQ35" s="296"/>
      <c r="DR35" s="295" t="str">
        <f>IFERROR((ROUND(((((1-DR13)*DR24)/(DR13))*24),2)),"-")</f>
        <v>-</v>
      </c>
      <c r="DS35" s="296"/>
    </row>
    <row r="36" spans="1:123" s="217" customFormat="1" ht="12.75" hidden="1" customHeight="1" x14ac:dyDescent="0.25">
      <c r="A36" s="224" t="s">
        <v>217</v>
      </c>
      <c r="B36" s="307">
        <v>1.3</v>
      </c>
      <c r="C36" s="308"/>
      <c r="D36" s="307">
        <v>1.83</v>
      </c>
      <c r="E36" s="308"/>
      <c r="F36" s="309">
        <v>5.0599999999999996</v>
      </c>
      <c r="G36" s="285"/>
      <c r="H36" s="309">
        <v>0</v>
      </c>
      <c r="I36" s="285"/>
      <c r="J36" s="309">
        <v>0</v>
      </c>
      <c r="K36" s="285"/>
      <c r="L36" s="309" t="s">
        <v>39</v>
      </c>
      <c r="M36" s="285"/>
      <c r="N36" s="309">
        <v>0</v>
      </c>
      <c r="O36" s="285"/>
      <c r="P36" s="309" t="s">
        <v>39</v>
      </c>
      <c r="Q36" s="285"/>
      <c r="R36" s="295" t="str">
        <f>IFERROR((ROUND(((((1-R14)*R25)/(R14))*24),2)),"-")</f>
        <v>-</v>
      </c>
      <c r="S36" s="296"/>
      <c r="T36" s="295" t="str">
        <f>IFERROR((ROUND(((((1-T14)*T25)/(T14))*24),2)),"-")</f>
        <v>-</v>
      </c>
      <c r="U36" s="296"/>
      <c r="V36" s="295" t="str">
        <f>IFERROR((ROUND(((((1-V14)*V25)/(V14))*24),2)),"-")</f>
        <v>-</v>
      </c>
      <c r="W36" s="297"/>
      <c r="X36" s="295" t="str">
        <f>IFERROR((ROUND(((((1-X14)*X25)/(X14))*24),2)),"-")</f>
        <v>-</v>
      </c>
      <c r="Y36" s="296"/>
      <c r="Z36" s="295" t="str">
        <f>IFERROR((ROUND(((((1-Z14)*Z25)/(Z14))*24),2)),"-")</f>
        <v>-</v>
      </c>
      <c r="AA36" s="296"/>
      <c r="AB36" s="295" t="str">
        <f>IFERROR((ROUND(((((1-AB14)*AB25)/(AB14))*24),2)),"-")</f>
        <v>-</v>
      </c>
      <c r="AC36" s="296"/>
      <c r="AD36" s="295" t="str">
        <f>IFERROR((ROUND(((((1-AD14)*AD25)/(AD14))*24),2)),"-")</f>
        <v>-</v>
      </c>
      <c r="AE36" s="296"/>
      <c r="AF36" s="295" t="str">
        <f>IFERROR((ROUND(((((1-AF14)*AF25)/(AF14))*24),2)),"-")</f>
        <v>-</v>
      </c>
      <c r="AG36" s="296"/>
      <c r="AH36" s="295" t="str">
        <f>IFERROR((ROUND(((((1-AH14)*AH25)/(AH14))*24),2)),"-")</f>
        <v>-</v>
      </c>
      <c r="AI36" s="296"/>
      <c r="AJ36" s="295" t="str">
        <f>IFERROR((ROUND(((((1-AJ14)*AJ25)/(AJ14))*24),2)),"-")</f>
        <v>-</v>
      </c>
      <c r="AK36" s="296"/>
      <c r="AL36" s="295" t="str">
        <f>IFERROR((ROUND(((((1-AL14)*AL25)/(AL14))*24),2)),"-")</f>
        <v>-</v>
      </c>
      <c r="AM36" s="296"/>
      <c r="AN36" s="295" t="str">
        <f>IFERROR((ROUND(((((1-AN14)*AN25)/(AN14))*24),2)),"-")</f>
        <v>-</v>
      </c>
      <c r="AO36" s="296"/>
      <c r="AP36" s="295" t="str">
        <f>IFERROR((ROUND(((((1-AP14)*AP25)/(AP14))*24),2)),"-")</f>
        <v>-</v>
      </c>
      <c r="AQ36" s="296"/>
      <c r="AR36" s="295" t="str">
        <f>IFERROR((ROUND(((((1-AR14)*AR25)/(AR14))*24),2)),"-")</f>
        <v>-</v>
      </c>
      <c r="AS36" s="296"/>
      <c r="AT36" s="295" t="str">
        <f>IFERROR((ROUND(((((1-AT14)*AT25)/(AT14))*24),2)),"-")</f>
        <v>-</v>
      </c>
      <c r="AU36" s="296"/>
      <c r="AV36" s="295" t="str">
        <f>IFERROR((ROUND(((((1-AV14)*AV25)/(AV14))*24),2)),"-")</f>
        <v>-</v>
      </c>
      <c r="AW36" s="296"/>
      <c r="AX36" s="295" t="str">
        <f>IFERROR((ROUND(((((1-AX14)*AX25)/(AX14))*24),2)),"-")</f>
        <v>-</v>
      </c>
      <c r="AY36" s="296"/>
      <c r="AZ36" s="295" t="str">
        <f>IFERROR((ROUND(((((1-AZ14)*AZ25)/(AZ14))*24),2)),"-")</f>
        <v>-</v>
      </c>
      <c r="BA36" s="296"/>
      <c r="BB36" s="295" t="str">
        <f>IFERROR((ROUND(((((1-BB14)*BB25)/(BB14))*24),2)),"-")</f>
        <v>-</v>
      </c>
      <c r="BC36" s="296"/>
      <c r="BD36" s="295" t="str">
        <f>IFERROR((ROUND(((((1-BD14)*BD25)/(BD14))*24),2)),"-")</f>
        <v>-</v>
      </c>
      <c r="BE36" s="296"/>
      <c r="BF36" s="295" t="str">
        <f>IFERROR((ROUND(((((1-BF14)*BF25)/(BF14))*24),2)),"-")</f>
        <v>-</v>
      </c>
      <c r="BG36" s="296"/>
      <c r="BH36" s="295" t="str">
        <f>IFERROR((ROUND(((((1-BH14)*BH25)/(BH14))*24),2)),"-")</f>
        <v>-</v>
      </c>
      <c r="BI36" s="296"/>
      <c r="BJ36" s="295" t="str">
        <f>IFERROR((ROUND(((((1-BJ14)*BJ25)/(BJ14))*24),2)),"-")</f>
        <v>-</v>
      </c>
      <c r="BK36" s="296"/>
      <c r="BL36" s="295" t="str">
        <f>IFERROR((ROUND(((((1-BL14)*BL25)/(BL14))*24),2)),"-")</f>
        <v>-</v>
      </c>
      <c r="BM36" s="296"/>
      <c r="BN36" s="295" t="str">
        <f t="shared" si="0"/>
        <v>-</v>
      </c>
      <c r="BO36" s="296"/>
      <c r="BP36" s="295" t="str">
        <f>IFERROR((ROUND(((((1-BP14)*BP25)/(BP14))*24),2)),"-")</f>
        <v>-</v>
      </c>
      <c r="BQ36" s="296"/>
      <c r="BR36" s="295" t="str">
        <f t="shared" si="1"/>
        <v>-</v>
      </c>
      <c r="BS36" s="296"/>
      <c r="BT36" s="295" t="str">
        <f>IFERROR((ROUND(((((1-BT14)*BT25)/(BT14))*24),2)),"-")</f>
        <v>-</v>
      </c>
      <c r="BU36" s="296"/>
      <c r="BV36" s="295" t="str">
        <f t="shared" si="2"/>
        <v>-</v>
      </c>
      <c r="BW36" s="296"/>
      <c r="BX36" s="295" t="str">
        <f t="shared" si="3"/>
        <v>-</v>
      </c>
      <c r="BY36" s="296"/>
      <c r="BZ36" s="295" t="str">
        <f t="shared" si="4"/>
        <v>-</v>
      </c>
      <c r="CA36" s="296"/>
      <c r="CB36" s="295" t="str">
        <f t="shared" si="5"/>
        <v>-</v>
      </c>
      <c r="CC36" s="296"/>
      <c r="CD36" s="295" t="str">
        <f>IFERROR((ROUND(((((1-CD14)*CD25)/(CD14))*24),2)),"-")</f>
        <v>-</v>
      </c>
      <c r="CE36" s="296"/>
      <c r="CF36" s="295" t="str">
        <f t="shared" si="6"/>
        <v>-</v>
      </c>
      <c r="CG36" s="296"/>
      <c r="CH36" s="295" t="str">
        <f t="shared" si="7"/>
        <v>-</v>
      </c>
      <c r="CI36" s="296"/>
      <c r="CJ36" s="295" t="str">
        <f t="shared" si="8"/>
        <v>-</v>
      </c>
      <c r="CK36" s="296"/>
      <c r="CL36" s="295" t="str">
        <f t="shared" si="9"/>
        <v>-</v>
      </c>
      <c r="CM36" s="296"/>
      <c r="CN36" s="295" t="str">
        <f t="shared" si="10"/>
        <v>-</v>
      </c>
      <c r="CO36" s="296"/>
      <c r="CP36" s="295" t="str">
        <f t="shared" si="11"/>
        <v>-</v>
      </c>
      <c r="CQ36" s="296"/>
      <c r="CR36" s="295" t="str">
        <f t="shared" si="12"/>
        <v>-</v>
      </c>
      <c r="CS36" s="296"/>
      <c r="CT36" s="295" t="str">
        <f t="shared" si="13"/>
        <v>-</v>
      </c>
      <c r="CU36" s="296"/>
      <c r="CV36" s="295" t="str">
        <f t="shared" si="14"/>
        <v>-</v>
      </c>
      <c r="CW36" s="296"/>
      <c r="CX36" s="295" t="str">
        <f t="shared" si="15"/>
        <v>-</v>
      </c>
      <c r="CY36" s="296"/>
      <c r="CZ36" s="295" t="str">
        <f t="shared" si="16"/>
        <v>-</v>
      </c>
      <c r="DA36" s="296"/>
      <c r="DB36" s="295" t="str">
        <f t="shared" si="17"/>
        <v>-</v>
      </c>
      <c r="DC36" s="296"/>
      <c r="DD36" s="295" t="str">
        <f>IFERROR((ROUND(((((1-DD14)*DD25)/(DD14))*24),2)),"-")</f>
        <v>-</v>
      </c>
      <c r="DE36" s="296"/>
      <c r="DF36" s="295" t="str">
        <f>IFERROR((ROUND(((((1-DF14)*DF25)/(DF14))*24),2)),"-")</f>
        <v>-</v>
      </c>
      <c r="DG36" s="296"/>
      <c r="DH36" s="295" t="str">
        <f>IFERROR((ROUND(((((1-DH14)*DH25)/(DH14))*24),2)),"-")</f>
        <v>-</v>
      </c>
      <c r="DI36" s="296"/>
      <c r="DJ36" s="295" t="str">
        <f>IFERROR((ROUND(((((1-DJ14)*DJ25)/(DJ14))*24),2)),"-")</f>
        <v>-</v>
      </c>
      <c r="DK36" s="296"/>
      <c r="DL36" s="295" t="str">
        <f>IFERROR((ROUND(((((1-DL14)*DL25)/(DL14))*24),2)),"-")</f>
        <v>-</v>
      </c>
      <c r="DM36" s="296"/>
      <c r="DN36" s="295" t="str">
        <f>IFERROR((ROUND(((((1-DN14)*DN25)/(DN14))*24),2)),"-")</f>
        <v>-</v>
      </c>
      <c r="DO36" s="296"/>
      <c r="DP36" s="295" t="str">
        <f>IFERROR((ROUND(((((1-DP14)*DP25)/(DP14))*24),2)),"-")</f>
        <v>-</v>
      </c>
      <c r="DQ36" s="296"/>
      <c r="DR36" s="295" t="str">
        <f>IFERROR((ROUND(((((1-DR14)*DR25)/(DR14))*24),2)),"-")</f>
        <v>-</v>
      </c>
      <c r="DS36" s="296"/>
    </row>
    <row r="37" spans="1:123" s="217" customFormat="1" ht="12.75" x14ac:dyDescent="0.25">
      <c r="A37" s="224" t="s">
        <v>218</v>
      </c>
      <c r="B37" s="307">
        <v>4.16</v>
      </c>
      <c r="C37" s="308"/>
      <c r="D37" s="307">
        <v>0.55000000000000004</v>
      </c>
      <c r="E37" s="308"/>
      <c r="F37" s="309">
        <v>0.69</v>
      </c>
      <c r="G37" s="285"/>
      <c r="H37" s="309">
        <v>1.06</v>
      </c>
      <c r="I37" s="285"/>
      <c r="J37" s="309">
        <v>0.78</v>
      </c>
      <c r="K37" s="285"/>
      <c r="L37" s="309">
        <v>1.05</v>
      </c>
      <c r="M37" s="285"/>
      <c r="N37" s="309">
        <v>1.33</v>
      </c>
      <c r="O37" s="285"/>
      <c r="P37" s="309">
        <v>4.55</v>
      </c>
      <c r="Q37" s="285"/>
      <c r="R37" s="295">
        <f>IFERROR((ROUND(((((1-R15)*R26)/(R15))*24),2)),"-")</f>
        <v>22.06</v>
      </c>
      <c r="S37" s="296"/>
      <c r="T37" s="295">
        <f>IFERROR((ROUND(((((1-T15)*T26)/(T15))*24),2)),"-")</f>
        <v>21.68</v>
      </c>
      <c r="U37" s="296"/>
      <c r="V37" s="295">
        <f>IFERROR((ROUND(((((1-V15)*V26)/(V15))*24),2)),"-")</f>
        <v>27.16</v>
      </c>
      <c r="W37" s="297"/>
      <c r="X37" s="295">
        <f>IFERROR((ROUND(((((1-X15)*X26)/(X15))*24),2)),"-")</f>
        <v>27.07</v>
      </c>
      <c r="Y37" s="296"/>
      <c r="Z37" s="295">
        <f>IFERROR((ROUND(((((1-Z15)*Z26)/(Z15))*24),2)),"-")</f>
        <v>16.850000000000001</v>
      </c>
      <c r="AA37" s="296"/>
      <c r="AB37" s="295">
        <f>IFERROR((ROUND(((((1-AB15)*AB26)/(AB15))*24),2)),"-")</f>
        <v>15.85</v>
      </c>
      <c r="AC37" s="296"/>
      <c r="AD37" s="295">
        <f>IFERROR((ROUND(((((1-AD15)*AD26)/(AD15))*24),2)),"-")</f>
        <v>16.89</v>
      </c>
      <c r="AE37" s="296"/>
      <c r="AF37" s="295">
        <f>IFERROR((ROUND(((((1-AF15)*AF26)/(AF15))*24),2)),"-")</f>
        <v>17.46</v>
      </c>
      <c r="AG37" s="296"/>
      <c r="AH37" s="295">
        <f>IFERROR((ROUND(((((1-AH15)*AH26)/(AH15))*24),2)),"-")</f>
        <v>9.6300000000000008</v>
      </c>
      <c r="AI37" s="296"/>
      <c r="AJ37" s="295">
        <f t="shared" ref="AJ37:AL38" si="18">IFERROR((ROUND(((((1-AJ15)*AJ26)/(AJ15))*24),2)),"-")</f>
        <v>6.94</v>
      </c>
      <c r="AK37" s="296"/>
      <c r="AL37" s="295">
        <f t="shared" si="18"/>
        <v>6.74</v>
      </c>
      <c r="AM37" s="296"/>
      <c r="AN37" s="295">
        <f>IFERROR((ROUND(((((1-AN15)*AN26)/(AN15))*24),2)),"-")</f>
        <v>6.27</v>
      </c>
      <c r="AO37" s="296"/>
      <c r="AP37" s="295">
        <f>IFERROR((ROUND(((((1-AP15)*AP26)/(AP15))*24),2)),"-")</f>
        <v>3.52</v>
      </c>
      <c r="AQ37" s="296"/>
      <c r="AR37" s="295">
        <f>IFERROR((ROUND(((((1-AR15)*AR26)/(AR15))*24),2)),"-")</f>
        <v>2.4</v>
      </c>
      <c r="AS37" s="296"/>
      <c r="AT37" s="295">
        <f>IFERROR((ROUND(((((1-AT15)*AT26)/(AT15))*24),2)),"-")</f>
        <v>2.88</v>
      </c>
      <c r="AU37" s="296"/>
      <c r="AV37" s="295">
        <f>IFERROR((ROUND(((((1-AV15)*AV26)/(AV15))*24),2)),"-")</f>
        <v>13.81</v>
      </c>
      <c r="AW37" s="296"/>
      <c r="AX37" s="295">
        <f t="shared" ref="AX37:AZ38" si="19">IFERROR((ROUND(((((1-AX15)*AX26)/(AX15))*24),2)),"-")</f>
        <v>5.12</v>
      </c>
      <c r="AY37" s="296"/>
      <c r="AZ37" s="295">
        <f t="shared" si="19"/>
        <v>0</v>
      </c>
      <c r="BA37" s="296"/>
      <c r="BB37" s="295">
        <f>IFERROR((ROUND(((((1-BB15)*BB26)/(BB15))*24),2)),"-")</f>
        <v>0</v>
      </c>
      <c r="BC37" s="296"/>
      <c r="BD37" s="295">
        <f>IFERROR((ROUND(((((1-BD15)*BD26)/(BD15))*24),2)),"-")</f>
        <v>1.79</v>
      </c>
      <c r="BE37" s="296"/>
      <c r="BF37" s="295" t="str">
        <f>IFERROR((ROUND(((((1-BF15)*BF26)/(BF15))*24),2)),"-")</f>
        <v>-</v>
      </c>
      <c r="BG37" s="296"/>
      <c r="BH37" s="295">
        <f>IFERROR((ROUND(((((1-BH15)*BH26)/(BH15))*24),2)),"-")</f>
        <v>0</v>
      </c>
      <c r="BI37" s="296"/>
      <c r="BJ37" s="295">
        <f>IFERROR((ROUND(((((1-BJ15)*BJ26)/(BJ15))*24),2)),"-")</f>
        <v>2.13</v>
      </c>
      <c r="BK37" s="296"/>
      <c r="BL37" s="295">
        <f>IFERROR((ROUND(((((1-BL15)*BL26)/(BL15))*24),2)),"-")</f>
        <v>0</v>
      </c>
      <c r="BM37" s="296"/>
      <c r="BN37" s="295">
        <f t="shared" si="0"/>
        <v>1.1100000000000001</v>
      </c>
      <c r="BO37" s="296"/>
      <c r="BP37" s="295">
        <f>IFERROR((ROUND(((((1-BP15)*BP26)/(BP15))*24),2)),"-")</f>
        <v>7.1</v>
      </c>
      <c r="BQ37" s="296"/>
      <c r="BR37" s="295">
        <f t="shared" si="1"/>
        <v>1.61</v>
      </c>
      <c r="BS37" s="296"/>
      <c r="BT37" s="295">
        <f>IFERROR((ROUND(((((1-BT15)*BT26)/(BT15))*24),2)),"-")</f>
        <v>2.92</v>
      </c>
      <c r="BU37" s="296"/>
      <c r="BV37" s="295">
        <f t="shared" si="2"/>
        <v>5.79</v>
      </c>
      <c r="BW37" s="296"/>
      <c r="BX37" s="295">
        <f t="shared" si="3"/>
        <v>0</v>
      </c>
      <c r="BY37" s="296"/>
      <c r="BZ37" s="295">
        <f t="shared" si="4"/>
        <v>0</v>
      </c>
      <c r="CA37" s="296"/>
      <c r="CB37" s="295">
        <f t="shared" si="5"/>
        <v>10.64</v>
      </c>
      <c r="CC37" s="296"/>
      <c r="CD37" s="295">
        <f>IFERROR((ROUND(((((1-CD15)*CD26)/(CD15))*24),2)),"-")</f>
        <v>5.05</v>
      </c>
      <c r="CE37" s="296"/>
      <c r="CF37" s="295">
        <f t="shared" si="6"/>
        <v>4.7300000000000004</v>
      </c>
      <c r="CG37" s="296"/>
      <c r="CH37" s="295">
        <f t="shared" si="7"/>
        <v>2.62</v>
      </c>
      <c r="CI37" s="296"/>
      <c r="CJ37" s="295">
        <f t="shared" si="8"/>
        <v>3.05</v>
      </c>
      <c r="CK37" s="296"/>
      <c r="CL37" s="295">
        <f t="shared" si="9"/>
        <v>2.9</v>
      </c>
      <c r="CM37" s="296"/>
      <c r="CN37" s="295">
        <f t="shared" si="10"/>
        <v>0</v>
      </c>
      <c r="CO37" s="296"/>
      <c r="CP37" s="295">
        <f t="shared" si="11"/>
        <v>1.87</v>
      </c>
      <c r="CQ37" s="296"/>
      <c r="CR37" s="295">
        <f t="shared" si="12"/>
        <v>1.82</v>
      </c>
      <c r="CS37" s="296"/>
      <c r="CT37" s="295">
        <f t="shared" si="13"/>
        <v>1.91</v>
      </c>
      <c r="CU37" s="296"/>
      <c r="CV37" s="295">
        <f t="shared" si="14"/>
        <v>1.82</v>
      </c>
      <c r="CW37" s="296"/>
      <c r="CX37" s="295">
        <f t="shared" si="15"/>
        <v>0</v>
      </c>
      <c r="CY37" s="296"/>
      <c r="CZ37" s="295">
        <f t="shared" si="16"/>
        <v>5.25</v>
      </c>
      <c r="DA37" s="296"/>
      <c r="DB37" s="295">
        <f t="shared" si="17"/>
        <v>2.72</v>
      </c>
      <c r="DC37" s="296"/>
      <c r="DD37" s="295">
        <f>IFERROR((ROUND(((((1-DD15)*DD26)/(DD15))*24),2)),"-")</f>
        <v>1.0900000000000001</v>
      </c>
      <c r="DE37" s="296"/>
      <c r="DF37" s="295" t="str">
        <f>IFERROR((ROUND(((((1-DF15)*DF26)/(DF15))*24),2)),"-")</f>
        <v>-</v>
      </c>
      <c r="DG37" s="296"/>
      <c r="DH37" s="295" t="str">
        <f>IFERROR((ROUND(((((1-DH15)*DH26)/(DH15))*24),2)),"-")</f>
        <v>-</v>
      </c>
      <c r="DI37" s="296"/>
      <c r="DJ37" s="295" t="str">
        <f>IFERROR((ROUND(((((1-DJ15)*DJ26)/(DJ15))*24),2)),"-")</f>
        <v>-</v>
      </c>
      <c r="DK37" s="296"/>
      <c r="DL37" s="295" t="str">
        <f>IFERROR((ROUND(((((1-DL15)*DL26)/(DL15))*24),2)),"-")</f>
        <v>-</v>
      </c>
      <c r="DM37" s="296"/>
      <c r="DN37" s="295" t="str">
        <f>IFERROR((ROUND(((((1-DN15)*DN26)/(DN15))*24),2)),"-")</f>
        <v>-</v>
      </c>
      <c r="DO37" s="296"/>
      <c r="DP37" s="295" t="str">
        <f>IFERROR((ROUND(((((1-DP15)*DP26)/(DP15))*24),2)),"-")</f>
        <v>-</v>
      </c>
      <c r="DQ37" s="296"/>
      <c r="DR37" s="295" t="str">
        <f>IFERROR((ROUND(((((1-DR15)*DR26)/(DR15))*24),2)),"-")</f>
        <v>-</v>
      </c>
      <c r="DS37" s="296"/>
    </row>
    <row r="38" spans="1:123" s="147" customFormat="1" x14ac:dyDescent="0.25">
      <c r="A38" s="225" t="s">
        <v>219</v>
      </c>
      <c r="B38" s="312">
        <v>1.2</v>
      </c>
      <c r="C38" s="313"/>
      <c r="D38" s="312">
        <v>0.89</v>
      </c>
      <c r="E38" s="313"/>
      <c r="F38" s="314">
        <v>0.65</v>
      </c>
      <c r="G38" s="315"/>
      <c r="H38" s="314"/>
      <c r="I38" s="315"/>
      <c r="J38" s="314">
        <v>7.0000000000000007E-2</v>
      </c>
      <c r="K38" s="315"/>
      <c r="L38" s="314">
        <v>0.26</v>
      </c>
      <c r="M38" s="315"/>
      <c r="N38" s="314">
        <v>3.6</v>
      </c>
      <c r="O38" s="315"/>
      <c r="P38" s="316">
        <v>4.4000000000000004</v>
      </c>
      <c r="Q38" s="317"/>
      <c r="R38" s="298">
        <f>IFERROR((ROUND(((((1-R16)*R27)/(R16))*24),2)),"-")</f>
        <v>6.69</v>
      </c>
      <c r="S38" s="291"/>
      <c r="T38" s="305">
        <f>IFERROR((ROUND(((((1-T16)*T27)/(T16))*24),2)),"-")</f>
        <v>1.74</v>
      </c>
      <c r="U38" s="318"/>
      <c r="V38" s="298">
        <f>IFERROR((ROUND(((((1-V16)*V27)/(V16))*24),2)),"-")</f>
        <v>22.03</v>
      </c>
      <c r="W38" s="304"/>
      <c r="X38" s="298">
        <f>IFERROR((ROUND(((((1-X16)*X27)/(X16))*24),2)),"-")</f>
        <v>21.65</v>
      </c>
      <c r="Y38" s="304"/>
      <c r="Z38" s="298">
        <f>IFERROR((ROUND(((((1-Z16)*Z27)/(Z16))*24),2)),"-")</f>
        <v>18.829999999999998</v>
      </c>
      <c r="AA38" s="304"/>
      <c r="AB38" s="298">
        <f>IFERROR((ROUND(((((1-AB16)*AB27)/(AB16))*24),2)),"-")</f>
        <v>8.41</v>
      </c>
      <c r="AC38" s="304"/>
      <c r="AD38" s="298">
        <f>IFERROR((ROUND(((((1-AD16)*AD27)/(AD16))*24),2)),"-")</f>
        <v>9.9499999999999993</v>
      </c>
      <c r="AE38" s="304"/>
      <c r="AF38" s="298">
        <v>1.49</v>
      </c>
      <c r="AG38" s="304"/>
      <c r="AH38" s="298">
        <f>IFERROR((ROUND(((((1-AH16)*AH27)/(AH16))*24),2)),"-")</f>
        <v>0.35</v>
      </c>
      <c r="AI38" s="304"/>
      <c r="AJ38" s="298">
        <f t="shared" si="18"/>
        <v>11.33</v>
      </c>
      <c r="AK38" s="304"/>
      <c r="AL38" s="298">
        <f t="shared" si="18"/>
        <v>7.75</v>
      </c>
      <c r="AM38" s="304"/>
      <c r="AN38" s="298">
        <f>IFERROR((ROUND(((((1-AN16)*AN27)/(AN16))*24),2)),"-")</f>
        <v>9.6199999999999992</v>
      </c>
      <c r="AO38" s="304"/>
      <c r="AP38" s="298">
        <f>IFERROR((ROUND(((((1-AP16)*AP27)/(AP16))*24),2)),"-")</f>
        <v>8.6199999999999992</v>
      </c>
      <c r="AQ38" s="304"/>
      <c r="AR38" s="298">
        <f>IFERROR((ROUND(((((1-AR16)*AR27)/(AR16))*24),2)),"-")</f>
        <v>9.06</v>
      </c>
      <c r="AS38" s="304"/>
      <c r="AT38" s="298">
        <f>IFERROR((ROUND(((((1-AT16)*AT27)/(AT16))*24),2)),"-")</f>
        <v>6.95</v>
      </c>
      <c r="AU38" s="304"/>
      <c r="AV38" s="298">
        <f>IFERROR((ROUND(((((1-AV16)*AV27)/(AV16))*24),2)),"-")</f>
        <v>2.69</v>
      </c>
      <c r="AW38" s="304"/>
      <c r="AX38" s="305">
        <f t="shared" si="19"/>
        <v>6.53</v>
      </c>
      <c r="AY38" s="304"/>
      <c r="AZ38" s="305">
        <f t="shared" si="19"/>
        <v>6.4</v>
      </c>
      <c r="BA38" s="304"/>
      <c r="BB38" s="305">
        <f>IFERROR((ROUND(((((1-BB16)*BB27)/(BB16))*24),2)),"-")</f>
        <v>3.68</v>
      </c>
      <c r="BC38" s="304"/>
      <c r="BD38" s="305">
        <f>IFERROR((ROUND(((((1-BD16)*BD27)/(BD16))*24),2)),"-")</f>
        <v>2.59</v>
      </c>
      <c r="BE38" s="304"/>
      <c r="BF38" s="305" t="str">
        <f>IFERROR((ROUND(((((1-BF16)*BF27)/(BF16))*24),2)),"-")</f>
        <v>-</v>
      </c>
      <c r="BG38" s="304"/>
      <c r="BH38" s="305">
        <f>IFERROR((ROUND(((((1-BH16)*BH27)/(BH16))*24),2)),"-")</f>
        <v>0.08</v>
      </c>
      <c r="BI38" s="304"/>
      <c r="BJ38" s="305">
        <f>IFERROR((ROUND(((((1-BJ16)*BJ27)/(BJ16))*24),2)),"-")</f>
        <v>5.92</v>
      </c>
      <c r="BK38" s="304"/>
      <c r="BL38" s="305">
        <f>IFERROR((ROUND(((((1-BL16)*BL27)/(BL16))*24),2)),"-")</f>
        <v>14.56</v>
      </c>
      <c r="BM38" s="304"/>
      <c r="BN38" s="305">
        <f t="shared" si="0"/>
        <v>12.38</v>
      </c>
      <c r="BO38" s="304"/>
      <c r="BP38" s="305">
        <f>IFERROR((ROUND(((((1-BP16)*BP27)/(BP16))*24),2)),"-")</f>
        <v>13.19</v>
      </c>
      <c r="BQ38" s="304"/>
      <c r="BR38" s="305">
        <f t="shared" si="1"/>
        <v>9.15</v>
      </c>
      <c r="BS38" s="304"/>
      <c r="BT38" s="305">
        <f>IFERROR((ROUND(((((1-BT16)*BT27)/(BT16))*24),2)),"-")</f>
        <v>11.78</v>
      </c>
      <c r="BU38" s="304"/>
      <c r="BV38" s="305">
        <f t="shared" si="2"/>
        <v>14.95</v>
      </c>
      <c r="BW38" s="304"/>
      <c r="BX38" s="305">
        <f t="shared" si="3"/>
        <v>11.36</v>
      </c>
      <c r="BY38" s="304"/>
      <c r="BZ38" s="305">
        <f t="shared" si="4"/>
        <v>10.72</v>
      </c>
      <c r="CA38" s="304"/>
      <c r="CB38" s="305">
        <f t="shared" si="5"/>
        <v>13.81</v>
      </c>
      <c r="CC38" s="304"/>
      <c r="CD38" s="305">
        <f>IFERROR((ROUND(((((1-CD16)*CD27)/(CD16))*24),2)),"-")</f>
        <v>9.1300000000000008</v>
      </c>
      <c r="CE38" s="304"/>
      <c r="CF38" s="305">
        <f t="shared" si="6"/>
        <v>11.75</v>
      </c>
      <c r="CG38" s="304"/>
      <c r="CH38" s="305">
        <f t="shared" si="7"/>
        <v>8.4700000000000006</v>
      </c>
      <c r="CI38" s="304"/>
      <c r="CJ38" s="305">
        <f t="shared" si="8"/>
        <v>11.73</v>
      </c>
      <c r="CK38" s="304"/>
      <c r="CL38" s="305">
        <f t="shared" si="9"/>
        <v>13.18</v>
      </c>
      <c r="CM38" s="304"/>
      <c r="CN38" s="305">
        <f t="shared" si="10"/>
        <v>11.73</v>
      </c>
      <c r="CO38" s="304"/>
      <c r="CP38" s="305">
        <f t="shared" si="11"/>
        <v>19.86</v>
      </c>
      <c r="CQ38" s="304"/>
      <c r="CR38" s="305">
        <f t="shared" si="12"/>
        <v>13.8</v>
      </c>
      <c r="CS38" s="304"/>
      <c r="CT38" s="305">
        <f t="shared" si="13"/>
        <v>14.75</v>
      </c>
      <c r="CU38" s="304"/>
      <c r="CV38" s="305">
        <f t="shared" si="14"/>
        <v>18.11</v>
      </c>
      <c r="CW38" s="304"/>
      <c r="CX38" s="305">
        <f t="shared" si="15"/>
        <v>15.02</v>
      </c>
      <c r="CY38" s="304"/>
      <c r="CZ38" s="305">
        <f t="shared" si="16"/>
        <v>15.95</v>
      </c>
      <c r="DA38" s="304"/>
      <c r="DB38" s="305">
        <f t="shared" si="17"/>
        <v>13.27</v>
      </c>
      <c r="DC38" s="304"/>
      <c r="DD38" s="305">
        <f>IFERROR((ROUND(((((1-DD16)*DD27)/(DD16))*24),2)),"-")</f>
        <v>16.07</v>
      </c>
      <c r="DE38" s="304"/>
      <c r="DF38" s="305" t="str">
        <f>IFERROR((ROUND(((((1-DF16)*DF27)/(DF16))*24),2)),"-")</f>
        <v>-</v>
      </c>
      <c r="DG38" s="304"/>
      <c r="DH38" s="305" t="str">
        <f>IFERROR((ROUND(((((1-DH16)*DH27)/(DH16))*24),2)),"-")</f>
        <v>-</v>
      </c>
      <c r="DI38" s="304"/>
      <c r="DJ38" s="305" t="str">
        <f>IFERROR((ROUND(((((1-DJ16)*DJ27)/(DJ16))*24),2)),"-")</f>
        <v>-</v>
      </c>
      <c r="DK38" s="304"/>
      <c r="DL38" s="305" t="str">
        <f>IFERROR((ROUND(((((1-DL16)*DL27)/(DL16))*24),2)),"-")</f>
        <v>-</v>
      </c>
      <c r="DM38" s="304"/>
      <c r="DN38" s="305" t="str">
        <f>IFERROR((ROUND(((((1-DN16)*DN27)/(DN16))*24),2)),"-")</f>
        <v>-</v>
      </c>
      <c r="DO38" s="304"/>
      <c r="DP38" s="305" t="str">
        <f>IFERROR((ROUND(((((1-DP16)*DP27)/(DP16))*24),2)),"-")</f>
        <v>-</v>
      </c>
      <c r="DQ38" s="304"/>
      <c r="DR38" s="305" t="str">
        <f>IFERROR((ROUND(((((1-DR16)*DR27)/(DR16))*24),2)),"-")</f>
        <v>-</v>
      </c>
      <c r="DS38" s="304"/>
    </row>
    <row r="39" spans="1:123" x14ac:dyDescent="0.25">
      <c r="A39" s="219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  <c r="BI39" s="208"/>
      <c r="BJ39" s="208"/>
      <c r="BK39" s="208"/>
      <c r="BL39" s="208"/>
      <c r="BM39" s="208"/>
      <c r="BN39" s="208"/>
      <c r="BO39" s="208"/>
      <c r="BP39" s="208"/>
      <c r="BQ39" s="208"/>
      <c r="BR39" s="208"/>
      <c r="BS39" s="208"/>
      <c r="BT39" s="208"/>
      <c r="BU39" s="208"/>
      <c r="BV39" s="208"/>
      <c r="BW39" s="208"/>
      <c r="BX39" s="208"/>
      <c r="BY39" s="208"/>
      <c r="BZ39" s="208"/>
      <c r="CA39" s="208"/>
      <c r="CB39" s="208"/>
      <c r="CC39" s="208"/>
      <c r="CD39" s="208"/>
      <c r="CE39" s="208"/>
      <c r="CF39" s="208"/>
      <c r="CG39" s="208"/>
      <c r="CH39" s="20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208"/>
      <c r="DO39" s="208"/>
      <c r="DP39" s="208"/>
      <c r="DQ39" s="208"/>
      <c r="DR39" s="208"/>
      <c r="DS39" s="208"/>
    </row>
    <row r="40" spans="1:123" x14ac:dyDescent="0.25">
      <c r="A40" s="211" t="s">
        <v>223</v>
      </c>
      <c r="B40" s="212"/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3"/>
      <c r="W40" s="213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2"/>
      <c r="BU40" s="212"/>
      <c r="BV40" s="212"/>
      <c r="BW40" s="214"/>
      <c r="BX40" s="212"/>
      <c r="BY40" s="214"/>
      <c r="BZ40" s="212"/>
      <c r="CA40" s="214"/>
      <c r="CB40" s="212"/>
      <c r="CC40" s="214"/>
      <c r="CD40" s="212"/>
      <c r="CE40" s="214"/>
      <c r="CF40" s="212"/>
      <c r="CG40" s="214"/>
      <c r="CH40" s="212"/>
      <c r="CI40" s="214"/>
      <c r="CJ40" s="212"/>
      <c r="CK40" s="214"/>
      <c r="CL40" s="212"/>
      <c r="CM40" s="214"/>
      <c r="CN40" s="212"/>
      <c r="CO40" s="214"/>
      <c r="CP40" s="212"/>
      <c r="CQ40" s="214"/>
      <c r="CR40" s="212"/>
      <c r="CS40" s="214"/>
      <c r="CT40" s="212"/>
      <c r="CU40" s="214"/>
      <c r="CV40" s="212"/>
      <c r="CW40" s="214"/>
      <c r="CX40" s="212"/>
      <c r="CY40" s="214"/>
      <c r="CZ40" s="212"/>
      <c r="DA40" s="214"/>
      <c r="DB40" s="212"/>
      <c r="DC40" s="214"/>
      <c r="DD40" s="212"/>
      <c r="DE40" s="214"/>
      <c r="DF40" s="212"/>
      <c r="DG40" s="214"/>
      <c r="DH40" s="212"/>
      <c r="DI40" s="214"/>
      <c r="DJ40" s="212"/>
      <c r="DK40" s="214"/>
      <c r="DL40" s="212"/>
      <c r="DM40" s="214"/>
      <c r="DN40" s="212"/>
      <c r="DO40" s="214"/>
      <c r="DP40" s="212"/>
      <c r="DQ40" s="214"/>
      <c r="DR40" s="212"/>
      <c r="DS40" s="214"/>
    </row>
    <row r="41" spans="1:123" x14ac:dyDescent="0.25">
      <c r="A41" s="215" t="s">
        <v>224</v>
      </c>
      <c r="B41" s="281">
        <f>B30</f>
        <v>44562</v>
      </c>
      <c r="C41" s="282"/>
      <c r="D41" s="281" t="e" vm="2">
        <f>D30</f>
        <v>#VALUE!</v>
      </c>
      <c r="E41" s="282"/>
      <c r="F41" s="281" t="e" vm="2">
        <f>F30</f>
        <v>#VALUE!</v>
      </c>
      <c r="G41" s="282"/>
      <c r="H41" s="281" t="e" vm="2">
        <f>H30</f>
        <v>#VALUE!</v>
      </c>
      <c r="I41" s="282"/>
      <c r="J41" s="281" t="e" vm="2">
        <f>J30</f>
        <v>#VALUE!</v>
      </c>
      <c r="K41" s="282"/>
      <c r="L41" s="281" t="e" vm="2">
        <f>L30</f>
        <v>#VALUE!</v>
      </c>
      <c r="M41" s="282"/>
      <c r="N41" s="281" t="e" vm="2">
        <f>N30</f>
        <v>#VALUE!</v>
      </c>
      <c r="O41" s="282"/>
      <c r="P41" s="281" t="e" vm="2">
        <f>P30</f>
        <v>#VALUE!</v>
      </c>
      <c r="Q41" s="282"/>
      <c r="R41" s="281" t="e" vm="2">
        <f>R30</f>
        <v>#VALUE!</v>
      </c>
      <c r="S41" s="282"/>
      <c r="T41" s="281" t="e" vm="2">
        <f>T30</f>
        <v>#VALUE!</v>
      </c>
      <c r="U41" s="282"/>
      <c r="V41" s="281" t="e" vm="2">
        <f>V30</f>
        <v>#VALUE!</v>
      </c>
      <c r="W41" s="283"/>
      <c r="X41" s="281" t="e" vm="2">
        <f>X30</f>
        <v>#VALUE!</v>
      </c>
      <c r="Y41" s="282"/>
      <c r="Z41" s="281" t="e" vm="2">
        <f>Z30</f>
        <v>#VALUE!</v>
      </c>
      <c r="AA41" s="282"/>
      <c r="AB41" s="281" t="e" vm="2">
        <f>AB30</f>
        <v>#VALUE!</v>
      </c>
      <c r="AC41" s="282"/>
      <c r="AD41" s="281" t="e" vm="2">
        <f>AD30</f>
        <v>#VALUE!</v>
      </c>
      <c r="AE41" s="282"/>
      <c r="AF41" s="281" t="e" vm="2">
        <f>AF30</f>
        <v>#VALUE!</v>
      </c>
      <c r="AG41" s="282"/>
      <c r="AH41" s="281" t="e" vm="2">
        <f>AH30</f>
        <v>#VALUE!</v>
      </c>
      <c r="AI41" s="282"/>
      <c r="AJ41" s="281" t="e" vm="2">
        <f>AJ30</f>
        <v>#VALUE!</v>
      </c>
      <c r="AK41" s="282"/>
      <c r="AL41" s="281" t="e" vm="2">
        <f>AL30</f>
        <v>#VALUE!</v>
      </c>
      <c r="AM41" s="282"/>
      <c r="AN41" s="281" t="e" vm="2">
        <f>AN30</f>
        <v>#VALUE!</v>
      </c>
      <c r="AO41" s="282"/>
      <c r="AP41" s="281" t="e" vm="2">
        <f>AP30</f>
        <v>#VALUE!</v>
      </c>
      <c r="AQ41" s="282"/>
      <c r="AR41" s="281" t="e" vm="2">
        <f>AR30</f>
        <v>#VALUE!</v>
      </c>
      <c r="AS41" s="282"/>
      <c r="AT41" s="281" t="e" vm="2">
        <f>AT30</f>
        <v>#VALUE!</v>
      </c>
      <c r="AU41" s="282"/>
      <c r="AV41" s="281" t="e" vm="2">
        <f>AV30</f>
        <v>#VALUE!</v>
      </c>
      <c r="AW41" s="282"/>
      <c r="AX41" s="281" t="e" vm="2">
        <f>AX30</f>
        <v>#VALUE!</v>
      </c>
      <c r="AY41" s="282"/>
      <c r="AZ41" s="306" t="e" vm="2">
        <f>AZ30</f>
        <v>#VALUE!</v>
      </c>
      <c r="BA41" s="282"/>
      <c r="BB41" s="306" t="e" vm="2">
        <f>BB30</f>
        <v>#VALUE!</v>
      </c>
      <c r="BC41" s="282"/>
      <c r="BD41" s="306" t="e" vm="2">
        <f>BD30</f>
        <v>#VALUE!</v>
      </c>
      <c r="BE41" s="282"/>
      <c r="BF41" s="281" t="str">
        <f>$BF$8</f>
        <v>06 a 31 - Mai - 24</v>
      </c>
      <c r="BG41" s="282"/>
      <c r="BH41" s="281" t="e" vm="1">
        <f>_xll.FIMMÊS(BD41,0)+1</f>
        <v>#VALUE!</v>
      </c>
      <c r="BI41" s="282"/>
      <c r="BJ41" s="306" t="e" vm="2">
        <f>BJ30</f>
        <v>#VALUE!</v>
      </c>
      <c r="BK41" s="282"/>
      <c r="BL41" s="306" t="e" vm="2">
        <f>BL30</f>
        <v>#VALUE!</v>
      </c>
      <c r="BM41" s="282"/>
      <c r="BN41" s="306" t="e" vm="2">
        <f>BN30</f>
        <v>#VALUE!</v>
      </c>
      <c r="BO41" s="282"/>
      <c r="BP41" s="306" t="e" vm="2">
        <f>BP30</f>
        <v>#VALUE!</v>
      </c>
      <c r="BQ41" s="282"/>
      <c r="BR41" s="306" t="e" vm="2">
        <f>BR30</f>
        <v>#VALUE!</v>
      </c>
      <c r="BS41" s="282"/>
      <c r="BT41" s="306" t="e" vm="2">
        <f>BT30</f>
        <v>#VALUE!</v>
      </c>
      <c r="BU41" s="282"/>
      <c r="BV41" s="306" t="e" vm="2">
        <f>BV30</f>
        <v>#VALUE!</v>
      </c>
      <c r="BW41" s="282"/>
      <c r="BX41" s="306" t="e" vm="2">
        <f>BX30</f>
        <v>#VALUE!</v>
      </c>
      <c r="BY41" s="282"/>
      <c r="BZ41" s="306" t="e" vm="2">
        <f>BZ30</f>
        <v>#VALUE!</v>
      </c>
      <c r="CA41" s="282"/>
      <c r="CB41" s="306" t="e" vm="2">
        <f>CB30</f>
        <v>#VALUE!</v>
      </c>
      <c r="CC41" s="282"/>
      <c r="CD41" s="306" t="e" vm="2">
        <f>CD30</f>
        <v>#VALUE!</v>
      </c>
      <c r="CE41" s="282"/>
      <c r="CF41" s="306" t="e" vm="2">
        <f>CF30</f>
        <v>#VALUE!</v>
      </c>
      <c r="CG41" s="282"/>
      <c r="CH41" s="306" t="e" vm="2">
        <f>CH30</f>
        <v>#VALUE!</v>
      </c>
      <c r="CI41" s="282"/>
      <c r="CJ41" s="306" t="e" vm="2">
        <f>CJ30</f>
        <v>#VALUE!</v>
      </c>
      <c r="CK41" s="282"/>
      <c r="CL41" s="306" t="e" vm="2">
        <f>CL30</f>
        <v>#VALUE!</v>
      </c>
      <c r="CM41" s="282"/>
      <c r="CN41" s="306" t="e" vm="2">
        <f>CN30</f>
        <v>#VALUE!</v>
      </c>
      <c r="CO41" s="282"/>
      <c r="CP41" s="306" t="e" vm="2">
        <f>CP30</f>
        <v>#VALUE!</v>
      </c>
      <c r="CQ41" s="282"/>
      <c r="CR41" s="306" t="e" vm="2">
        <f>CR30</f>
        <v>#VALUE!</v>
      </c>
      <c r="CS41" s="282"/>
      <c r="CT41" s="306" t="e" vm="2">
        <f>CT30</f>
        <v>#VALUE!</v>
      </c>
      <c r="CU41" s="282"/>
      <c r="CV41" s="306" t="e" vm="2">
        <f>CV30</f>
        <v>#VALUE!</v>
      </c>
      <c r="CW41" s="282"/>
      <c r="CX41" s="306" t="e" vm="2">
        <f>CX30</f>
        <v>#VALUE!</v>
      </c>
      <c r="CY41" s="282"/>
      <c r="CZ41" s="306" t="e" vm="2">
        <f>CZ30</f>
        <v>#VALUE!</v>
      </c>
      <c r="DA41" s="282"/>
      <c r="DB41" s="306" t="e" vm="2">
        <f>DB30</f>
        <v>#VALUE!</v>
      </c>
      <c r="DC41" s="282"/>
      <c r="DD41" s="306" t="e" vm="2">
        <f>DD30</f>
        <v>#VALUE!</v>
      </c>
      <c r="DE41" s="282"/>
      <c r="DF41" s="306" t="e" vm="2">
        <f>DF30</f>
        <v>#VALUE!</v>
      </c>
      <c r="DG41" s="282"/>
      <c r="DH41" s="306" t="e" vm="2">
        <f>DH30</f>
        <v>#VALUE!</v>
      </c>
      <c r="DI41" s="282"/>
      <c r="DJ41" s="306" t="e" vm="2">
        <f>DJ30</f>
        <v>#VALUE!</v>
      </c>
      <c r="DK41" s="282"/>
      <c r="DL41" s="306" t="e" vm="2">
        <f>DL30</f>
        <v>#VALUE!</v>
      </c>
      <c r="DM41" s="282"/>
      <c r="DN41" s="306" t="e" vm="2">
        <f>DN30</f>
        <v>#VALUE!</v>
      </c>
      <c r="DO41" s="282"/>
      <c r="DP41" s="306" t="e" vm="2">
        <f>DP30</f>
        <v>#VALUE!</v>
      </c>
      <c r="DQ41" s="282"/>
      <c r="DR41" s="306" t="e" vm="2">
        <f>DR30</f>
        <v>#VALUE!</v>
      </c>
      <c r="DS41" s="282"/>
    </row>
    <row r="42" spans="1:123" s="217" customFormat="1" ht="12.75" x14ac:dyDescent="0.25">
      <c r="A42" s="226" t="s">
        <v>225</v>
      </c>
      <c r="B42" s="307">
        <v>505</v>
      </c>
      <c r="C42" s="308"/>
      <c r="D42" s="307">
        <v>508</v>
      </c>
      <c r="E42" s="308"/>
      <c r="F42" s="309">
        <v>586</v>
      </c>
      <c r="G42" s="285"/>
      <c r="H42" s="309">
        <v>548</v>
      </c>
      <c r="I42" s="285"/>
      <c r="J42" s="309">
        <v>604</v>
      </c>
      <c r="K42" s="285"/>
      <c r="L42" s="309">
        <v>600</v>
      </c>
      <c r="M42" s="285"/>
      <c r="N42" s="309">
        <v>612</v>
      </c>
      <c r="O42" s="285"/>
      <c r="P42" s="309">
        <v>577</v>
      </c>
      <c r="Q42" s="285"/>
      <c r="R42" s="309">
        <v>585</v>
      </c>
      <c r="S42" s="285"/>
      <c r="T42" s="309">
        <v>594</v>
      </c>
      <c r="U42" s="285"/>
      <c r="V42" s="309">
        <v>525</v>
      </c>
      <c r="W42" s="319"/>
      <c r="X42" s="309">
        <v>701</v>
      </c>
      <c r="Y42" s="285"/>
      <c r="Z42" s="309">
        <v>697</v>
      </c>
      <c r="AA42" s="285"/>
      <c r="AB42" s="309">
        <v>579</v>
      </c>
      <c r="AC42" s="285"/>
      <c r="AD42" s="309">
        <v>609</v>
      </c>
      <c r="AE42" s="285"/>
      <c r="AF42" s="309">
        <v>561</v>
      </c>
      <c r="AG42" s="285"/>
      <c r="AH42" s="309">
        <v>644</v>
      </c>
      <c r="AI42" s="285"/>
      <c r="AJ42" s="309">
        <v>507</v>
      </c>
      <c r="AK42" s="285"/>
      <c r="AL42" s="309">
        <v>613</v>
      </c>
      <c r="AM42" s="285"/>
      <c r="AN42" s="309">
        <v>553</v>
      </c>
      <c r="AO42" s="285"/>
      <c r="AP42" s="309">
        <v>594</v>
      </c>
      <c r="AQ42" s="285"/>
      <c r="AR42" s="309">
        <v>560</v>
      </c>
      <c r="AS42" s="285"/>
      <c r="AT42" s="309">
        <v>538</v>
      </c>
      <c r="AU42" s="285"/>
      <c r="AV42" s="309">
        <v>577</v>
      </c>
      <c r="AW42" s="285"/>
      <c r="AX42" s="309">
        <v>541</v>
      </c>
      <c r="AY42" s="285"/>
      <c r="AZ42" s="309">
        <v>608</v>
      </c>
      <c r="BA42" s="285"/>
      <c r="BB42" s="309">
        <v>639</v>
      </c>
      <c r="BC42" s="285"/>
      <c r="BD42" s="309">
        <v>592</v>
      </c>
      <c r="BE42" s="285"/>
      <c r="BF42" s="307"/>
      <c r="BG42" s="308"/>
      <c r="BH42" s="307">
        <v>618</v>
      </c>
      <c r="BI42" s="308"/>
      <c r="BJ42" s="309">
        <v>601</v>
      </c>
      <c r="BK42" s="285"/>
      <c r="BL42" s="309">
        <v>588</v>
      </c>
      <c r="BM42" s="285"/>
      <c r="BN42" s="309">
        <v>579</v>
      </c>
      <c r="BO42" s="285"/>
      <c r="BP42" s="309">
        <v>591</v>
      </c>
      <c r="BQ42" s="285"/>
      <c r="BR42" s="309">
        <v>614</v>
      </c>
      <c r="BS42" s="285"/>
      <c r="BT42" s="309">
        <v>577</v>
      </c>
      <c r="BU42" s="285"/>
      <c r="BV42" s="309">
        <v>608</v>
      </c>
      <c r="BW42" s="285"/>
      <c r="BX42" s="309">
        <v>572</v>
      </c>
      <c r="BY42" s="285"/>
      <c r="BZ42" s="309">
        <v>546</v>
      </c>
      <c r="CA42" s="285"/>
      <c r="CB42" s="309">
        <v>600</v>
      </c>
      <c r="CC42" s="285"/>
      <c r="CD42" s="309">
        <v>607</v>
      </c>
      <c r="CE42" s="285"/>
      <c r="CF42" s="309">
        <v>574</v>
      </c>
      <c r="CG42" s="285"/>
      <c r="CH42" s="309">
        <v>604</v>
      </c>
      <c r="CI42" s="285"/>
      <c r="CJ42" s="309">
        <v>619</v>
      </c>
      <c r="CK42" s="285"/>
      <c r="CL42" s="309">
        <v>586</v>
      </c>
      <c r="CM42" s="285"/>
      <c r="CN42" s="309">
        <v>586</v>
      </c>
      <c r="CO42" s="285"/>
      <c r="CP42" s="309">
        <v>571</v>
      </c>
      <c r="CQ42" s="285"/>
      <c r="CR42" s="309">
        <v>575</v>
      </c>
      <c r="CS42" s="285"/>
      <c r="CT42" s="309">
        <v>596</v>
      </c>
      <c r="CU42" s="285"/>
      <c r="CV42" s="309">
        <v>557</v>
      </c>
      <c r="CW42" s="285"/>
      <c r="CX42" s="309">
        <v>542</v>
      </c>
      <c r="CY42" s="285"/>
      <c r="CZ42" s="309">
        <v>589</v>
      </c>
      <c r="DA42" s="285"/>
      <c r="DB42" s="309">
        <v>561</v>
      </c>
      <c r="DC42" s="285"/>
      <c r="DD42" s="309">
        <v>582</v>
      </c>
      <c r="DE42" s="285"/>
      <c r="DF42" s="309"/>
      <c r="DG42" s="285"/>
      <c r="DH42" s="309"/>
      <c r="DI42" s="285"/>
      <c r="DJ42" s="309"/>
      <c r="DK42" s="285"/>
      <c r="DL42" s="309"/>
      <c r="DM42" s="285"/>
      <c r="DN42" s="309"/>
      <c r="DO42" s="285"/>
      <c r="DP42" s="309"/>
      <c r="DQ42" s="285"/>
      <c r="DR42" s="309"/>
      <c r="DS42" s="285"/>
    </row>
    <row r="43" spans="1:123" s="217" customFormat="1" ht="12.75" x14ac:dyDescent="0.25">
      <c r="A43" s="226" t="s">
        <v>226</v>
      </c>
      <c r="B43" s="307">
        <v>39</v>
      </c>
      <c r="C43" s="308"/>
      <c r="D43" s="307">
        <v>29</v>
      </c>
      <c r="E43" s="308"/>
      <c r="F43" s="309">
        <v>33</v>
      </c>
      <c r="G43" s="285"/>
      <c r="H43" s="309">
        <v>36</v>
      </c>
      <c r="I43" s="285"/>
      <c r="J43" s="309">
        <v>27</v>
      </c>
      <c r="K43" s="285"/>
      <c r="L43" s="309">
        <v>23</v>
      </c>
      <c r="M43" s="285"/>
      <c r="N43" s="309">
        <v>36</v>
      </c>
      <c r="O43" s="285"/>
      <c r="P43" s="309">
        <v>27</v>
      </c>
      <c r="Q43" s="285"/>
      <c r="R43" s="309">
        <v>32</v>
      </c>
      <c r="S43" s="285"/>
      <c r="T43" s="309">
        <v>28</v>
      </c>
      <c r="U43" s="285"/>
      <c r="V43" s="309">
        <v>33</v>
      </c>
      <c r="W43" s="319"/>
      <c r="X43" s="309">
        <v>31</v>
      </c>
      <c r="Y43" s="285"/>
      <c r="Z43" s="309">
        <v>32</v>
      </c>
      <c r="AA43" s="285"/>
      <c r="AB43" s="309">
        <v>29</v>
      </c>
      <c r="AC43" s="285"/>
      <c r="AD43" s="309">
        <v>22</v>
      </c>
      <c r="AE43" s="285"/>
      <c r="AF43" s="309">
        <v>46</v>
      </c>
      <c r="AG43" s="285"/>
      <c r="AH43" s="309">
        <v>42</v>
      </c>
      <c r="AI43" s="285"/>
      <c r="AJ43" s="309">
        <v>35</v>
      </c>
      <c r="AK43" s="285"/>
      <c r="AL43" s="309">
        <v>38</v>
      </c>
      <c r="AM43" s="285"/>
      <c r="AN43" s="309">
        <v>30</v>
      </c>
      <c r="AO43" s="285"/>
      <c r="AP43" s="309">
        <v>35</v>
      </c>
      <c r="AQ43" s="285"/>
      <c r="AR43" s="309">
        <v>40</v>
      </c>
      <c r="AS43" s="285"/>
      <c r="AT43" s="309">
        <v>22</v>
      </c>
      <c r="AU43" s="285"/>
      <c r="AV43" s="309">
        <v>35</v>
      </c>
      <c r="AW43" s="285"/>
      <c r="AX43" s="309">
        <v>33</v>
      </c>
      <c r="AY43" s="285"/>
      <c r="AZ43" s="309">
        <v>30</v>
      </c>
      <c r="BA43" s="285"/>
      <c r="BB43" s="309">
        <v>38</v>
      </c>
      <c r="BC43" s="285"/>
      <c r="BD43" s="309">
        <v>38</v>
      </c>
      <c r="BE43" s="285"/>
      <c r="BF43" s="309"/>
      <c r="BG43" s="285"/>
      <c r="BH43" s="309">
        <v>39</v>
      </c>
      <c r="BI43" s="285"/>
      <c r="BJ43" s="309">
        <v>43</v>
      </c>
      <c r="BK43" s="285"/>
      <c r="BL43" s="309">
        <v>36</v>
      </c>
      <c r="BM43" s="285"/>
      <c r="BN43" s="309">
        <v>43</v>
      </c>
      <c r="BO43" s="285"/>
      <c r="BP43" s="309">
        <v>31</v>
      </c>
      <c r="BQ43" s="285"/>
      <c r="BR43" s="309">
        <v>25</v>
      </c>
      <c r="BS43" s="285"/>
      <c r="BT43" s="309">
        <v>27</v>
      </c>
      <c r="BU43" s="285"/>
      <c r="BV43" s="309">
        <v>32</v>
      </c>
      <c r="BW43" s="285"/>
      <c r="BX43" s="309">
        <v>38</v>
      </c>
      <c r="BY43" s="285"/>
      <c r="BZ43" s="309">
        <v>26</v>
      </c>
      <c r="CA43" s="285"/>
      <c r="CB43" s="309">
        <v>40</v>
      </c>
      <c r="CC43" s="285"/>
      <c r="CD43" s="309">
        <v>28</v>
      </c>
      <c r="CE43" s="285"/>
      <c r="CF43" s="309">
        <v>38</v>
      </c>
      <c r="CG43" s="285"/>
      <c r="CH43" s="309">
        <v>31</v>
      </c>
      <c r="CI43" s="285"/>
      <c r="CJ43" s="309">
        <v>46</v>
      </c>
      <c r="CK43" s="285"/>
      <c r="CL43" s="309">
        <v>36</v>
      </c>
      <c r="CM43" s="285"/>
      <c r="CN43" s="309">
        <v>34</v>
      </c>
      <c r="CO43" s="285"/>
      <c r="CP43" s="309">
        <v>34</v>
      </c>
      <c r="CQ43" s="285"/>
      <c r="CR43" s="309">
        <v>23</v>
      </c>
      <c r="CS43" s="285"/>
      <c r="CT43" s="309">
        <v>33</v>
      </c>
      <c r="CU43" s="285"/>
      <c r="CV43" s="309">
        <v>24</v>
      </c>
      <c r="CW43" s="285"/>
      <c r="CX43" s="309">
        <v>35</v>
      </c>
      <c r="CY43" s="285"/>
      <c r="CZ43" s="309">
        <v>35</v>
      </c>
      <c r="DA43" s="285"/>
      <c r="DB43" s="309">
        <v>43</v>
      </c>
      <c r="DC43" s="285"/>
      <c r="DD43" s="309">
        <v>22</v>
      </c>
      <c r="DE43" s="285"/>
      <c r="DF43" s="309"/>
      <c r="DG43" s="285"/>
      <c r="DH43" s="309"/>
      <c r="DI43" s="285"/>
      <c r="DJ43" s="309"/>
      <c r="DK43" s="285"/>
      <c r="DL43" s="309"/>
      <c r="DM43" s="285"/>
      <c r="DN43" s="309"/>
      <c r="DO43" s="285"/>
      <c r="DP43" s="309"/>
      <c r="DQ43" s="285"/>
      <c r="DR43" s="309"/>
      <c r="DS43" s="285"/>
    </row>
    <row r="44" spans="1:123" s="217" customFormat="1" ht="12.75" x14ac:dyDescent="0.25">
      <c r="A44" s="216" t="s">
        <v>227</v>
      </c>
      <c r="B44" s="287">
        <v>4.5999999999999999E-2</v>
      </c>
      <c r="C44" s="288"/>
      <c r="D44" s="287">
        <v>4.5999999999999999E-2</v>
      </c>
      <c r="E44" s="288"/>
      <c r="F44" s="284">
        <v>4.3999999999999997E-2</v>
      </c>
      <c r="G44" s="285"/>
      <c r="H44" s="284">
        <v>4.4999999999999998E-2</v>
      </c>
      <c r="I44" s="285"/>
      <c r="J44" s="284">
        <v>4.5999999999999999E-2</v>
      </c>
      <c r="K44" s="285"/>
      <c r="L44" s="284">
        <v>3.8300000000000001E-2</v>
      </c>
      <c r="M44" s="285"/>
      <c r="N44" s="284">
        <v>8.0000000000000004E-4</v>
      </c>
      <c r="O44" s="285"/>
      <c r="P44" s="284">
        <v>4.2099999999999999E-2</v>
      </c>
      <c r="Q44" s="285"/>
      <c r="R44" s="284">
        <v>5.5899999999999998E-2</v>
      </c>
      <c r="S44" s="285"/>
      <c r="T44" s="284">
        <v>5.04E-2</v>
      </c>
      <c r="U44" s="285"/>
      <c r="V44" s="284">
        <v>5.2499999999999998E-2</v>
      </c>
      <c r="W44" s="319"/>
      <c r="X44" s="284">
        <v>4.9799999999999997E-2</v>
      </c>
      <c r="Y44" s="285"/>
      <c r="Z44" s="284">
        <v>4.8399999999999999E-2</v>
      </c>
      <c r="AA44" s="285"/>
      <c r="AB44" s="284">
        <v>4.6899999999999997E-2</v>
      </c>
      <c r="AC44" s="285"/>
      <c r="AD44" s="284">
        <v>3.4200000000000001E-2</v>
      </c>
      <c r="AE44" s="285"/>
      <c r="AF44" s="284">
        <v>6.7299999999999999E-2</v>
      </c>
      <c r="AG44" s="285"/>
      <c r="AH44" s="284">
        <v>6.3700000000000007E-2</v>
      </c>
      <c r="AI44" s="285"/>
      <c r="AJ44" s="284">
        <v>6.2E-2</v>
      </c>
      <c r="AK44" s="285"/>
      <c r="AL44" s="284">
        <v>5.5800000000000002E-2</v>
      </c>
      <c r="AM44" s="285"/>
      <c r="AN44" s="284">
        <v>4.65E-2</v>
      </c>
      <c r="AO44" s="285"/>
      <c r="AP44" s="284">
        <v>5.4800000000000001E-2</v>
      </c>
      <c r="AQ44" s="285"/>
      <c r="AR44" s="284">
        <v>7.1400000000000005E-2</v>
      </c>
      <c r="AS44" s="285"/>
      <c r="AT44" s="284">
        <v>4.8000000000000001E-2</v>
      </c>
      <c r="AU44" s="285"/>
      <c r="AV44" s="284">
        <v>5.8999999999999997E-2</v>
      </c>
      <c r="AW44" s="285"/>
      <c r="AX44" s="284">
        <v>5.4600000000000003E-2</v>
      </c>
      <c r="AY44" s="285"/>
      <c r="AZ44" s="284">
        <v>4.1700000000000001E-2</v>
      </c>
      <c r="BA44" s="285"/>
      <c r="BB44" s="284">
        <v>5.3999999999999999E-2</v>
      </c>
      <c r="BC44" s="285"/>
      <c r="BD44" s="284">
        <v>5.8900000000000001E-2</v>
      </c>
      <c r="BE44" s="285"/>
      <c r="BF44" s="284"/>
      <c r="BG44" s="285"/>
      <c r="BH44" s="284">
        <v>0.06</v>
      </c>
      <c r="BI44" s="285"/>
      <c r="BJ44" s="284">
        <v>6.6799999999999998E-2</v>
      </c>
      <c r="BK44" s="285"/>
      <c r="BL44" s="284">
        <v>5.9200000000000003E-2</v>
      </c>
      <c r="BM44" s="285"/>
      <c r="BN44" s="284">
        <v>7.0599999999999996E-2</v>
      </c>
      <c r="BO44" s="285"/>
      <c r="BP44" s="284">
        <v>4.9500000000000002E-2</v>
      </c>
      <c r="BQ44" s="285"/>
      <c r="BR44" s="284">
        <v>3.8100000000000002E-2</v>
      </c>
      <c r="BS44" s="285"/>
      <c r="BT44" s="284">
        <v>4.4200000000000003E-2</v>
      </c>
      <c r="BU44" s="285"/>
      <c r="BV44" s="284">
        <v>5.0799999999999998E-2</v>
      </c>
      <c r="BW44" s="285"/>
      <c r="BX44" s="284">
        <v>6.0499999999999998E-2</v>
      </c>
      <c r="BY44" s="285"/>
      <c r="BZ44" s="284">
        <v>4.3799999999999999E-2</v>
      </c>
      <c r="CA44" s="285"/>
      <c r="CB44" s="284">
        <v>6.3600000000000004E-2</v>
      </c>
      <c r="CC44" s="285"/>
      <c r="CD44" s="284">
        <v>4.19E-2</v>
      </c>
      <c r="CE44" s="285"/>
      <c r="CF44" s="284">
        <v>6.0600000000000001E-2</v>
      </c>
      <c r="CG44" s="285"/>
      <c r="CH44" s="284">
        <v>4.7899999999999998E-2</v>
      </c>
      <c r="CI44" s="285"/>
      <c r="CJ44" s="284">
        <v>6.9400000000000003E-2</v>
      </c>
      <c r="CK44" s="285"/>
      <c r="CL44" s="284">
        <v>5.8500000000000003E-2</v>
      </c>
      <c r="CM44" s="285"/>
      <c r="CN44" s="284">
        <v>5.3100000000000001E-2</v>
      </c>
      <c r="CO44" s="285"/>
      <c r="CP44" s="284">
        <v>5.6000000000000001E-2</v>
      </c>
      <c r="CQ44" s="285"/>
      <c r="CR44" s="284">
        <v>0.04</v>
      </c>
      <c r="CS44" s="285"/>
      <c r="CT44" s="284">
        <v>5.1799999999999999E-2</v>
      </c>
      <c r="CU44" s="285"/>
      <c r="CV44" s="284">
        <v>4.02E-2</v>
      </c>
      <c r="CW44" s="285"/>
      <c r="CX44" s="284">
        <v>6.0100000000000001E-2</v>
      </c>
      <c r="CY44" s="285"/>
      <c r="CZ44" s="284">
        <v>5.74E-2</v>
      </c>
      <c r="DA44" s="285"/>
      <c r="DB44" s="284">
        <v>7.2700000000000001E-2</v>
      </c>
      <c r="DC44" s="285"/>
      <c r="DD44" s="284">
        <v>3.78E-2</v>
      </c>
      <c r="DE44" s="285"/>
      <c r="DF44" s="284"/>
      <c r="DG44" s="285"/>
      <c r="DH44" s="284"/>
      <c r="DI44" s="285"/>
      <c r="DJ44" s="284"/>
      <c r="DK44" s="285"/>
      <c r="DL44" s="284"/>
      <c r="DM44" s="285"/>
      <c r="DN44" s="284"/>
      <c r="DO44" s="285"/>
      <c r="DP44" s="284"/>
      <c r="DQ44" s="285"/>
      <c r="DR44" s="284"/>
      <c r="DS44" s="285"/>
    </row>
    <row r="45" spans="1:123" s="217" customFormat="1" ht="12.75" x14ac:dyDescent="0.25">
      <c r="A45" s="226" t="s">
        <v>228</v>
      </c>
      <c r="B45" s="307">
        <v>23</v>
      </c>
      <c r="C45" s="308"/>
      <c r="D45" s="307">
        <v>23</v>
      </c>
      <c r="E45" s="308"/>
      <c r="F45" s="309">
        <v>25</v>
      </c>
      <c r="G45" s="285"/>
      <c r="H45" s="309">
        <v>24</v>
      </c>
      <c r="I45" s="285"/>
      <c r="J45" s="309">
        <v>20</v>
      </c>
      <c r="K45" s="285"/>
      <c r="L45" s="309">
        <v>15</v>
      </c>
      <c r="M45" s="285"/>
      <c r="N45" s="309">
        <v>29</v>
      </c>
      <c r="O45" s="285"/>
      <c r="P45" s="309">
        <v>20</v>
      </c>
      <c r="Q45" s="285"/>
      <c r="R45" s="309">
        <v>25</v>
      </c>
      <c r="S45" s="285"/>
      <c r="T45" s="309">
        <v>20</v>
      </c>
      <c r="U45" s="285"/>
      <c r="V45" s="309">
        <v>22</v>
      </c>
      <c r="W45" s="319"/>
      <c r="X45" s="309">
        <v>22</v>
      </c>
      <c r="Y45" s="285"/>
      <c r="Z45" s="309">
        <v>24</v>
      </c>
      <c r="AA45" s="285"/>
      <c r="AB45" s="309">
        <v>20</v>
      </c>
      <c r="AC45" s="285"/>
      <c r="AD45" s="309">
        <v>18</v>
      </c>
      <c r="AE45" s="285"/>
      <c r="AF45" s="309">
        <v>35</v>
      </c>
      <c r="AG45" s="285"/>
      <c r="AH45" s="309">
        <v>32</v>
      </c>
      <c r="AI45" s="285"/>
      <c r="AJ45" s="309">
        <v>21</v>
      </c>
      <c r="AK45" s="285"/>
      <c r="AL45" s="309">
        <v>29</v>
      </c>
      <c r="AM45" s="285"/>
      <c r="AN45" s="309">
        <v>17</v>
      </c>
      <c r="AO45" s="285"/>
      <c r="AP45" s="309">
        <v>28</v>
      </c>
      <c r="AQ45" s="285"/>
      <c r="AR45" s="309">
        <v>28</v>
      </c>
      <c r="AS45" s="285"/>
      <c r="AT45" s="309">
        <v>18</v>
      </c>
      <c r="AU45" s="285"/>
      <c r="AV45" s="309">
        <v>24</v>
      </c>
      <c r="AW45" s="285"/>
      <c r="AX45" s="309">
        <v>21</v>
      </c>
      <c r="AY45" s="285"/>
      <c r="AZ45" s="309">
        <v>20</v>
      </c>
      <c r="BA45" s="285"/>
      <c r="BB45" s="309">
        <v>27</v>
      </c>
      <c r="BC45" s="285"/>
      <c r="BD45" s="309">
        <v>28</v>
      </c>
      <c r="BE45" s="285"/>
      <c r="BF45" s="309"/>
      <c r="BG45" s="285"/>
      <c r="BH45" s="309">
        <v>16</v>
      </c>
      <c r="BI45" s="285"/>
      <c r="BJ45" s="309">
        <v>33</v>
      </c>
      <c r="BK45" s="285"/>
      <c r="BL45" s="309">
        <v>26</v>
      </c>
      <c r="BM45" s="285"/>
      <c r="BN45" s="309">
        <v>30</v>
      </c>
      <c r="BO45" s="285"/>
      <c r="BP45" s="309">
        <v>27</v>
      </c>
      <c r="BQ45" s="285"/>
      <c r="BR45" s="309">
        <v>19</v>
      </c>
      <c r="BS45" s="285"/>
      <c r="BT45" s="309">
        <v>17</v>
      </c>
      <c r="BU45" s="285"/>
      <c r="BV45" s="309">
        <v>25</v>
      </c>
      <c r="BW45" s="285"/>
      <c r="BX45" s="309">
        <v>26</v>
      </c>
      <c r="BY45" s="285"/>
      <c r="BZ45" s="309">
        <v>21</v>
      </c>
      <c r="CA45" s="285"/>
      <c r="CB45" s="309">
        <v>35</v>
      </c>
      <c r="CC45" s="285"/>
      <c r="CD45" s="309">
        <v>18</v>
      </c>
      <c r="CE45" s="285"/>
      <c r="CF45" s="309">
        <v>27</v>
      </c>
      <c r="CG45" s="285"/>
      <c r="CH45" s="309">
        <v>23</v>
      </c>
      <c r="CI45" s="285"/>
      <c r="CJ45" s="309">
        <v>41</v>
      </c>
      <c r="CK45" s="285"/>
      <c r="CL45" s="309">
        <v>21</v>
      </c>
      <c r="CM45" s="285"/>
      <c r="CN45" s="309">
        <v>26</v>
      </c>
      <c r="CO45" s="285"/>
      <c r="CP45" s="309">
        <v>27</v>
      </c>
      <c r="CQ45" s="285"/>
      <c r="CR45" s="309">
        <v>19</v>
      </c>
      <c r="CS45" s="285"/>
      <c r="CT45" s="309">
        <v>22</v>
      </c>
      <c r="CU45" s="285"/>
      <c r="CV45" s="309">
        <v>19</v>
      </c>
      <c r="CW45" s="285"/>
      <c r="CX45" s="309">
        <v>31</v>
      </c>
      <c r="CY45" s="285"/>
      <c r="CZ45" s="309">
        <v>24</v>
      </c>
      <c r="DA45" s="285"/>
      <c r="DB45" s="309">
        <v>16</v>
      </c>
      <c r="DC45" s="285"/>
      <c r="DD45" s="309">
        <v>16</v>
      </c>
      <c r="DE45" s="285"/>
      <c r="DF45" s="309"/>
      <c r="DG45" s="285"/>
      <c r="DH45" s="309"/>
      <c r="DI45" s="285"/>
      <c r="DJ45" s="309"/>
      <c r="DK45" s="285"/>
      <c r="DL45" s="309"/>
      <c r="DM45" s="285"/>
      <c r="DN45" s="309"/>
      <c r="DO45" s="285"/>
      <c r="DP45" s="309"/>
      <c r="DQ45" s="285"/>
      <c r="DR45" s="309"/>
      <c r="DS45" s="285"/>
    </row>
    <row r="46" spans="1:123" s="217" customFormat="1" ht="12.75" x14ac:dyDescent="0.25">
      <c r="A46" s="216" t="s">
        <v>229</v>
      </c>
      <c r="B46" s="287">
        <v>4.5999999999999999E-2</v>
      </c>
      <c r="C46" s="288"/>
      <c r="D46" s="287">
        <v>8.0000000000000002E-3</v>
      </c>
      <c r="E46" s="288"/>
      <c r="F46" s="284">
        <v>7.4999999999999997E-3</v>
      </c>
      <c r="G46" s="285"/>
      <c r="H46" s="284">
        <v>1.2E-2</v>
      </c>
      <c r="I46" s="285"/>
      <c r="J46" s="284">
        <v>3.5000000000000003E-2</v>
      </c>
      <c r="K46" s="285"/>
      <c r="L46" s="284">
        <v>2.5000000000000001E-2</v>
      </c>
      <c r="M46" s="285"/>
      <c r="N46" s="284">
        <v>6.5100000000000005E-2</v>
      </c>
      <c r="O46" s="285"/>
      <c r="P46" s="284">
        <v>3.4599999999999999E-2</v>
      </c>
      <c r="Q46" s="285"/>
      <c r="R46" s="284">
        <v>4.2799999999999998E-2</v>
      </c>
      <c r="S46" s="285"/>
      <c r="T46" s="284">
        <v>3.3599999999999998E-2</v>
      </c>
      <c r="U46" s="285"/>
      <c r="V46" s="284">
        <v>4.19E-2</v>
      </c>
      <c r="W46" s="319"/>
      <c r="X46" s="284">
        <v>3.1300000000000001E-2</v>
      </c>
      <c r="Y46" s="285"/>
      <c r="Z46" s="284">
        <v>3.44E-2</v>
      </c>
      <c r="AA46" s="285"/>
      <c r="AB46" s="284">
        <v>2.7900000000000001E-2</v>
      </c>
      <c r="AC46" s="285"/>
      <c r="AD46" s="284">
        <v>2.4E-2</v>
      </c>
      <c r="AE46" s="285"/>
      <c r="AF46" s="284">
        <v>6.2300000000000001E-2</v>
      </c>
      <c r="AG46" s="285"/>
      <c r="AH46" s="284">
        <v>4.9599999999999998E-2</v>
      </c>
      <c r="AI46" s="285"/>
      <c r="AJ46" s="284">
        <v>4.1599999999999998E-2</v>
      </c>
      <c r="AK46" s="285"/>
      <c r="AL46" s="284">
        <v>4.7300000000000002E-2</v>
      </c>
      <c r="AM46" s="285"/>
      <c r="AN46" s="284">
        <v>3.0700000000000002E-2</v>
      </c>
      <c r="AO46" s="285"/>
      <c r="AP46" s="284">
        <v>4.7100000000000003E-2</v>
      </c>
      <c r="AQ46" s="285"/>
      <c r="AR46" s="284">
        <v>0.05</v>
      </c>
      <c r="AS46" s="285"/>
      <c r="AT46" s="284">
        <v>5.0000000000000001E-3</v>
      </c>
      <c r="AU46" s="285"/>
      <c r="AV46" s="287">
        <v>0.11</v>
      </c>
      <c r="AW46" s="288"/>
      <c r="AX46" s="287">
        <v>6.0900000000000003E-2</v>
      </c>
      <c r="AY46" s="288"/>
      <c r="AZ46" s="287">
        <v>0.30399999999999999</v>
      </c>
      <c r="BA46" s="288"/>
      <c r="BB46" s="287">
        <v>4.2200000000000001E-2</v>
      </c>
      <c r="BC46" s="288"/>
      <c r="BD46" s="287">
        <v>4.7199999999999999E-2</v>
      </c>
      <c r="BE46" s="288"/>
      <c r="BF46" s="287"/>
      <c r="BG46" s="288"/>
      <c r="BH46" s="287">
        <v>3.7199999999999997E-2</v>
      </c>
      <c r="BI46" s="288"/>
      <c r="BJ46" s="287">
        <v>5.4899999999999997E-2</v>
      </c>
      <c r="BK46" s="288"/>
      <c r="BL46" s="287">
        <v>4.4200000000000003E-2</v>
      </c>
      <c r="BM46" s="288"/>
      <c r="BN46" s="287">
        <v>0.13</v>
      </c>
      <c r="BO46" s="288"/>
      <c r="BP46" s="287">
        <v>4.5600000000000002E-2</v>
      </c>
      <c r="BQ46" s="288"/>
      <c r="BR46" s="287">
        <v>3.09E-2</v>
      </c>
      <c r="BS46" s="288"/>
      <c r="BT46" s="287">
        <v>2.9399999999999999E-2</v>
      </c>
      <c r="BU46" s="288"/>
      <c r="BV46" s="287">
        <v>4.1099999999999998E-2</v>
      </c>
      <c r="BW46" s="288"/>
      <c r="BX46" s="287">
        <v>4.5400000000000003E-2</v>
      </c>
      <c r="BY46" s="288"/>
      <c r="BZ46" s="287">
        <v>3.8399999999999997E-2</v>
      </c>
      <c r="CA46" s="288"/>
      <c r="CB46" s="287">
        <v>5.8299999999999998E-2</v>
      </c>
      <c r="CC46" s="288"/>
      <c r="CD46" s="287">
        <v>2.9600000000000001E-2</v>
      </c>
      <c r="CE46" s="288"/>
      <c r="CF46" s="287">
        <v>4.7E-2</v>
      </c>
      <c r="CG46" s="288"/>
      <c r="CH46" s="287">
        <v>3.7999999999999999E-2</v>
      </c>
      <c r="CI46" s="288"/>
      <c r="CJ46" s="287">
        <v>6.6199999999999995E-2</v>
      </c>
      <c r="CK46" s="288"/>
      <c r="CL46" s="287">
        <v>3.5799999999999998E-2</v>
      </c>
      <c r="CM46" s="288"/>
      <c r="CN46" s="287">
        <v>3.7499999999999999E-2</v>
      </c>
      <c r="CO46" s="288"/>
      <c r="CP46" s="287">
        <v>4.7199999999999999E-2</v>
      </c>
      <c r="CQ46" s="288"/>
      <c r="CR46" s="287">
        <v>3.3000000000000002E-2</v>
      </c>
      <c r="CS46" s="288"/>
      <c r="CT46" s="287">
        <v>3.6900000000000002E-2</v>
      </c>
      <c r="CU46" s="288"/>
      <c r="CV46" s="287">
        <v>3.4099999999999998E-2</v>
      </c>
      <c r="CW46" s="288"/>
      <c r="CX46" s="287">
        <v>5.7099999999999998E-2</v>
      </c>
      <c r="CY46" s="288"/>
      <c r="CZ46" s="287">
        <v>4.07E-2</v>
      </c>
      <c r="DA46" s="288"/>
      <c r="DB46" s="287">
        <v>4.8099999999999997E-2</v>
      </c>
      <c r="DC46" s="288"/>
      <c r="DD46" s="287">
        <v>2.7400000000000001E-2</v>
      </c>
      <c r="DE46" s="288"/>
      <c r="DF46" s="287"/>
      <c r="DG46" s="288"/>
      <c r="DH46" s="287"/>
      <c r="DI46" s="288"/>
      <c r="DJ46" s="287"/>
      <c r="DK46" s="288"/>
      <c r="DL46" s="287"/>
      <c r="DM46" s="288"/>
      <c r="DN46" s="287"/>
      <c r="DO46" s="288"/>
      <c r="DP46" s="287"/>
      <c r="DQ46" s="288"/>
      <c r="DR46" s="287"/>
      <c r="DS46" s="288"/>
    </row>
    <row r="47" spans="1:123" s="217" customFormat="1" ht="12.75" x14ac:dyDescent="0.25">
      <c r="A47" s="216" t="s">
        <v>230</v>
      </c>
      <c r="B47" s="287">
        <v>0</v>
      </c>
      <c r="C47" s="288"/>
      <c r="D47" s="287">
        <v>0</v>
      </c>
      <c r="E47" s="288"/>
      <c r="F47" s="284">
        <v>0</v>
      </c>
      <c r="G47" s="285"/>
      <c r="H47" s="284">
        <v>0</v>
      </c>
      <c r="I47" s="285"/>
      <c r="J47" s="284">
        <v>0</v>
      </c>
      <c r="K47" s="285"/>
      <c r="L47" s="284">
        <v>0</v>
      </c>
      <c r="M47" s="285"/>
      <c r="N47" s="284">
        <v>0</v>
      </c>
      <c r="O47" s="285"/>
      <c r="P47" s="284">
        <v>5.4000000000000003E-3</v>
      </c>
      <c r="Q47" s="285"/>
      <c r="R47" s="284">
        <v>1.01E-2</v>
      </c>
      <c r="S47" s="285"/>
      <c r="T47" s="284">
        <v>0</v>
      </c>
      <c r="U47" s="285"/>
      <c r="V47" s="284">
        <v>1.7100000000000001E-2</v>
      </c>
      <c r="W47" s="319"/>
      <c r="X47" s="284">
        <v>9.1999999999999998E-3</v>
      </c>
      <c r="Y47" s="285"/>
      <c r="Z47" s="284">
        <v>3.5000000000000001E-3</v>
      </c>
      <c r="AA47" s="285"/>
      <c r="AB47" s="284">
        <v>0</v>
      </c>
      <c r="AC47" s="285"/>
      <c r="AD47" s="284">
        <v>0</v>
      </c>
      <c r="AE47" s="285"/>
      <c r="AF47" s="284">
        <v>9.1999999999999998E-3</v>
      </c>
      <c r="AG47" s="285"/>
      <c r="AH47" s="284">
        <v>9.7000000000000003E-3</v>
      </c>
      <c r="AI47" s="285"/>
      <c r="AJ47" s="284">
        <v>7.6E-3</v>
      </c>
      <c r="AK47" s="285"/>
      <c r="AL47" s="284">
        <v>5.4999999999999997E-3</v>
      </c>
      <c r="AM47" s="285"/>
      <c r="AN47" s="284">
        <v>1.41E-2</v>
      </c>
      <c r="AO47" s="285"/>
      <c r="AP47" s="284">
        <v>1.29E-2</v>
      </c>
      <c r="AQ47" s="285"/>
      <c r="AR47" s="284">
        <v>5.1999999999999998E-3</v>
      </c>
      <c r="AS47" s="285"/>
      <c r="AT47" s="284">
        <v>6.4699999999999994E-2</v>
      </c>
      <c r="AU47" s="285"/>
      <c r="AV47" s="284">
        <v>9.8500000000000004E-2</v>
      </c>
      <c r="AW47" s="285"/>
      <c r="AX47" s="284">
        <v>0.10340000000000001</v>
      </c>
      <c r="AY47" s="285"/>
      <c r="AZ47" s="284">
        <v>9.7699999999999995E-2</v>
      </c>
      <c r="BA47" s="285"/>
      <c r="BB47" s="284">
        <v>5.5999999999999999E-3</v>
      </c>
      <c r="BC47" s="285"/>
      <c r="BD47" s="284">
        <v>9.4999999999999998E-3</v>
      </c>
      <c r="BE47" s="285"/>
      <c r="BF47" s="284"/>
      <c r="BG47" s="285"/>
      <c r="BH47" s="284">
        <v>2.8E-3</v>
      </c>
      <c r="BI47" s="285"/>
      <c r="BJ47" s="284">
        <v>4.7999999999999996E-3</v>
      </c>
      <c r="BK47" s="285"/>
      <c r="BL47" s="284">
        <v>7.3000000000000001E-3</v>
      </c>
      <c r="BM47" s="285"/>
      <c r="BN47" s="284">
        <v>2.2499999999999999E-2</v>
      </c>
      <c r="BO47" s="285"/>
      <c r="BP47" s="284">
        <v>8.8000000000000005E-3</v>
      </c>
      <c r="BQ47" s="285"/>
      <c r="BR47" s="284">
        <v>8.8999999999999999E-3</v>
      </c>
      <c r="BS47" s="285"/>
      <c r="BT47" s="284">
        <v>9.4000000000000004E-3</v>
      </c>
      <c r="BU47" s="285"/>
      <c r="BV47" s="284">
        <v>3.0000000000000001E-3</v>
      </c>
      <c r="BW47" s="285"/>
      <c r="BX47" s="284">
        <v>1.2200000000000001E-2</v>
      </c>
      <c r="BY47" s="285"/>
      <c r="BZ47" s="284">
        <v>0</v>
      </c>
      <c r="CA47" s="285"/>
      <c r="CB47" s="284">
        <v>1.46E-2</v>
      </c>
      <c r="CC47" s="285"/>
      <c r="CD47" s="284">
        <v>1.6799999999999999E-2</v>
      </c>
      <c r="CE47" s="285"/>
      <c r="CF47" s="284">
        <v>3.0999999999999999E-3</v>
      </c>
      <c r="CG47" s="285"/>
      <c r="CH47" s="284">
        <v>7.3000000000000001E-3</v>
      </c>
      <c r="CI47" s="285"/>
      <c r="CJ47" s="284">
        <v>1.7899999999999999E-2</v>
      </c>
      <c r="CK47" s="285"/>
      <c r="CL47" s="284">
        <v>2.8E-3</v>
      </c>
      <c r="CM47" s="285"/>
      <c r="CN47" s="284">
        <v>2.1299999999999999E-2</v>
      </c>
      <c r="CO47" s="285"/>
      <c r="CP47" s="284">
        <v>1.35E-2</v>
      </c>
      <c r="CQ47" s="285"/>
      <c r="CR47" s="284">
        <v>3.3E-3</v>
      </c>
      <c r="CS47" s="285"/>
      <c r="CT47" s="284">
        <v>4.1999999999999997E-3</v>
      </c>
      <c r="CU47" s="285"/>
      <c r="CV47" s="284">
        <v>0</v>
      </c>
      <c r="CW47" s="285"/>
      <c r="CX47" s="284">
        <v>2.0899999999999998E-2</v>
      </c>
      <c r="CY47" s="285"/>
      <c r="CZ47" s="284">
        <v>1.3299999999999999E-2</v>
      </c>
      <c r="DA47" s="285"/>
      <c r="DB47" s="284">
        <v>1.26E-2</v>
      </c>
      <c r="DC47" s="285"/>
      <c r="DD47" s="284">
        <v>6.6E-3</v>
      </c>
      <c r="DE47" s="285"/>
      <c r="DF47" s="284"/>
      <c r="DG47" s="285"/>
      <c r="DH47" s="284"/>
      <c r="DI47" s="285"/>
      <c r="DJ47" s="284"/>
      <c r="DK47" s="285"/>
      <c r="DL47" s="284"/>
      <c r="DM47" s="285"/>
      <c r="DN47" s="284"/>
      <c r="DO47" s="285"/>
      <c r="DP47" s="284"/>
      <c r="DQ47" s="285"/>
      <c r="DR47" s="284"/>
      <c r="DS47" s="285"/>
    </row>
    <row r="48" spans="1:123" s="217" customFormat="1" ht="12.75" x14ac:dyDescent="0.25">
      <c r="A48" s="216" t="s">
        <v>231</v>
      </c>
      <c r="B48" s="287">
        <v>1</v>
      </c>
      <c r="C48" s="288"/>
      <c r="D48" s="287">
        <v>0.86</v>
      </c>
      <c r="E48" s="288"/>
      <c r="F48" s="284">
        <v>0.83</v>
      </c>
      <c r="G48" s="285"/>
      <c r="H48" s="284">
        <v>0.74</v>
      </c>
      <c r="I48" s="285"/>
      <c r="J48" s="284">
        <v>0.36430000000000001</v>
      </c>
      <c r="K48" s="285"/>
      <c r="L48" s="284">
        <v>0.65569999999999995</v>
      </c>
      <c r="M48" s="285"/>
      <c r="N48" s="284">
        <v>0.67179999999999995</v>
      </c>
      <c r="O48" s="285"/>
      <c r="P48" s="284">
        <v>0.61939999999999995</v>
      </c>
      <c r="Q48" s="285"/>
      <c r="R48" s="284">
        <v>0.5353</v>
      </c>
      <c r="S48" s="285"/>
      <c r="T48" s="284">
        <v>0.48880000000000001</v>
      </c>
      <c r="U48" s="285"/>
      <c r="V48" s="284">
        <v>0.65410000000000001</v>
      </c>
      <c r="W48" s="319"/>
      <c r="X48" s="284">
        <v>0.64859999999999995</v>
      </c>
      <c r="Y48" s="285"/>
      <c r="Z48" s="284">
        <v>0.57499999999999996</v>
      </c>
      <c r="AA48" s="285"/>
      <c r="AB48" s="284">
        <v>0.61050000000000004</v>
      </c>
      <c r="AC48" s="285"/>
      <c r="AD48" s="284">
        <v>0.56020000000000003</v>
      </c>
      <c r="AE48" s="285"/>
      <c r="AF48" s="284">
        <v>0.61719999999999997</v>
      </c>
      <c r="AG48" s="285"/>
      <c r="AH48" s="284">
        <v>0.71419999999999995</v>
      </c>
      <c r="AI48" s="285"/>
      <c r="AJ48" s="284">
        <v>0.72030000000000005</v>
      </c>
      <c r="AK48" s="285"/>
      <c r="AL48" s="284">
        <v>0.60660000000000003</v>
      </c>
      <c r="AM48" s="285"/>
      <c r="AN48" s="284">
        <v>0.60409999999999997</v>
      </c>
      <c r="AO48" s="285"/>
      <c r="AP48" s="284">
        <v>0.61750000000000005</v>
      </c>
      <c r="AQ48" s="285"/>
      <c r="AR48" s="284">
        <v>0.57769999999999999</v>
      </c>
      <c r="AS48" s="285"/>
      <c r="AT48" s="284">
        <v>0.59109999999999996</v>
      </c>
      <c r="AU48" s="285"/>
      <c r="AV48" s="284">
        <v>0.6</v>
      </c>
      <c r="AW48" s="285"/>
      <c r="AX48" s="284">
        <v>0.56110000000000004</v>
      </c>
      <c r="AY48" s="285"/>
      <c r="AZ48" s="284">
        <v>0.53090000000000004</v>
      </c>
      <c r="BA48" s="285"/>
      <c r="BB48" s="284">
        <v>0.61580000000000001</v>
      </c>
      <c r="BC48" s="285"/>
      <c r="BD48" s="284">
        <v>0.56359999999999999</v>
      </c>
      <c r="BE48" s="285"/>
      <c r="BF48" s="284"/>
      <c r="BG48" s="285"/>
      <c r="BH48" s="284">
        <v>0.68020000000000003</v>
      </c>
      <c r="BI48" s="285"/>
      <c r="BJ48" s="284">
        <v>0.6341</v>
      </c>
      <c r="BK48" s="285"/>
      <c r="BL48" s="284">
        <v>0.57869999999999999</v>
      </c>
      <c r="BM48" s="285"/>
      <c r="BN48" s="284">
        <v>0.59789999999999999</v>
      </c>
      <c r="BO48" s="285"/>
      <c r="BP48" s="284">
        <v>0.62829999999999997</v>
      </c>
      <c r="BQ48" s="285"/>
      <c r="BR48" s="284">
        <v>0.63470000000000004</v>
      </c>
      <c r="BS48" s="285"/>
      <c r="BT48" s="284">
        <v>0.61750000000000005</v>
      </c>
      <c r="BU48" s="285"/>
      <c r="BV48" s="284">
        <v>0.61909999999999998</v>
      </c>
      <c r="BW48" s="285"/>
      <c r="BX48" s="284">
        <v>0.62070000000000003</v>
      </c>
      <c r="BY48" s="285"/>
      <c r="BZ48" s="284">
        <v>0.60560000000000003</v>
      </c>
      <c r="CA48" s="285"/>
      <c r="CB48" s="284">
        <v>0.63449999999999995</v>
      </c>
      <c r="CC48" s="285"/>
      <c r="CD48" s="284">
        <v>0.81879999999999997</v>
      </c>
      <c r="CE48" s="285"/>
      <c r="CF48" s="284">
        <v>0.60240000000000005</v>
      </c>
      <c r="CG48" s="285"/>
      <c r="CH48" s="284">
        <v>0.69510000000000005</v>
      </c>
      <c r="CI48" s="285"/>
      <c r="CJ48" s="284">
        <v>0.64670000000000005</v>
      </c>
      <c r="CK48" s="285"/>
      <c r="CL48" s="284">
        <v>0.62849999999999995</v>
      </c>
      <c r="CM48" s="285"/>
      <c r="CN48" s="284">
        <v>0.628</v>
      </c>
      <c r="CO48" s="285"/>
      <c r="CP48" s="284">
        <v>0.57620000000000005</v>
      </c>
      <c r="CQ48" s="285"/>
      <c r="CR48" s="284">
        <v>0.56850000000000001</v>
      </c>
      <c r="CS48" s="285"/>
      <c r="CT48" s="284">
        <v>0.26629999999999998</v>
      </c>
      <c r="CU48" s="285"/>
      <c r="CV48" s="284">
        <v>0.59640000000000004</v>
      </c>
      <c r="CW48" s="285"/>
      <c r="CX48" s="284">
        <v>0.59930000000000005</v>
      </c>
      <c r="CY48" s="285"/>
      <c r="CZ48" s="284">
        <v>0.52200000000000002</v>
      </c>
      <c r="DA48" s="285"/>
      <c r="DB48" s="284">
        <v>0.59040000000000004</v>
      </c>
      <c r="DC48" s="285"/>
      <c r="DD48" s="284">
        <v>0.58940000000000003</v>
      </c>
      <c r="DE48" s="285"/>
      <c r="DF48" s="284"/>
      <c r="DG48" s="285"/>
      <c r="DH48" s="284"/>
      <c r="DI48" s="285"/>
      <c r="DJ48" s="284"/>
      <c r="DK48" s="285"/>
      <c r="DL48" s="284"/>
      <c r="DM48" s="285"/>
      <c r="DN48" s="284"/>
      <c r="DO48" s="285"/>
      <c r="DP48" s="284"/>
      <c r="DQ48" s="285"/>
      <c r="DR48" s="284"/>
      <c r="DS48" s="285"/>
    </row>
    <row r="49" spans="1:123" x14ac:dyDescent="0.25">
      <c r="A49" s="219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208"/>
      <c r="BT49" s="208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208"/>
      <c r="CF49" s="208"/>
      <c r="CG49" s="208"/>
      <c r="CH49" s="208"/>
      <c r="CI49" s="208"/>
      <c r="CJ49" s="208"/>
      <c r="CK49" s="208"/>
      <c r="CL49" s="208"/>
      <c r="CM49" s="208"/>
      <c r="CN49" s="208"/>
      <c r="CO49" s="208"/>
      <c r="CP49" s="208"/>
      <c r="CQ49" s="208"/>
      <c r="CR49" s="208"/>
      <c r="CS49" s="208"/>
      <c r="CT49" s="208"/>
      <c r="CU49" s="208"/>
      <c r="CV49" s="208"/>
      <c r="CW49" s="208"/>
      <c r="CX49" s="208"/>
      <c r="CY49" s="208"/>
      <c r="CZ49" s="208"/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208"/>
      <c r="DM49" s="208"/>
      <c r="DN49" s="208"/>
      <c r="DO49" s="208"/>
      <c r="DP49" s="208"/>
      <c r="DQ49" s="208"/>
      <c r="DR49" s="208"/>
      <c r="DS49" s="208"/>
    </row>
    <row r="50" spans="1:123" x14ac:dyDescent="0.25">
      <c r="A50" s="211" t="s">
        <v>232</v>
      </c>
      <c r="B50" s="212"/>
      <c r="C50" s="212"/>
      <c r="D50" s="212"/>
      <c r="E50" s="212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3"/>
      <c r="W50" s="213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2"/>
      <c r="BL50" s="212"/>
      <c r="BM50" s="212"/>
      <c r="BN50" s="212"/>
      <c r="BO50" s="212"/>
      <c r="BP50" s="212"/>
      <c r="BQ50" s="212"/>
      <c r="BR50" s="212"/>
      <c r="BS50" s="212"/>
      <c r="BT50" s="212"/>
      <c r="BU50" s="212"/>
      <c r="BV50" s="212"/>
      <c r="BW50" s="214"/>
      <c r="BX50" s="212"/>
      <c r="BY50" s="214"/>
      <c r="BZ50" s="212"/>
      <c r="CA50" s="214"/>
      <c r="CB50" s="212"/>
      <c r="CC50" s="214"/>
      <c r="CD50" s="212"/>
      <c r="CE50" s="214"/>
      <c r="CF50" s="212"/>
      <c r="CG50" s="214"/>
      <c r="CH50" s="212"/>
      <c r="CI50" s="214"/>
      <c r="CJ50" s="212"/>
      <c r="CK50" s="214"/>
      <c r="CL50" s="212"/>
      <c r="CM50" s="214"/>
      <c r="CN50" s="212"/>
      <c r="CO50" s="214"/>
      <c r="CP50" s="212"/>
      <c r="CQ50" s="214"/>
      <c r="CR50" s="212"/>
      <c r="CS50" s="214"/>
      <c r="CT50" s="212"/>
      <c r="CU50" s="214"/>
      <c r="CV50" s="212"/>
      <c r="CW50" s="214"/>
      <c r="CX50" s="212"/>
      <c r="CY50" s="214"/>
      <c r="CZ50" s="212"/>
      <c r="DA50" s="214"/>
      <c r="DB50" s="212"/>
      <c r="DC50" s="214"/>
      <c r="DD50" s="212"/>
      <c r="DE50" s="214"/>
      <c r="DF50" s="212"/>
      <c r="DG50" s="214"/>
      <c r="DH50" s="212"/>
      <c r="DI50" s="214"/>
      <c r="DJ50" s="212"/>
      <c r="DK50" s="214"/>
      <c r="DL50" s="212"/>
      <c r="DM50" s="214"/>
      <c r="DN50" s="212"/>
      <c r="DO50" s="214"/>
      <c r="DP50" s="212"/>
      <c r="DQ50" s="214"/>
      <c r="DR50" s="212"/>
      <c r="DS50" s="214"/>
    </row>
    <row r="51" spans="1:123" x14ac:dyDescent="0.25">
      <c r="A51" s="215" t="s">
        <v>224</v>
      </c>
      <c r="B51" s="281">
        <f>B41</f>
        <v>44562</v>
      </c>
      <c r="C51" s="282"/>
      <c r="D51" s="281" t="e" vm="2">
        <f>D41</f>
        <v>#VALUE!</v>
      </c>
      <c r="E51" s="282"/>
      <c r="F51" s="281" t="e" vm="2">
        <f>F41</f>
        <v>#VALUE!</v>
      </c>
      <c r="G51" s="282"/>
      <c r="H51" s="281" t="e" vm="2">
        <f>H41</f>
        <v>#VALUE!</v>
      </c>
      <c r="I51" s="282"/>
      <c r="J51" s="281" t="e" vm="2">
        <f>J41</f>
        <v>#VALUE!</v>
      </c>
      <c r="K51" s="282"/>
      <c r="L51" s="281" t="e" vm="2">
        <f>L41</f>
        <v>#VALUE!</v>
      </c>
      <c r="M51" s="282"/>
      <c r="N51" s="281" t="e" vm="2">
        <f>N41</f>
        <v>#VALUE!</v>
      </c>
      <c r="O51" s="282"/>
      <c r="P51" s="281" t="e" vm="2">
        <f>P41</f>
        <v>#VALUE!</v>
      </c>
      <c r="Q51" s="282"/>
      <c r="R51" s="281" t="e" vm="2">
        <f>R41</f>
        <v>#VALUE!</v>
      </c>
      <c r="S51" s="282"/>
      <c r="T51" s="281" t="e" vm="2">
        <f>T41</f>
        <v>#VALUE!</v>
      </c>
      <c r="U51" s="282"/>
      <c r="V51" s="281" t="e" vm="2">
        <f>V41</f>
        <v>#VALUE!</v>
      </c>
      <c r="W51" s="283"/>
      <c r="X51" s="281" t="e" vm="2">
        <f>X41</f>
        <v>#VALUE!</v>
      </c>
      <c r="Y51" s="282"/>
      <c r="Z51" s="281" t="e" vm="2">
        <f>Z41</f>
        <v>#VALUE!</v>
      </c>
      <c r="AA51" s="282"/>
      <c r="AB51" s="281" t="e" vm="2">
        <f>AB41</f>
        <v>#VALUE!</v>
      </c>
      <c r="AC51" s="282"/>
      <c r="AD51" s="281" t="e" vm="2">
        <f>AD41</f>
        <v>#VALUE!</v>
      </c>
      <c r="AE51" s="282"/>
      <c r="AF51" s="281" t="e" vm="2">
        <f>AF41</f>
        <v>#VALUE!</v>
      </c>
      <c r="AG51" s="282"/>
      <c r="AH51" s="281" t="e" vm="2">
        <f>AH41</f>
        <v>#VALUE!</v>
      </c>
      <c r="AI51" s="282"/>
      <c r="AJ51" s="281" t="e" vm="2">
        <f>AJ41</f>
        <v>#VALUE!</v>
      </c>
      <c r="AK51" s="282"/>
      <c r="AL51" s="281" t="e" vm="2">
        <f>AL41</f>
        <v>#VALUE!</v>
      </c>
      <c r="AM51" s="282"/>
      <c r="AN51" s="281" t="e" vm="2">
        <f>AN41</f>
        <v>#VALUE!</v>
      </c>
      <c r="AO51" s="282"/>
      <c r="AP51" s="281" t="e" vm="2">
        <f>AP41</f>
        <v>#VALUE!</v>
      </c>
      <c r="AQ51" s="282"/>
      <c r="AR51" s="281" t="e" vm="2">
        <f>AR41</f>
        <v>#VALUE!</v>
      </c>
      <c r="AS51" s="282"/>
      <c r="AT51" s="281" t="e" vm="2">
        <f>AT41</f>
        <v>#VALUE!</v>
      </c>
      <c r="AU51" s="282"/>
      <c r="AV51" s="281" t="e" vm="2">
        <f>AV41</f>
        <v>#VALUE!</v>
      </c>
      <c r="AW51" s="282"/>
      <c r="AX51" s="281" t="e" vm="2">
        <f>AX41</f>
        <v>#VALUE!</v>
      </c>
      <c r="AY51" s="282"/>
      <c r="AZ51" s="306" t="e" vm="2">
        <f>AZ41</f>
        <v>#VALUE!</v>
      </c>
      <c r="BA51" s="282"/>
      <c r="BB51" s="306" t="e" vm="2">
        <f>BB41</f>
        <v>#VALUE!</v>
      </c>
      <c r="BC51" s="282"/>
      <c r="BD51" s="306" t="e" vm="2">
        <f>BD41</f>
        <v>#VALUE!</v>
      </c>
      <c r="BE51" s="282"/>
      <c r="BF51" s="281" t="str">
        <f>$BF$8</f>
        <v>06 a 31 - Mai - 24</v>
      </c>
      <c r="BG51" s="282"/>
      <c r="BH51" s="281" t="e" vm="1">
        <f>_xll.FIMMÊS(BD51,0)+1</f>
        <v>#VALUE!</v>
      </c>
      <c r="BI51" s="282"/>
      <c r="BJ51" s="306" t="e" vm="2">
        <f>BJ41</f>
        <v>#VALUE!</v>
      </c>
      <c r="BK51" s="282"/>
      <c r="BL51" s="306" t="e" vm="2">
        <f>BL41</f>
        <v>#VALUE!</v>
      </c>
      <c r="BM51" s="282"/>
      <c r="BN51" s="306" t="e" vm="2">
        <f>BN41</f>
        <v>#VALUE!</v>
      </c>
      <c r="BO51" s="282"/>
      <c r="BP51" s="306" t="e" vm="2">
        <f>BP41</f>
        <v>#VALUE!</v>
      </c>
      <c r="BQ51" s="282"/>
      <c r="BR51" s="306" t="e" vm="2">
        <f>BR41</f>
        <v>#VALUE!</v>
      </c>
      <c r="BS51" s="282"/>
      <c r="BT51" s="306" t="e" vm="2">
        <f>BT41</f>
        <v>#VALUE!</v>
      </c>
      <c r="BU51" s="282"/>
      <c r="BV51" s="306" t="e" vm="2">
        <f>BV41</f>
        <v>#VALUE!</v>
      </c>
      <c r="BW51" s="282"/>
      <c r="BX51" s="306" t="e" vm="2">
        <f>BX41</f>
        <v>#VALUE!</v>
      </c>
      <c r="BY51" s="282"/>
      <c r="BZ51" s="306" t="e" vm="2">
        <f>BZ41</f>
        <v>#VALUE!</v>
      </c>
      <c r="CA51" s="282"/>
      <c r="CB51" s="306" t="e" vm="2">
        <f>CB41</f>
        <v>#VALUE!</v>
      </c>
      <c r="CC51" s="282"/>
      <c r="CD51" s="306" t="e" vm="2">
        <f>CD41</f>
        <v>#VALUE!</v>
      </c>
      <c r="CE51" s="282"/>
      <c r="CF51" s="306" t="e" vm="2">
        <f>CF41</f>
        <v>#VALUE!</v>
      </c>
      <c r="CG51" s="282"/>
      <c r="CH51" s="306" t="e" vm="2">
        <f>CH41</f>
        <v>#VALUE!</v>
      </c>
      <c r="CI51" s="282"/>
      <c r="CJ51" s="306" t="e" vm="2">
        <f>CJ41</f>
        <v>#VALUE!</v>
      </c>
      <c r="CK51" s="282"/>
      <c r="CL51" s="306" t="e" vm="2">
        <f>CL41</f>
        <v>#VALUE!</v>
      </c>
      <c r="CM51" s="282"/>
      <c r="CN51" s="306" t="e" vm="2">
        <f>CN41</f>
        <v>#VALUE!</v>
      </c>
      <c r="CO51" s="282"/>
      <c r="CP51" s="306" t="e" vm="2">
        <f>CP41</f>
        <v>#VALUE!</v>
      </c>
      <c r="CQ51" s="282"/>
      <c r="CR51" s="306" t="e" vm="2">
        <f>CR41</f>
        <v>#VALUE!</v>
      </c>
      <c r="CS51" s="282"/>
      <c r="CT51" s="306" t="e" vm="2">
        <f>CT41</f>
        <v>#VALUE!</v>
      </c>
      <c r="CU51" s="282"/>
      <c r="CV51" s="306" t="e" vm="2">
        <f>CV41</f>
        <v>#VALUE!</v>
      </c>
      <c r="CW51" s="282"/>
      <c r="CX51" s="306" t="e" vm="2">
        <f>CX41</f>
        <v>#VALUE!</v>
      </c>
      <c r="CY51" s="282"/>
      <c r="CZ51" s="306" t="e" vm="2">
        <f>CZ41</f>
        <v>#VALUE!</v>
      </c>
      <c r="DA51" s="282"/>
      <c r="DB51" s="306" t="e" vm="2">
        <f>DB41</f>
        <v>#VALUE!</v>
      </c>
      <c r="DC51" s="282"/>
      <c r="DD51" s="306" t="e" vm="2">
        <f>DD41</f>
        <v>#VALUE!</v>
      </c>
      <c r="DE51" s="282"/>
      <c r="DF51" s="306" t="e" vm="2">
        <f>DF41</f>
        <v>#VALUE!</v>
      </c>
      <c r="DG51" s="282"/>
      <c r="DH51" s="306" t="e" vm="2">
        <f>DH41</f>
        <v>#VALUE!</v>
      </c>
      <c r="DI51" s="282"/>
      <c r="DJ51" s="306" t="e" vm="2">
        <f>DJ41</f>
        <v>#VALUE!</v>
      </c>
      <c r="DK51" s="282"/>
      <c r="DL51" s="306" t="e" vm="2">
        <f>DL41</f>
        <v>#VALUE!</v>
      </c>
      <c r="DM51" s="282"/>
      <c r="DN51" s="306" t="e" vm="2">
        <f>DN41</f>
        <v>#VALUE!</v>
      </c>
      <c r="DO51" s="282"/>
      <c r="DP51" s="306" t="e" vm="2">
        <f>DP41</f>
        <v>#VALUE!</v>
      </c>
      <c r="DQ51" s="282"/>
      <c r="DR51" s="306" t="e" vm="2">
        <f>DR41</f>
        <v>#VALUE!</v>
      </c>
      <c r="DS51" s="282"/>
    </row>
    <row r="52" spans="1:123" s="217" customFormat="1" ht="12.75" x14ac:dyDescent="0.25">
      <c r="A52" s="227" t="s">
        <v>233</v>
      </c>
      <c r="B52" s="309">
        <v>55</v>
      </c>
      <c r="C52" s="285"/>
      <c r="D52" s="309">
        <v>65</v>
      </c>
      <c r="E52" s="285"/>
      <c r="F52" s="309">
        <v>64</v>
      </c>
      <c r="G52" s="285"/>
      <c r="H52" s="309">
        <v>59</v>
      </c>
      <c r="I52" s="285"/>
      <c r="J52" s="309">
        <v>54</v>
      </c>
      <c r="K52" s="285"/>
      <c r="L52" s="309">
        <v>52</v>
      </c>
      <c r="M52" s="285"/>
      <c r="N52" s="309">
        <v>48</v>
      </c>
      <c r="O52" s="285"/>
      <c r="P52" s="309">
        <v>47</v>
      </c>
      <c r="Q52" s="285"/>
      <c r="R52" s="309">
        <v>47</v>
      </c>
      <c r="S52" s="285"/>
      <c r="T52" s="309">
        <v>48</v>
      </c>
      <c r="U52" s="285"/>
      <c r="V52" s="272">
        <v>48</v>
      </c>
      <c r="W52" s="320"/>
      <c r="X52" s="309">
        <v>49</v>
      </c>
      <c r="Y52" s="285"/>
      <c r="Z52" s="309">
        <v>48</v>
      </c>
      <c r="AA52" s="285"/>
      <c r="AB52" s="309">
        <v>46</v>
      </c>
      <c r="AC52" s="285"/>
      <c r="AD52" s="309">
        <v>46</v>
      </c>
      <c r="AE52" s="285"/>
      <c r="AF52" s="309">
        <v>48</v>
      </c>
      <c r="AG52" s="285"/>
      <c r="AH52" s="309">
        <v>46</v>
      </c>
      <c r="AI52" s="285"/>
      <c r="AJ52" s="309">
        <v>46</v>
      </c>
      <c r="AK52" s="285"/>
      <c r="AL52" s="309">
        <v>46</v>
      </c>
      <c r="AM52" s="285"/>
      <c r="AN52" s="309">
        <v>46</v>
      </c>
      <c r="AO52" s="285"/>
      <c r="AP52" s="309">
        <v>46</v>
      </c>
      <c r="AQ52" s="285"/>
      <c r="AR52" s="309">
        <v>46</v>
      </c>
      <c r="AS52" s="285"/>
      <c r="AT52" s="309">
        <v>46</v>
      </c>
      <c r="AU52" s="285"/>
      <c r="AV52" s="309">
        <v>46</v>
      </c>
      <c r="AW52" s="285"/>
      <c r="AX52" s="309">
        <v>46</v>
      </c>
      <c r="AY52" s="285"/>
      <c r="AZ52" s="309">
        <v>49</v>
      </c>
      <c r="BA52" s="285"/>
      <c r="BB52" s="309">
        <v>48</v>
      </c>
      <c r="BC52" s="285"/>
      <c r="BD52" s="309">
        <v>50</v>
      </c>
      <c r="BE52" s="285"/>
      <c r="BF52" s="309"/>
      <c r="BG52" s="285"/>
      <c r="BH52" s="309">
        <v>53</v>
      </c>
      <c r="BI52" s="285"/>
      <c r="BJ52" s="309">
        <v>53</v>
      </c>
      <c r="BK52" s="285"/>
      <c r="BL52" s="309">
        <v>53</v>
      </c>
      <c r="BM52" s="285"/>
      <c r="BN52" s="309">
        <v>53</v>
      </c>
      <c r="BO52" s="285"/>
      <c r="BP52" s="309">
        <v>53</v>
      </c>
      <c r="BQ52" s="285"/>
      <c r="BR52" s="309">
        <v>53</v>
      </c>
      <c r="BS52" s="285"/>
      <c r="BT52" s="309">
        <v>55</v>
      </c>
      <c r="BU52" s="285"/>
      <c r="BV52" s="309">
        <v>55</v>
      </c>
      <c r="BW52" s="285"/>
      <c r="BX52" s="309">
        <v>56</v>
      </c>
      <c r="BY52" s="285"/>
      <c r="BZ52" s="309">
        <v>60</v>
      </c>
      <c r="CA52" s="285"/>
      <c r="CB52" s="309">
        <v>61</v>
      </c>
      <c r="CC52" s="285"/>
      <c r="CD52" s="309">
        <v>61</v>
      </c>
      <c r="CE52" s="285"/>
      <c r="CF52" s="309">
        <v>61</v>
      </c>
      <c r="CG52" s="285"/>
      <c r="CH52" s="309">
        <v>61</v>
      </c>
      <c r="CI52" s="285"/>
      <c r="CJ52" s="309">
        <v>62</v>
      </c>
      <c r="CK52" s="285"/>
      <c r="CL52" s="309">
        <v>62</v>
      </c>
      <c r="CM52" s="285"/>
      <c r="CN52" s="309">
        <v>62</v>
      </c>
      <c r="CO52" s="285"/>
      <c r="CP52" s="309">
        <v>62</v>
      </c>
      <c r="CQ52" s="285"/>
      <c r="CR52" s="309">
        <v>62</v>
      </c>
      <c r="CS52" s="285"/>
      <c r="CT52" s="309">
        <v>62</v>
      </c>
      <c r="CU52" s="285"/>
      <c r="CV52" s="309">
        <v>61</v>
      </c>
      <c r="CW52" s="285"/>
      <c r="CX52" s="309">
        <v>62</v>
      </c>
      <c r="CY52" s="285"/>
      <c r="CZ52" s="309">
        <v>73</v>
      </c>
      <c r="DA52" s="285"/>
      <c r="DB52" s="309">
        <v>73</v>
      </c>
      <c r="DC52" s="285"/>
      <c r="DD52" s="309">
        <v>73</v>
      </c>
      <c r="DE52" s="285"/>
      <c r="DF52" s="309"/>
      <c r="DG52" s="285"/>
      <c r="DH52" s="309"/>
      <c r="DI52" s="285"/>
      <c r="DJ52" s="309"/>
      <c r="DK52" s="285"/>
      <c r="DL52" s="309"/>
      <c r="DM52" s="285"/>
      <c r="DN52" s="309"/>
      <c r="DO52" s="285"/>
      <c r="DP52" s="309"/>
      <c r="DQ52" s="285"/>
      <c r="DR52" s="309"/>
      <c r="DS52" s="285"/>
    </row>
    <row r="53" spans="1:123" s="217" customFormat="1" ht="12.75" x14ac:dyDescent="0.25">
      <c r="A53" s="227" t="s">
        <v>234</v>
      </c>
      <c r="B53" s="309">
        <v>162</v>
      </c>
      <c r="C53" s="285"/>
      <c r="D53" s="309">
        <v>189</v>
      </c>
      <c r="E53" s="285"/>
      <c r="F53" s="309">
        <v>187</v>
      </c>
      <c r="G53" s="285"/>
      <c r="H53" s="309">
        <v>184</v>
      </c>
      <c r="I53" s="285"/>
      <c r="J53" s="309">
        <v>178</v>
      </c>
      <c r="K53" s="285"/>
      <c r="L53" s="309">
        <v>182</v>
      </c>
      <c r="M53" s="285"/>
      <c r="N53" s="309">
        <v>168</v>
      </c>
      <c r="O53" s="285"/>
      <c r="P53" s="309">
        <v>221</v>
      </c>
      <c r="Q53" s="285"/>
      <c r="R53" s="309">
        <v>222</v>
      </c>
      <c r="S53" s="285"/>
      <c r="T53" s="309">
        <v>174</v>
      </c>
      <c r="U53" s="285"/>
      <c r="V53" s="272">
        <v>222</v>
      </c>
      <c r="W53" s="320"/>
      <c r="X53" s="309">
        <v>178</v>
      </c>
      <c r="Y53" s="285"/>
      <c r="Z53" s="309">
        <v>174</v>
      </c>
      <c r="AA53" s="285"/>
      <c r="AB53" s="309">
        <v>178</v>
      </c>
      <c r="AC53" s="285"/>
      <c r="AD53" s="309">
        <v>174</v>
      </c>
      <c r="AE53" s="285"/>
      <c r="AF53" s="309">
        <v>176</v>
      </c>
      <c r="AG53" s="285"/>
      <c r="AH53" s="309">
        <v>222</v>
      </c>
      <c r="AI53" s="285"/>
      <c r="AJ53" s="309">
        <v>175</v>
      </c>
      <c r="AK53" s="285"/>
      <c r="AL53" s="309">
        <v>176</v>
      </c>
      <c r="AM53" s="285"/>
      <c r="AN53" s="309">
        <v>174</v>
      </c>
      <c r="AO53" s="285"/>
      <c r="AP53" s="309">
        <v>172</v>
      </c>
      <c r="AQ53" s="285"/>
      <c r="AR53" s="309">
        <v>217</v>
      </c>
      <c r="AS53" s="285"/>
      <c r="AT53" s="309">
        <v>172</v>
      </c>
      <c r="AU53" s="285"/>
      <c r="AV53" s="309">
        <v>217</v>
      </c>
      <c r="AW53" s="285"/>
      <c r="AX53" s="309">
        <v>218</v>
      </c>
      <c r="AY53" s="285"/>
      <c r="AZ53" s="309">
        <v>174</v>
      </c>
      <c r="BA53" s="285"/>
      <c r="BB53" s="309">
        <v>174</v>
      </c>
      <c r="BC53" s="285"/>
      <c r="BD53" s="309">
        <v>229</v>
      </c>
      <c r="BE53" s="285"/>
      <c r="BF53" s="309"/>
      <c r="BG53" s="285"/>
      <c r="BH53" s="309">
        <v>239</v>
      </c>
      <c r="BI53" s="285"/>
      <c r="BJ53" s="309">
        <v>239</v>
      </c>
      <c r="BK53" s="285"/>
      <c r="BL53" s="309">
        <v>239</v>
      </c>
      <c r="BM53" s="285"/>
      <c r="BN53" s="309">
        <v>241</v>
      </c>
      <c r="BO53" s="285"/>
      <c r="BP53" s="309">
        <v>241</v>
      </c>
      <c r="BQ53" s="285"/>
      <c r="BR53" s="309">
        <v>242</v>
      </c>
      <c r="BS53" s="285"/>
      <c r="BT53" s="309">
        <v>246</v>
      </c>
      <c r="BU53" s="285"/>
      <c r="BV53" s="309">
        <v>247</v>
      </c>
      <c r="BW53" s="285"/>
      <c r="BX53" s="309">
        <v>248</v>
      </c>
      <c r="BY53" s="285"/>
      <c r="BZ53" s="309">
        <v>256</v>
      </c>
      <c r="CA53" s="285"/>
      <c r="CB53" s="309">
        <v>260</v>
      </c>
      <c r="CC53" s="285"/>
      <c r="CD53" s="309">
        <v>260</v>
      </c>
      <c r="CE53" s="285"/>
      <c r="CF53" s="309">
        <v>260</v>
      </c>
      <c r="CG53" s="285"/>
      <c r="CH53" s="309">
        <v>261</v>
      </c>
      <c r="CI53" s="285"/>
      <c r="CJ53" s="309">
        <v>268</v>
      </c>
      <c r="CK53" s="285"/>
      <c r="CL53" s="309">
        <v>268</v>
      </c>
      <c r="CM53" s="285"/>
      <c r="CN53" s="309">
        <v>268</v>
      </c>
      <c r="CO53" s="285"/>
      <c r="CP53" s="309">
        <v>266</v>
      </c>
      <c r="CQ53" s="285"/>
      <c r="CR53" s="309">
        <v>262</v>
      </c>
      <c r="CS53" s="285"/>
      <c r="CT53" s="309">
        <v>265</v>
      </c>
      <c r="CU53" s="285"/>
      <c r="CV53" s="309">
        <v>262</v>
      </c>
      <c r="CW53" s="285"/>
      <c r="CX53" s="309">
        <v>264</v>
      </c>
      <c r="CY53" s="285"/>
      <c r="CZ53" s="309">
        <v>275</v>
      </c>
      <c r="DA53" s="285"/>
      <c r="DB53" s="309">
        <v>276</v>
      </c>
      <c r="DC53" s="285"/>
      <c r="DD53" s="309">
        <v>276</v>
      </c>
      <c r="DE53" s="285"/>
      <c r="DF53" s="309"/>
      <c r="DG53" s="285"/>
      <c r="DH53" s="309"/>
      <c r="DI53" s="285"/>
      <c r="DJ53" s="309"/>
      <c r="DK53" s="285"/>
      <c r="DL53" s="309"/>
      <c r="DM53" s="285"/>
      <c r="DN53" s="309"/>
      <c r="DO53" s="285"/>
      <c r="DP53" s="309"/>
      <c r="DQ53" s="285"/>
      <c r="DR53" s="309"/>
      <c r="DS53" s="285"/>
    </row>
    <row r="54" spans="1:123" s="217" customFormat="1" ht="12.75" x14ac:dyDescent="0.25">
      <c r="A54" s="227" t="s">
        <v>235</v>
      </c>
      <c r="B54" s="309">
        <v>291</v>
      </c>
      <c r="C54" s="285"/>
      <c r="D54" s="309">
        <v>337</v>
      </c>
      <c r="E54" s="285"/>
      <c r="F54" s="309">
        <v>328</v>
      </c>
      <c r="G54" s="285"/>
      <c r="H54" s="309">
        <v>624</v>
      </c>
      <c r="I54" s="285"/>
      <c r="J54" s="309">
        <v>642</v>
      </c>
      <c r="K54" s="285"/>
      <c r="L54" s="309">
        <v>323</v>
      </c>
      <c r="M54" s="285"/>
      <c r="N54" s="309">
        <v>301</v>
      </c>
      <c r="O54" s="285"/>
      <c r="P54" s="309">
        <v>309</v>
      </c>
      <c r="Q54" s="285"/>
      <c r="R54" s="309">
        <v>632</v>
      </c>
      <c r="S54" s="285"/>
      <c r="T54" s="309">
        <v>634</v>
      </c>
      <c r="U54" s="285"/>
      <c r="V54" s="272">
        <v>679</v>
      </c>
      <c r="W54" s="320"/>
      <c r="X54" s="309">
        <v>685</v>
      </c>
      <c r="Y54" s="285"/>
      <c r="Z54" s="309">
        <v>668</v>
      </c>
      <c r="AA54" s="285"/>
      <c r="AB54" s="309">
        <v>667</v>
      </c>
      <c r="AC54" s="285"/>
      <c r="AD54" s="309">
        <v>663</v>
      </c>
      <c r="AE54" s="285"/>
      <c r="AF54" s="309">
        <v>671</v>
      </c>
      <c r="AG54" s="285"/>
      <c r="AH54" s="309">
        <v>678</v>
      </c>
      <c r="AI54" s="285"/>
      <c r="AJ54" s="309">
        <v>679</v>
      </c>
      <c r="AK54" s="285"/>
      <c r="AL54" s="309">
        <v>677</v>
      </c>
      <c r="AM54" s="285"/>
      <c r="AN54" s="309">
        <v>674</v>
      </c>
      <c r="AO54" s="285"/>
      <c r="AP54" s="309">
        <v>687</v>
      </c>
      <c r="AQ54" s="285"/>
      <c r="AR54" s="309">
        <v>682</v>
      </c>
      <c r="AS54" s="285"/>
      <c r="AT54" s="309">
        <v>304</v>
      </c>
      <c r="AU54" s="285"/>
      <c r="AV54" s="309">
        <v>305</v>
      </c>
      <c r="AW54" s="285"/>
      <c r="AX54" s="309">
        <v>307</v>
      </c>
      <c r="AY54" s="285"/>
      <c r="AZ54" s="309">
        <v>690</v>
      </c>
      <c r="BA54" s="285"/>
      <c r="BB54" s="309">
        <v>690</v>
      </c>
      <c r="BC54" s="285"/>
      <c r="BD54" s="309">
        <v>649</v>
      </c>
      <c r="BE54" s="285"/>
      <c r="BF54" s="309"/>
      <c r="BG54" s="285"/>
      <c r="BH54" s="309">
        <v>659</v>
      </c>
      <c r="BI54" s="285"/>
      <c r="BJ54" s="309">
        <v>662</v>
      </c>
      <c r="BK54" s="285"/>
      <c r="BL54" s="309">
        <v>660</v>
      </c>
      <c r="BM54" s="285"/>
      <c r="BN54" s="309">
        <v>662</v>
      </c>
      <c r="BO54" s="285"/>
      <c r="BP54" s="309">
        <v>662</v>
      </c>
      <c r="BQ54" s="285"/>
      <c r="BR54" s="309">
        <v>666</v>
      </c>
      <c r="BS54" s="285"/>
      <c r="BT54" s="309">
        <v>665</v>
      </c>
      <c r="BU54" s="285"/>
      <c r="BV54" s="309">
        <v>665</v>
      </c>
      <c r="BW54" s="285"/>
      <c r="BX54" s="309">
        <v>670</v>
      </c>
      <c r="BY54" s="285"/>
      <c r="BZ54" s="309">
        <v>680</v>
      </c>
      <c r="CA54" s="285"/>
      <c r="CB54" s="309">
        <v>701</v>
      </c>
      <c r="CC54" s="285"/>
      <c r="CD54" s="309">
        <v>704</v>
      </c>
      <c r="CE54" s="285"/>
      <c r="CF54" s="309">
        <v>706</v>
      </c>
      <c r="CG54" s="285"/>
      <c r="CH54" s="309">
        <v>706</v>
      </c>
      <c r="CI54" s="285"/>
      <c r="CJ54" s="309">
        <v>714</v>
      </c>
      <c r="CK54" s="285"/>
      <c r="CL54" s="309">
        <v>716</v>
      </c>
      <c r="CM54" s="285"/>
      <c r="CN54" s="309">
        <v>716</v>
      </c>
      <c r="CO54" s="285"/>
      <c r="CP54" s="309">
        <v>716</v>
      </c>
      <c r="CQ54" s="285"/>
      <c r="CR54" s="309">
        <v>719</v>
      </c>
      <c r="CS54" s="285"/>
      <c r="CT54" s="309">
        <v>710</v>
      </c>
      <c r="CU54" s="285"/>
      <c r="CV54" s="309">
        <v>708</v>
      </c>
      <c r="CW54" s="285"/>
      <c r="CX54" s="309">
        <v>711</v>
      </c>
      <c r="CY54" s="285"/>
      <c r="CZ54" s="309">
        <v>719</v>
      </c>
      <c r="DA54" s="285"/>
      <c r="DB54" s="309">
        <v>723</v>
      </c>
      <c r="DC54" s="285"/>
      <c r="DD54" s="309">
        <v>727</v>
      </c>
      <c r="DE54" s="285"/>
      <c r="DF54" s="309"/>
      <c r="DG54" s="285"/>
      <c r="DH54" s="309"/>
      <c r="DI54" s="285"/>
      <c r="DJ54" s="309"/>
      <c r="DK54" s="285"/>
      <c r="DL54" s="309"/>
      <c r="DM54" s="285"/>
      <c r="DN54" s="309"/>
      <c r="DO54" s="285"/>
      <c r="DP54" s="309"/>
      <c r="DQ54" s="285"/>
      <c r="DR54" s="309"/>
      <c r="DS54" s="285"/>
    </row>
    <row r="55" spans="1:123" s="217" customFormat="1" ht="12.75" x14ac:dyDescent="0.25">
      <c r="A55" s="227" t="s">
        <v>236</v>
      </c>
      <c r="B55" s="309">
        <v>103</v>
      </c>
      <c r="C55" s="285"/>
      <c r="D55" s="309">
        <v>115</v>
      </c>
      <c r="E55" s="285"/>
      <c r="F55" s="309">
        <v>154</v>
      </c>
      <c r="G55" s="285"/>
      <c r="H55" s="309">
        <v>135</v>
      </c>
      <c r="I55" s="285"/>
      <c r="J55" s="309">
        <v>134</v>
      </c>
      <c r="K55" s="285"/>
      <c r="L55" s="309">
        <v>132</v>
      </c>
      <c r="M55" s="285"/>
      <c r="N55" s="309">
        <v>136</v>
      </c>
      <c r="O55" s="285"/>
      <c r="P55" s="309">
        <v>147</v>
      </c>
      <c r="Q55" s="285"/>
      <c r="R55" s="309">
        <v>130</v>
      </c>
      <c r="S55" s="285"/>
      <c r="T55" s="309">
        <v>128</v>
      </c>
      <c r="U55" s="285"/>
      <c r="V55" s="272">
        <v>170</v>
      </c>
      <c r="W55" s="320"/>
      <c r="X55" s="309">
        <v>125</v>
      </c>
      <c r="Y55" s="285"/>
      <c r="Z55" s="309">
        <v>127</v>
      </c>
      <c r="AA55" s="285"/>
      <c r="AB55" s="309">
        <v>118</v>
      </c>
      <c r="AC55" s="285"/>
      <c r="AD55" s="309">
        <v>120</v>
      </c>
      <c r="AE55" s="285"/>
      <c r="AF55" s="309">
        <v>126</v>
      </c>
      <c r="AG55" s="285"/>
      <c r="AH55" s="309">
        <v>125</v>
      </c>
      <c r="AI55" s="285"/>
      <c r="AJ55" s="309">
        <v>124</v>
      </c>
      <c r="AK55" s="285"/>
      <c r="AL55" s="309">
        <v>124</v>
      </c>
      <c r="AM55" s="285"/>
      <c r="AN55" s="309">
        <v>120</v>
      </c>
      <c r="AO55" s="285"/>
      <c r="AP55" s="309">
        <v>124</v>
      </c>
      <c r="AQ55" s="285"/>
      <c r="AR55" s="309">
        <v>123</v>
      </c>
      <c r="AS55" s="285"/>
      <c r="AT55" s="309">
        <v>170</v>
      </c>
      <c r="AU55" s="285"/>
      <c r="AV55" s="309">
        <v>170</v>
      </c>
      <c r="AW55" s="285"/>
      <c r="AX55" s="309">
        <v>170</v>
      </c>
      <c r="AY55" s="285"/>
      <c r="AZ55" s="309">
        <v>170</v>
      </c>
      <c r="BA55" s="285"/>
      <c r="BB55" s="309">
        <v>170</v>
      </c>
      <c r="BC55" s="285"/>
      <c r="BD55" s="309">
        <v>129</v>
      </c>
      <c r="BE55" s="285"/>
      <c r="BF55" s="309"/>
      <c r="BG55" s="285"/>
      <c r="BH55" s="309">
        <v>123</v>
      </c>
      <c r="BI55" s="285"/>
      <c r="BJ55" s="309">
        <v>123</v>
      </c>
      <c r="BK55" s="285"/>
      <c r="BL55" s="309">
        <v>123</v>
      </c>
      <c r="BM55" s="285"/>
      <c r="BN55" s="309">
        <v>137</v>
      </c>
      <c r="BO55" s="285"/>
      <c r="BP55" s="309">
        <v>126</v>
      </c>
      <c r="BQ55" s="285"/>
      <c r="BR55" s="309">
        <v>123</v>
      </c>
      <c r="BS55" s="285"/>
      <c r="BT55" s="309">
        <v>123</v>
      </c>
      <c r="BU55" s="285"/>
      <c r="BV55" s="309">
        <v>123</v>
      </c>
      <c r="BW55" s="285"/>
      <c r="BX55" s="309">
        <v>126</v>
      </c>
      <c r="BY55" s="285"/>
      <c r="BZ55" s="309">
        <v>126</v>
      </c>
      <c r="CA55" s="285"/>
      <c r="CB55" s="309">
        <v>140</v>
      </c>
      <c r="CC55" s="285"/>
      <c r="CD55" s="309">
        <v>140</v>
      </c>
      <c r="CE55" s="285"/>
      <c r="CF55" s="309">
        <v>140</v>
      </c>
      <c r="CG55" s="285"/>
      <c r="CH55" s="309">
        <v>140</v>
      </c>
      <c r="CI55" s="285"/>
      <c r="CJ55" s="309">
        <v>140</v>
      </c>
      <c r="CK55" s="285"/>
      <c r="CL55" s="309">
        <v>140</v>
      </c>
      <c r="CM55" s="285"/>
      <c r="CN55" s="309">
        <v>140</v>
      </c>
      <c r="CO55" s="285"/>
      <c r="CP55" s="309">
        <v>140</v>
      </c>
      <c r="CQ55" s="285"/>
      <c r="CR55" s="309">
        <v>140</v>
      </c>
      <c r="CS55" s="285"/>
      <c r="CT55" s="309">
        <v>140</v>
      </c>
      <c r="CU55" s="285"/>
      <c r="CV55" s="309">
        <v>140</v>
      </c>
      <c r="CW55" s="285"/>
      <c r="CX55" s="309">
        <v>140</v>
      </c>
      <c r="CY55" s="285"/>
      <c r="CZ55" s="309">
        <v>140</v>
      </c>
      <c r="DA55" s="285"/>
      <c r="DB55" s="309">
        <v>140</v>
      </c>
      <c r="DC55" s="285"/>
      <c r="DD55" s="309">
        <v>140</v>
      </c>
      <c r="DE55" s="285"/>
      <c r="DF55" s="309"/>
      <c r="DG55" s="285"/>
      <c r="DH55" s="309"/>
      <c r="DI55" s="285"/>
      <c r="DJ55" s="309"/>
      <c r="DK55" s="285"/>
      <c r="DL55" s="309"/>
      <c r="DM55" s="285"/>
      <c r="DN55" s="309"/>
      <c r="DO55" s="285"/>
      <c r="DP55" s="309"/>
      <c r="DQ55" s="285"/>
      <c r="DR55" s="309"/>
      <c r="DS55" s="285"/>
    </row>
    <row r="56" spans="1:123" s="217" customFormat="1" ht="12.75" x14ac:dyDescent="0.25">
      <c r="A56" s="227" t="s">
        <v>237</v>
      </c>
      <c r="B56" s="309">
        <v>62</v>
      </c>
      <c r="C56" s="285"/>
      <c r="D56" s="309">
        <v>71</v>
      </c>
      <c r="E56" s="285"/>
      <c r="F56" s="309">
        <v>64</v>
      </c>
      <c r="G56" s="285"/>
      <c r="H56" s="309">
        <v>88</v>
      </c>
      <c r="I56" s="285"/>
      <c r="J56" s="309">
        <v>84</v>
      </c>
      <c r="K56" s="285"/>
      <c r="L56" s="309">
        <v>68</v>
      </c>
      <c r="M56" s="285"/>
      <c r="N56" s="309">
        <v>77</v>
      </c>
      <c r="O56" s="285"/>
      <c r="P56" s="309">
        <v>88</v>
      </c>
      <c r="Q56" s="285"/>
      <c r="R56" s="309">
        <v>80</v>
      </c>
      <c r="S56" s="285"/>
      <c r="T56" s="309">
        <v>82</v>
      </c>
      <c r="U56" s="285"/>
      <c r="V56" s="272">
        <v>85</v>
      </c>
      <c r="W56" s="320"/>
      <c r="X56" s="309">
        <v>75</v>
      </c>
      <c r="Y56" s="285"/>
      <c r="Z56" s="309">
        <v>77</v>
      </c>
      <c r="AA56" s="285"/>
      <c r="AB56" s="309">
        <v>77</v>
      </c>
      <c r="AC56" s="285"/>
      <c r="AD56" s="309">
        <v>72</v>
      </c>
      <c r="AE56" s="285"/>
      <c r="AF56" s="309">
        <v>73</v>
      </c>
      <c r="AG56" s="285"/>
      <c r="AH56" s="309">
        <v>76</v>
      </c>
      <c r="AI56" s="285"/>
      <c r="AJ56" s="309">
        <v>76</v>
      </c>
      <c r="AK56" s="285"/>
      <c r="AL56" s="309">
        <v>82</v>
      </c>
      <c r="AM56" s="285"/>
      <c r="AN56" s="309">
        <v>78</v>
      </c>
      <c r="AO56" s="285"/>
      <c r="AP56" s="309">
        <v>82</v>
      </c>
      <c r="AQ56" s="285"/>
      <c r="AR56" s="309">
        <v>82</v>
      </c>
      <c r="AS56" s="285"/>
      <c r="AT56" s="309">
        <v>82</v>
      </c>
      <c r="AU56" s="285"/>
      <c r="AV56" s="309">
        <v>82</v>
      </c>
      <c r="AW56" s="285"/>
      <c r="AX56" s="309">
        <v>82</v>
      </c>
      <c r="AY56" s="285"/>
      <c r="AZ56" s="309">
        <v>82</v>
      </c>
      <c r="BA56" s="285"/>
      <c r="BB56" s="309">
        <v>84</v>
      </c>
      <c r="BC56" s="285"/>
      <c r="BD56" s="309">
        <v>29</v>
      </c>
      <c r="BE56" s="285"/>
      <c r="BF56" s="309"/>
      <c r="BG56" s="285"/>
      <c r="BH56" s="309">
        <v>29</v>
      </c>
      <c r="BI56" s="285"/>
      <c r="BJ56" s="309">
        <v>55</v>
      </c>
      <c r="BK56" s="285"/>
      <c r="BL56" s="309">
        <v>43</v>
      </c>
      <c r="BM56" s="285"/>
      <c r="BN56" s="309">
        <v>86</v>
      </c>
      <c r="BO56" s="285"/>
      <c r="BP56" s="309">
        <v>76</v>
      </c>
      <c r="BQ56" s="285"/>
      <c r="BR56" s="309">
        <v>76</v>
      </c>
      <c r="BS56" s="285"/>
      <c r="BT56" s="309">
        <v>76</v>
      </c>
      <c r="BU56" s="285"/>
      <c r="BV56" s="309">
        <v>76</v>
      </c>
      <c r="BW56" s="285"/>
      <c r="BX56" s="309">
        <v>76</v>
      </c>
      <c r="BY56" s="285"/>
      <c r="BZ56" s="309">
        <v>76</v>
      </c>
      <c r="CA56" s="285"/>
      <c r="CB56" s="309">
        <v>76</v>
      </c>
      <c r="CC56" s="285"/>
      <c r="CD56" s="309">
        <v>37</v>
      </c>
      <c r="CE56" s="285"/>
      <c r="CF56" s="309">
        <v>38</v>
      </c>
      <c r="CG56" s="285"/>
      <c r="CH56" s="309">
        <v>45</v>
      </c>
      <c r="CI56" s="285"/>
      <c r="CJ56" s="309">
        <v>52</v>
      </c>
      <c r="CK56" s="285"/>
      <c r="CL56" s="309">
        <v>56</v>
      </c>
      <c r="CM56" s="285"/>
      <c r="CN56" s="309">
        <v>33</v>
      </c>
      <c r="CO56" s="285"/>
      <c r="CP56" s="309">
        <v>36</v>
      </c>
      <c r="CQ56" s="285"/>
      <c r="CR56" s="309">
        <v>35</v>
      </c>
      <c r="CS56" s="285"/>
      <c r="CT56" s="309">
        <v>54</v>
      </c>
      <c r="CU56" s="285"/>
      <c r="CV56" s="309">
        <v>37</v>
      </c>
      <c r="CW56" s="285"/>
      <c r="CX56" s="309">
        <v>35</v>
      </c>
      <c r="CY56" s="285"/>
      <c r="CZ56" s="309">
        <v>48</v>
      </c>
      <c r="DA56" s="285"/>
      <c r="DB56" s="309">
        <v>47</v>
      </c>
      <c r="DC56" s="285"/>
      <c r="DD56" s="309">
        <v>43</v>
      </c>
      <c r="DE56" s="285"/>
      <c r="DF56" s="309"/>
      <c r="DG56" s="285"/>
      <c r="DH56" s="309"/>
      <c r="DI56" s="285"/>
      <c r="DJ56" s="309"/>
      <c r="DK56" s="285"/>
      <c r="DL56" s="309"/>
      <c r="DM56" s="285"/>
      <c r="DN56" s="309"/>
      <c r="DO56" s="285"/>
      <c r="DP56" s="309"/>
      <c r="DQ56" s="285"/>
      <c r="DR56" s="309"/>
      <c r="DS56" s="285"/>
    </row>
    <row r="57" spans="1:123" s="217" customFormat="1" ht="12.75" x14ac:dyDescent="0.25">
      <c r="A57" s="227" t="s">
        <v>238</v>
      </c>
      <c r="B57" s="309">
        <v>92</v>
      </c>
      <c r="C57" s="285"/>
      <c r="D57" s="309">
        <v>92</v>
      </c>
      <c r="E57" s="285"/>
      <c r="F57" s="309">
        <v>83</v>
      </c>
      <c r="G57" s="285"/>
      <c r="H57" s="309">
        <v>93</v>
      </c>
      <c r="I57" s="285"/>
      <c r="J57" s="309">
        <v>92</v>
      </c>
      <c r="K57" s="285"/>
      <c r="L57" s="309">
        <v>93</v>
      </c>
      <c r="M57" s="285"/>
      <c r="N57" s="309">
        <v>92</v>
      </c>
      <c r="O57" s="285"/>
      <c r="P57" s="309">
        <v>91</v>
      </c>
      <c r="Q57" s="285"/>
      <c r="R57" s="309">
        <v>94</v>
      </c>
      <c r="S57" s="285"/>
      <c r="T57" s="309">
        <v>2460</v>
      </c>
      <c r="U57" s="285"/>
      <c r="V57" s="272">
        <v>2308</v>
      </c>
      <c r="W57" s="320"/>
      <c r="X57" s="309">
        <v>92</v>
      </c>
      <c r="Y57" s="285"/>
      <c r="Z57" s="309">
        <v>2976</v>
      </c>
      <c r="AA57" s="285"/>
      <c r="AB57" s="309">
        <v>2688</v>
      </c>
      <c r="AC57" s="285"/>
      <c r="AD57" s="309">
        <v>77</v>
      </c>
      <c r="AE57" s="285"/>
      <c r="AF57" s="309">
        <v>2308</v>
      </c>
      <c r="AG57" s="285"/>
      <c r="AH57" s="309">
        <v>2377</v>
      </c>
      <c r="AI57" s="285"/>
      <c r="AJ57" s="272">
        <v>2153</v>
      </c>
      <c r="AK57" s="285"/>
      <c r="AL57" s="272">
        <v>2387</v>
      </c>
      <c r="AM57" s="285"/>
      <c r="AN57" s="309">
        <v>2449</v>
      </c>
      <c r="AO57" s="285"/>
      <c r="AP57" s="272">
        <v>2370</v>
      </c>
      <c r="AQ57" s="285"/>
      <c r="AR57" s="309">
        <v>2387</v>
      </c>
      <c r="AS57" s="285"/>
      <c r="AT57" s="309">
        <v>2293</v>
      </c>
      <c r="AU57" s="285"/>
      <c r="AV57" s="309">
        <v>2156</v>
      </c>
      <c r="AW57" s="285"/>
      <c r="AX57" s="272">
        <v>2356</v>
      </c>
      <c r="AY57" s="285"/>
      <c r="AZ57" s="272">
        <v>2233</v>
      </c>
      <c r="BA57" s="285"/>
      <c r="BB57" s="272">
        <v>2325</v>
      </c>
      <c r="BC57" s="285"/>
      <c r="BD57" s="309">
        <v>2075</v>
      </c>
      <c r="BE57" s="285"/>
      <c r="BF57" s="321"/>
      <c r="BG57" s="322"/>
      <c r="BH57" s="321">
        <v>77</v>
      </c>
      <c r="BI57" s="322"/>
      <c r="BJ57" s="309">
        <v>2310</v>
      </c>
      <c r="BK57" s="285"/>
      <c r="BL57" s="272">
        <v>85</v>
      </c>
      <c r="BM57" s="285"/>
      <c r="BN57" s="309">
        <v>85</v>
      </c>
      <c r="BO57" s="285"/>
      <c r="BP57" s="309">
        <v>85</v>
      </c>
      <c r="BQ57" s="285"/>
      <c r="BR57" s="309">
        <v>85</v>
      </c>
      <c r="BS57" s="285"/>
      <c r="BT57" s="309">
        <v>85</v>
      </c>
      <c r="BU57" s="285"/>
      <c r="BV57" s="309">
        <v>85</v>
      </c>
      <c r="BW57" s="285"/>
      <c r="BX57" s="309">
        <v>85</v>
      </c>
      <c r="BY57" s="285"/>
      <c r="BZ57" s="309">
        <v>87</v>
      </c>
      <c r="CA57" s="285"/>
      <c r="CB57" s="309">
        <v>87</v>
      </c>
      <c r="CC57" s="285"/>
      <c r="CD57" s="309">
        <v>87</v>
      </c>
      <c r="CE57" s="285"/>
      <c r="CF57" s="309">
        <v>87</v>
      </c>
      <c r="CG57" s="285"/>
      <c r="CH57" s="309">
        <v>87</v>
      </c>
      <c r="CI57" s="285"/>
      <c r="CJ57" s="309">
        <v>87</v>
      </c>
      <c r="CK57" s="285"/>
      <c r="CL57" s="309">
        <v>87</v>
      </c>
      <c r="CM57" s="285"/>
      <c r="CN57" s="309">
        <v>87</v>
      </c>
      <c r="CO57" s="285"/>
      <c r="CP57" s="309">
        <v>87</v>
      </c>
      <c r="CQ57" s="285"/>
      <c r="CR57" s="309">
        <v>87</v>
      </c>
      <c r="CS57" s="285"/>
      <c r="CT57" s="309">
        <v>87</v>
      </c>
      <c r="CU57" s="285"/>
      <c r="CV57" s="309">
        <v>87</v>
      </c>
      <c r="CW57" s="285"/>
      <c r="CX57" s="309">
        <v>87</v>
      </c>
      <c r="CY57" s="285"/>
      <c r="CZ57" s="309">
        <v>87</v>
      </c>
      <c r="DA57" s="285"/>
      <c r="DB57" s="309">
        <v>87</v>
      </c>
      <c r="DC57" s="285"/>
      <c r="DD57" s="272">
        <v>2697</v>
      </c>
      <c r="DE57" s="285"/>
      <c r="DF57" s="309"/>
      <c r="DG57" s="285"/>
      <c r="DH57" s="309"/>
      <c r="DI57" s="285"/>
      <c r="DJ57" s="309"/>
      <c r="DK57" s="285"/>
      <c r="DL57" s="309"/>
      <c r="DM57" s="285"/>
      <c r="DN57" s="309"/>
      <c r="DO57" s="285"/>
      <c r="DP57" s="309"/>
      <c r="DQ57" s="285"/>
      <c r="DR57" s="309"/>
      <c r="DS57" s="285"/>
    </row>
    <row r="58" spans="1:123" x14ac:dyDescent="0.25">
      <c r="A58" s="219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</row>
    <row r="59" spans="1:123" x14ac:dyDescent="0.25">
      <c r="A59" s="211" t="s">
        <v>239</v>
      </c>
      <c r="B59" s="212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3"/>
      <c r="W59" s="213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4"/>
      <c r="BX59" s="212"/>
      <c r="BY59" s="214"/>
      <c r="BZ59" s="212"/>
      <c r="CA59" s="214"/>
      <c r="CB59" s="212"/>
      <c r="CC59" s="214"/>
      <c r="CD59" s="212"/>
      <c r="CE59" s="214"/>
      <c r="CF59" s="212"/>
      <c r="CG59" s="214"/>
      <c r="CH59" s="212"/>
      <c r="CI59" s="214"/>
      <c r="CJ59" s="212"/>
      <c r="CK59" s="214"/>
      <c r="CL59" s="212"/>
      <c r="CM59" s="214"/>
      <c r="CN59" s="212"/>
      <c r="CO59" s="214"/>
      <c r="CP59" s="212"/>
      <c r="CQ59" s="214"/>
      <c r="CR59" s="212"/>
      <c r="CS59" s="214"/>
      <c r="CT59" s="212"/>
      <c r="CU59" s="214"/>
      <c r="CV59" s="212"/>
      <c r="CW59" s="214"/>
      <c r="CX59" s="212"/>
      <c r="CY59" s="214"/>
      <c r="CZ59" s="212"/>
      <c r="DA59" s="214"/>
      <c r="DB59" s="212"/>
      <c r="DC59" s="214"/>
      <c r="DD59" s="212"/>
      <c r="DE59" s="214"/>
      <c r="DF59" s="212"/>
      <c r="DG59" s="214"/>
      <c r="DH59" s="212"/>
      <c r="DI59" s="214"/>
      <c r="DJ59" s="212"/>
      <c r="DK59" s="214"/>
      <c r="DL59" s="212"/>
      <c r="DM59" s="214"/>
      <c r="DN59" s="212"/>
      <c r="DO59" s="214"/>
      <c r="DP59" s="212"/>
      <c r="DQ59" s="214"/>
      <c r="DR59" s="212"/>
      <c r="DS59" s="214"/>
    </row>
    <row r="60" spans="1:123" x14ac:dyDescent="0.25">
      <c r="A60" s="215" t="s">
        <v>224</v>
      </c>
      <c r="B60" s="281">
        <f>B51</f>
        <v>44562</v>
      </c>
      <c r="C60" s="282"/>
      <c r="D60" s="281" t="e" vm="2">
        <f>D51</f>
        <v>#VALUE!</v>
      </c>
      <c r="E60" s="282"/>
      <c r="F60" s="281" t="e" vm="2">
        <f>F51</f>
        <v>#VALUE!</v>
      </c>
      <c r="G60" s="282"/>
      <c r="H60" s="281" t="e" vm="2">
        <f>H51</f>
        <v>#VALUE!</v>
      </c>
      <c r="I60" s="282"/>
      <c r="J60" s="281" t="e" vm="2">
        <f>J51</f>
        <v>#VALUE!</v>
      </c>
      <c r="K60" s="282"/>
      <c r="L60" s="281" t="e" vm="2">
        <f>L51</f>
        <v>#VALUE!</v>
      </c>
      <c r="M60" s="282"/>
      <c r="N60" s="281" t="e" vm="2">
        <f>N51</f>
        <v>#VALUE!</v>
      </c>
      <c r="O60" s="282"/>
      <c r="P60" s="281" t="e" vm="2">
        <f>P51</f>
        <v>#VALUE!</v>
      </c>
      <c r="Q60" s="282"/>
      <c r="R60" s="281" t="e" vm="2">
        <f>R51</f>
        <v>#VALUE!</v>
      </c>
      <c r="S60" s="282"/>
      <c r="T60" s="281" t="e" vm="2">
        <f>T51</f>
        <v>#VALUE!</v>
      </c>
      <c r="U60" s="282"/>
      <c r="V60" s="281" t="e" vm="2">
        <f>V51</f>
        <v>#VALUE!</v>
      </c>
      <c r="W60" s="283"/>
      <c r="X60" s="281" t="e" vm="2">
        <f>X51</f>
        <v>#VALUE!</v>
      </c>
      <c r="Y60" s="282"/>
      <c r="Z60" s="281" t="e" vm="2">
        <f>Z51</f>
        <v>#VALUE!</v>
      </c>
      <c r="AA60" s="282"/>
      <c r="AB60" s="281" t="e" vm="2">
        <f>AB51</f>
        <v>#VALUE!</v>
      </c>
      <c r="AC60" s="282"/>
      <c r="AD60" s="281" t="e" vm="2">
        <f>AD51</f>
        <v>#VALUE!</v>
      </c>
      <c r="AE60" s="282"/>
      <c r="AF60" s="281" t="e" vm="2">
        <f>AF51</f>
        <v>#VALUE!</v>
      </c>
      <c r="AG60" s="282"/>
      <c r="AH60" s="281" t="e" vm="2">
        <f>AH51</f>
        <v>#VALUE!</v>
      </c>
      <c r="AI60" s="282"/>
      <c r="AJ60" s="281" t="e" vm="2">
        <f>AJ51</f>
        <v>#VALUE!</v>
      </c>
      <c r="AK60" s="282"/>
      <c r="AL60" s="281" t="e" vm="2">
        <f>AL51</f>
        <v>#VALUE!</v>
      </c>
      <c r="AM60" s="282"/>
      <c r="AN60" s="281" t="e" vm="2">
        <f>AN51</f>
        <v>#VALUE!</v>
      </c>
      <c r="AO60" s="282"/>
      <c r="AP60" s="281" t="e" vm="2">
        <f>AP51</f>
        <v>#VALUE!</v>
      </c>
      <c r="AQ60" s="282"/>
      <c r="AR60" s="281" t="e" vm="2">
        <f>AR51</f>
        <v>#VALUE!</v>
      </c>
      <c r="AS60" s="282"/>
      <c r="AT60" s="281" t="e" vm="2">
        <f>AT51</f>
        <v>#VALUE!</v>
      </c>
      <c r="AU60" s="282"/>
      <c r="AV60" s="281" t="e" vm="2">
        <f>AV51</f>
        <v>#VALUE!</v>
      </c>
      <c r="AW60" s="282"/>
      <c r="AX60" s="281" t="e" vm="2">
        <f>AX51</f>
        <v>#VALUE!</v>
      </c>
      <c r="AY60" s="282"/>
      <c r="AZ60" s="306" t="e" vm="2">
        <f>AZ51</f>
        <v>#VALUE!</v>
      </c>
      <c r="BA60" s="282"/>
      <c r="BB60" s="306" t="e" vm="2">
        <f>BB51</f>
        <v>#VALUE!</v>
      </c>
      <c r="BC60" s="282"/>
      <c r="BD60" s="306" t="e" vm="2">
        <f>BD51</f>
        <v>#VALUE!</v>
      </c>
      <c r="BE60" s="282"/>
      <c r="BF60" s="281" t="str">
        <f>$BF$8</f>
        <v>06 a 31 - Mai - 24</v>
      </c>
      <c r="BG60" s="282"/>
      <c r="BH60" s="281" t="e" vm="1">
        <f>_xll.FIMMÊS(BD60,0)+1</f>
        <v>#VALUE!</v>
      </c>
      <c r="BI60" s="282"/>
      <c r="BJ60" s="306" t="e" vm="2">
        <f>BJ51</f>
        <v>#VALUE!</v>
      </c>
      <c r="BK60" s="282"/>
      <c r="BL60" s="306" t="e" vm="2">
        <f>BL51</f>
        <v>#VALUE!</v>
      </c>
      <c r="BM60" s="282"/>
      <c r="BN60" s="306" t="e" vm="2">
        <f>BN51</f>
        <v>#VALUE!</v>
      </c>
      <c r="BO60" s="282"/>
      <c r="BP60" s="306" t="e" vm="2">
        <f>BP51</f>
        <v>#VALUE!</v>
      </c>
      <c r="BQ60" s="282"/>
      <c r="BR60" s="306" t="e" vm="2">
        <f>BR51</f>
        <v>#VALUE!</v>
      </c>
      <c r="BS60" s="282"/>
      <c r="BT60" s="306" t="e" vm="2">
        <f>BT51</f>
        <v>#VALUE!</v>
      </c>
      <c r="BU60" s="282"/>
      <c r="BV60" s="306" t="e" vm="2">
        <f>BV51</f>
        <v>#VALUE!</v>
      </c>
      <c r="BW60" s="282"/>
      <c r="BX60" s="306" t="e" vm="2">
        <f>BX51</f>
        <v>#VALUE!</v>
      </c>
      <c r="BY60" s="282"/>
      <c r="BZ60" s="306" t="e" vm="2">
        <f>BZ51</f>
        <v>#VALUE!</v>
      </c>
      <c r="CA60" s="282"/>
      <c r="CB60" s="306" t="e" vm="2">
        <f>CB51</f>
        <v>#VALUE!</v>
      </c>
      <c r="CC60" s="282"/>
      <c r="CD60" s="306" t="e" vm="2">
        <f>CD51</f>
        <v>#VALUE!</v>
      </c>
      <c r="CE60" s="282"/>
      <c r="CF60" s="306" t="e" vm="2">
        <f>CF51</f>
        <v>#VALUE!</v>
      </c>
      <c r="CG60" s="282"/>
      <c r="CH60" s="306" t="e" vm="2">
        <f>CH51</f>
        <v>#VALUE!</v>
      </c>
      <c r="CI60" s="282"/>
      <c r="CJ60" s="306" t="e" vm="2">
        <f>CJ51</f>
        <v>#VALUE!</v>
      </c>
      <c r="CK60" s="282"/>
      <c r="CL60" s="306" t="e" vm="2">
        <f>CL51</f>
        <v>#VALUE!</v>
      </c>
      <c r="CM60" s="282"/>
      <c r="CN60" s="306" t="e" vm="2">
        <f>CN51</f>
        <v>#VALUE!</v>
      </c>
      <c r="CO60" s="282"/>
      <c r="CP60" s="306" t="e" vm="2">
        <f>CP51</f>
        <v>#VALUE!</v>
      </c>
      <c r="CQ60" s="282"/>
      <c r="CR60" s="306" t="e" vm="2">
        <f>CR51</f>
        <v>#VALUE!</v>
      </c>
      <c r="CS60" s="282"/>
      <c r="CT60" s="306" t="e" vm="2">
        <f>CT51</f>
        <v>#VALUE!</v>
      </c>
      <c r="CU60" s="282"/>
      <c r="CV60" s="306" t="e" vm="2">
        <f>CV51</f>
        <v>#VALUE!</v>
      </c>
      <c r="CW60" s="282"/>
      <c r="CX60" s="306" t="e" vm="2">
        <f>CX51</f>
        <v>#VALUE!</v>
      </c>
      <c r="CY60" s="282"/>
      <c r="CZ60" s="306" t="e" vm="2">
        <f>CZ51</f>
        <v>#VALUE!</v>
      </c>
      <c r="DA60" s="282"/>
      <c r="DB60" s="306" t="e" vm="2">
        <f>DB51</f>
        <v>#VALUE!</v>
      </c>
      <c r="DC60" s="282"/>
      <c r="DD60" s="306" t="e" vm="2">
        <f>DD51</f>
        <v>#VALUE!</v>
      </c>
      <c r="DE60" s="282"/>
      <c r="DF60" s="306" t="e" vm="2">
        <f>DF51</f>
        <v>#VALUE!</v>
      </c>
      <c r="DG60" s="282"/>
      <c r="DH60" s="306" t="e" vm="2">
        <f>DH51</f>
        <v>#VALUE!</v>
      </c>
      <c r="DI60" s="282"/>
      <c r="DJ60" s="306" t="e" vm="2">
        <f>DJ51</f>
        <v>#VALUE!</v>
      </c>
      <c r="DK60" s="282"/>
      <c r="DL60" s="306" t="e" vm="2">
        <f>DL51</f>
        <v>#VALUE!</v>
      </c>
      <c r="DM60" s="282"/>
      <c r="DN60" s="306" t="e" vm="2">
        <f>DN51</f>
        <v>#VALUE!</v>
      </c>
      <c r="DO60" s="282"/>
      <c r="DP60" s="306" t="e" vm="2">
        <f>DP51</f>
        <v>#VALUE!</v>
      </c>
      <c r="DQ60" s="282"/>
      <c r="DR60" s="306" t="e" vm="2">
        <f>DR51</f>
        <v>#VALUE!</v>
      </c>
      <c r="DS60" s="282"/>
    </row>
    <row r="61" spans="1:123" s="217" customFormat="1" x14ac:dyDescent="0.25">
      <c r="A61" s="224" t="s">
        <v>240</v>
      </c>
      <c r="B61" s="307">
        <v>0.6</v>
      </c>
      <c r="C61" s="308"/>
      <c r="D61" s="307">
        <v>0.71</v>
      </c>
      <c r="E61" s="308"/>
      <c r="F61" s="307">
        <v>0.7</v>
      </c>
      <c r="G61" s="308"/>
      <c r="H61" s="323">
        <f>H52/H57</f>
        <v>0.63440860215053763</v>
      </c>
      <c r="I61" s="324"/>
      <c r="J61" s="323">
        <f>J52/J57</f>
        <v>0.58695652173913049</v>
      </c>
      <c r="K61" s="324"/>
      <c r="L61" s="323">
        <f>L52/L57</f>
        <v>0.55913978494623651</v>
      </c>
      <c r="M61" s="324"/>
      <c r="N61" s="323">
        <f>N52/N57</f>
        <v>0.52173913043478259</v>
      </c>
      <c r="O61" s="324"/>
      <c r="P61" s="323">
        <f>P52/P57</f>
        <v>0.51648351648351654</v>
      </c>
      <c r="Q61" s="324"/>
      <c r="R61" s="323">
        <f>R52/R57</f>
        <v>0.5</v>
      </c>
      <c r="S61" s="324"/>
      <c r="T61" s="323">
        <f>T52/T57</f>
        <v>1.9512195121951219E-2</v>
      </c>
      <c r="U61" s="324"/>
      <c r="V61" s="323">
        <f>V52/V57</f>
        <v>2.0797227036395149E-2</v>
      </c>
      <c r="W61" s="325"/>
      <c r="X61" s="323">
        <f>X52/X57</f>
        <v>0.53260869565217395</v>
      </c>
      <c r="Y61" s="324"/>
      <c r="Z61" s="323">
        <f>IFERROR((Z52/Z57),0)</f>
        <v>1.6129032258064516E-2</v>
      </c>
      <c r="AA61" s="324"/>
      <c r="AB61" s="323">
        <f>IFERROR((AB52/AB57),0)</f>
        <v>1.711309523809524E-2</v>
      </c>
      <c r="AC61" s="324"/>
      <c r="AD61" s="323">
        <f>IFERROR((AD52/AD57),0)</f>
        <v>0.59740259740259738</v>
      </c>
      <c r="AE61" s="324"/>
      <c r="AF61" s="323">
        <f>IFERROR((AF52/AF57),0)</f>
        <v>2.0797227036395149E-2</v>
      </c>
      <c r="AG61" s="324"/>
      <c r="AH61" s="323">
        <f>IFERROR((AH52/AH57),0)</f>
        <v>1.9352124526714348E-2</v>
      </c>
      <c r="AI61" s="324"/>
      <c r="AJ61" s="323">
        <f>IFERROR((AJ52/AJ57),0)</f>
        <v>2.1365536460752437E-2</v>
      </c>
      <c r="AK61" s="324"/>
      <c r="AL61" s="323">
        <f>IFERROR((AL52/AL57),0)</f>
        <v>1.9271051529116047E-2</v>
      </c>
      <c r="AM61" s="324"/>
      <c r="AN61" s="323">
        <f>IFERROR((AN52/AN57),0)</f>
        <v>1.8783176806859942E-2</v>
      </c>
      <c r="AO61" s="324"/>
      <c r="AP61" s="323">
        <f>IFERROR((AP52/AP57),0)</f>
        <v>1.9409282700421943E-2</v>
      </c>
      <c r="AQ61" s="324"/>
      <c r="AR61" s="323">
        <f>IFERROR((AR52/AR57),0)</f>
        <v>1.9271051529116047E-2</v>
      </c>
      <c r="AS61" s="324"/>
      <c r="AT61" s="323">
        <f>IFERROR((AT52/AT57),0)</f>
        <v>2.006105538595726E-2</v>
      </c>
      <c r="AU61" s="324"/>
      <c r="AV61" s="323">
        <f>IFERROR((AV52/AV57),0)</f>
        <v>2.1335807050092765E-2</v>
      </c>
      <c r="AW61" s="324"/>
      <c r="AX61" s="323">
        <f>IFERROR((AX52/AX57),0)</f>
        <v>1.9524617996604415E-2</v>
      </c>
      <c r="AY61" s="324"/>
      <c r="AZ61" s="323">
        <f>IFERROR((AZ52/AZ57),0)</f>
        <v>2.1943573667711599E-2</v>
      </c>
      <c r="BA61" s="324"/>
      <c r="BB61" s="323">
        <f>IFERROR((BB52/BB57),0)</f>
        <v>2.0645161290322581E-2</v>
      </c>
      <c r="BC61" s="324"/>
      <c r="BD61" s="323">
        <f>IFERROR((BD52/BD57),0)</f>
        <v>2.4096385542168676E-2</v>
      </c>
      <c r="BE61" s="324"/>
      <c r="BF61" s="323">
        <f>IFERROR((BF52/BF57),0)</f>
        <v>0</v>
      </c>
      <c r="BG61" s="324"/>
      <c r="BH61" s="323">
        <f>IFERROR((BH52/BH57),0)</f>
        <v>0.68831168831168832</v>
      </c>
      <c r="BI61" s="324"/>
      <c r="BJ61" s="323">
        <f>IFERROR((BJ52/BJ57),0)</f>
        <v>2.2943722943722943E-2</v>
      </c>
      <c r="BK61" s="324"/>
      <c r="BL61" s="323">
        <f>IFERROR((BL52/BL57),0)</f>
        <v>0.62352941176470589</v>
      </c>
      <c r="BM61" s="324"/>
      <c r="BN61" s="323">
        <f>IFERROR((BN52/BN57),0)</f>
        <v>0.62352941176470589</v>
      </c>
      <c r="BO61" s="324"/>
      <c r="BP61" s="323">
        <f>IFERROR((BP52/BP57),0)</f>
        <v>0.62352941176470589</v>
      </c>
      <c r="BQ61" s="324"/>
      <c r="BR61" s="323">
        <f>IFERROR((BR52/BR57),0)</f>
        <v>0.62352941176470589</v>
      </c>
      <c r="BS61" s="324"/>
      <c r="BT61" s="323">
        <f>IFERROR((BT52/BT57),0)</f>
        <v>0.6470588235294118</v>
      </c>
      <c r="BU61" s="324"/>
      <c r="BV61" s="323">
        <f>IFERROR((BV52/BV57),0)</f>
        <v>0.6470588235294118</v>
      </c>
      <c r="BW61" s="324"/>
      <c r="BX61" s="323">
        <f>IFERROR((BX52/BX57),0)</f>
        <v>0.6588235294117647</v>
      </c>
      <c r="BY61" s="324"/>
      <c r="BZ61" s="323">
        <f>IFERROR((BZ52/BZ57),0)</f>
        <v>0.68965517241379315</v>
      </c>
      <c r="CA61" s="324"/>
      <c r="CB61" s="323">
        <f>IFERROR((CB52/CB57),0)</f>
        <v>0.70114942528735635</v>
      </c>
      <c r="CC61" s="324"/>
      <c r="CD61" s="323">
        <f>IFERROR((CD52/CD57),0)</f>
        <v>0.70114942528735635</v>
      </c>
      <c r="CE61" s="324"/>
      <c r="CF61" s="323">
        <f>IFERROR((CF52/CF57),0)</f>
        <v>0.70114942528735635</v>
      </c>
      <c r="CG61" s="324"/>
      <c r="CH61" s="323">
        <f>IFERROR((CH52/CH57),0)</f>
        <v>0.70114942528735635</v>
      </c>
      <c r="CI61" s="324"/>
      <c r="CJ61" s="323">
        <f>IFERROR((CJ52/CJ57),0)</f>
        <v>0.71264367816091956</v>
      </c>
      <c r="CK61" s="324"/>
      <c r="CL61" s="323">
        <f>IFERROR((CL52/CL57),0)</f>
        <v>0.71264367816091956</v>
      </c>
      <c r="CM61" s="324"/>
      <c r="CN61" s="323">
        <f>IFERROR((CN52/CN57),0)</f>
        <v>0.71264367816091956</v>
      </c>
      <c r="CO61" s="324"/>
      <c r="CP61" s="323">
        <f>IFERROR((CP52/CP57),0)</f>
        <v>0.71264367816091956</v>
      </c>
      <c r="CQ61" s="324"/>
      <c r="CR61" s="323">
        <f>IFERROR((CR52/CR57),0)</f>
        <v>0.71264367816091956</v>
      </c>
      <c r="CS61" s="324"/>
      <c r="CT61" s="323">
        <f>IFERROR((CT52/CT57),0)</f>
        <v>0.71264367816091956</v>
      </c>
      <c r="CU61" s="324"/>
      <c r="CV61" s="323">
        <f>IFERROR((CV52/CV57),0)</f>
        <v>0.70114942528735635</v>
      </c>
      <c r="CW61" s="324"/>
      <c r="CX61" s="323">
        <f>IFERROR((CX52/CX57),0)</f>
        <v>0.71264367816091956</v>
      </c>
      <c r="CY61" s="324"/>
      <c r="CZ61" s="323">
        <f>IFERROR((CZ52/CZ57),0)</f>
        <v>0.83908045977011492</v>
      </c>
      <c r="DA61" s="324"/>
      <c r="DB61" s="323">
        <f>IFERROR((DB52/DB57),0)</f>
        <v>0.83908045977011492</v>
      </c>
      <c r="DC61" s="324"/>
      <c r="DD61" s="323">
        <f>IFERROR((DD52/DD57),0)</f>
        <v>2.7067111605487578E-2</v>
      </c>
      <c r="DE61" s="324"/>
      <c r="DF61" s="323">
        <f>IFERROR((DF52/DF57),0)</f>
        <v>0</v>
      </c>
      <c r="DG61" s="324"/>
      <c r="DH61" s="323">
        <f>IFERROR((DH52/DH57),0)</f>
        <v>0</v>
      </c>
      <c r="DI61" s="324"/>
      <c r="DJ61" s="323">
        <f>IFERROR((DJ52/DJ57),0)</f>
        <v>0</v>
      </c>
      <c r="DK61" s="324"/>
      <c r="DL61" s="323">
        <f>IFERROR((DL52/DL57),0)</f>
        <v>0</v>
      </c>
      <c r="DM61" s="324"/>
      <c r="DN61" s="323">
        <f>IFERROR((DN52/DN57),0)</f>
        <v>0</v>
      </c>
      <c r="DO61" s="324"/>
      <c r="DP61" s="323">
        <f>IFERROR((DP52/DP57),0)</f>
        <v>0</v>
      </c>
      <c r="DQ61" s="324"/>
      <c r="DR61" s="323">
        <f>IFERROR((DR52/DR57),0)</f>
        <v>0</v>
      </c>
      <c r="DS61" s="324"/>
    </row>
    <row r="62" spans="1:123" s="217" customFormat="1" x14ac:dyDescent="0.25">
      <c r="A62" s="224" t="s">
        <v>241</v>
      </c>
      <c r="B62" s="307">
        <v>1.76</v>
      </c>
      <c r="C62" s="308"/>
      <c r="D62" s="307">
        <v>2.0499999999999998</v>
      </c>
      <c r="E62" s="308"/>
      <c r="F62" s="307">
        <v>2.0299999999999998</v>
      </c>
      <c r="G62" s="308"/>
      <c r="H62" s="323">
        <f>(H52+H53)/H57</f>
        <v>2.6129032258064515</v>
      </c>
      <c r="I62" s="324"/>
      <c r="J62" s="323">
        <f>(J52+J53)/J57</f>
        <v>2.5217391304347827</v>
      </c>
      <c r="K62" s="324"/>
      <c r="L62" s="323">
        <f>(L52+L53)/L57</f>
        <v>2.5161290322580645</v>
      </c>
      <c r="M62" s="324"/>
      <c r="N62" s="323">
        <f>(N52+N53)/N57</f>
        <v>2.347826086956522</v>
      </c>
      <c r="O62" s="324"/>
      <c r="P62" s="323">
        <f>(P52+P53)/P57</f>
        <v>2.9450549450549453</v>
      </c>
      <c r="Q62" s="324"/>
      <c r="R62" s="323">
        <f>(R52+R53)/R57</f>
        <v>2.8617021276595747</v>
      </c>
      <c r="S62" s="324"/>
      <c r="T62" s="323">
        <f>(T52+T53)/T57</f>
        <v>9.0243902439024387E-2</v>
      </c>
      <c r="U62" s="324"/>
      <c r="V62" s="323">
        <f>(V52+V53)/V57</f>
        <v>0.1169844020797227</v>
      </c>
      <c r="W62" s="325"/>
      <c r="X62" s="323">
        <f>(X52+X53)/X57</f>
        <v>2.4673913043478262</v>
      </c>
      <c r="Y62" s="324"/>
      <c r="Z62" s="323">
        <f>IFERROR(((Z52+Z53)/Z57),0)</f>
        <v>7.459677419354839E-2</v>
      </c>
      <c r="AA62" s="324"/>
      <c r="AB62" s="323">
        <f>IFERROR(((AB52+AB53)/AB57),0)</f>
        <v>8.3333333333333329E-2</v>
      </c>
      <c r="AC62" s="324"/>
      <c r="AD62" s="323">
        <f>IFERROR(((AD52+AD53)/AD57),0)</f>
        <v>2.8571428571428572</v>
      </c>
      <c r="AE62" s="324"/>
      <c r="AF62" s="323">
        <f>IFERROR(((AF52+AF53)/AF57),0)</f>
        <v>9.7053726169844021E-2</v>
      </c>
      <c r="AG62" s="324"/>
      <c r="AH62" s="323">
        <f>IFERROR(((AH52+AH53)/AH57),0)</f>
        <v>0.11274716028607489</v>
      </c>
      <c r="AI62" s="324"/>
      <c r="AJ62" s="323">
        <f>IFERROR(((AJ52+AJ53)/AJ57),0)</f>
        <v>0.10264746864839759</v>
      </c>
      <c r="AK62" s="324"/>
      <c r="AL62" s="323">
        <f>IFERROR(((AL52+AL53)/AL57),0)</f>
        <v>9.3003770423125257E-2</v>
      </c>
      <c r="AM62" s="324"/>
      <c r="AN62" s="323">
        <f>IFERROR(((AN52+AN53)/AN57),0)</f>
        <v>8.9832584728460591E-2</v>
      </c>
      <c r="AO62" s="324"/>
      <c r="AP62" s="323">
        <f>IFERROR(((AP52+AP53)/AP57),0)</f>
        <v>9.1983122362869194E-2</v>
      </c>
      <c r="AQ62" s="324"/>
      <c r="AR62" s="323">
        <f>IFERROR(((AR52+AR53)/AR57),0)</f>
        <v>0.11018014243820695</v>
      </c>
      <c r="AS62" s="324"/>
      <c r="AT62" s="323">
        <f>IFERROR(((AT52+AT53)/AT57),0)</f>
        <v>9.5071958133449624E-2</v>
      </c>
      <c r="AU62" s="324"/>
      <c r="AV62" s="323">
        <f>IFERROR(((AV52+AV53)/AV57),0)</f>
        <v>0.12198515769944342</v>
      </c>
      <c r="AW62" s="324"/>
      <c r="AX62" s="323">
        <f>IFERROR(((AX52+AX53)/AX57),0)</f>
        <v>0.11205432937181664</v>
      </c>
      <c r="AY62" s="324"/>
      <c r="AZ62" s="323">
        <f>IFERROR(((AZ52+AZ53)/AZ57),0)</f>
        <v>9.9865651589789523E-2</v>
      </c>
      <c r="BA62" s="324"/>
      <c r="BB62" s="323">
        <f>IFERROR(((BB52+BB53)/BB57),0)</f>
        <v>9.5483870967741941E-2</v>
      </c>
      <c r="BC62" s="324"/>
      <c r="BD62" s="323">
        <f>IFERROR(((BD52+BD53)/BD57),0)</f>
        <v>0.1344578313253012</v>
      </c>
      <c r="BE62" s="324"/>
      <c r="BF62" s="323">
        <f>IFERROR(((BF52+BF53)/BF57),0)</f>
        <v>0</v>
      </c>
      <c r="BG62" s="324"/>
      <c r="BH62" s="323">
        <f>IFERROR(((BH52+BH53)/BH57),0)</f>
        <v>3.7922077922077921</v>
      </c>
      <c r="BI62" s="324"/>
      <c r="BJ62" s="323">
        <f>IFERROR(((BJ52+BJ53)/BJ57),0)</f>
        <v>0.12640692640692641</v>
      </c>
      <c r="BK62" s="324"/>
      <c r="BL62" s="323">
        <f>IFERROR(((BL52+BL53)/BL57),0)</f>
        <v>3.4352941176470586</v>
      </c>
      <c r="BM62" s="324"/>
      <c r="BN62" s="323">
        <f>IFERROR(((BN52+BN53)/BN57),0)</f>
        <v>3.4588235294117649</v>
      </c>
      <c r="BO62" s="324"/>
      <c r="BP62" s="323">
        <f>IFERROR(((BP52+BP53)/BP57),0)</f>
        <v>3.4588235294117649</v>
      </c>
      <c r="BQ62" s="324"/>
      <c r="BR62" s="323">
        <f>IFERROR(((BR52+BR53)/BR57),0)</f>
        <v>3.4705882352941178</v>
      </c>
      <c r="BS62" s="324"/>
      <c r="BT62" s="323">
        <f>IFERROR(((BT52+BT53)/BT57),0)</f>
        <v>3.5411764705882351</v>
      </c>
      <c r="BU62" s="324"/>
      <c r="BV62" s="323">
        <f>IFERROR(((BV52+BV53)/BV57),0)</f>
        <v>3.552941176470588</v>
      </c>
      <c r="BW62" s="324"/>
      <c r="BX62" s="323">
        <f>IFERROR(((BX52+BX53)/BX57),0)</f>
        <v>3.5764705882352943</v>
      </c>
      <c r="BY62" s="324"/>
      <c r="BZ62" s="323">
        <f>IFERROR(((BZ52+BZ53)/BZ57),0)</f>
        <v>3.632183908045977</v>
      </c>
      <c r="CA62" s="324"/>
      <c r="CB62" s="323">
        <f>IFERROR(((CB52+CB53)/CB57),0)</f>
        <v>3.6896551724137931</v>
      </c>
      <c r="CC62" s="324"/>
      <c r="CD62" s="323">
        <f>IFERROR(((CD52+CD53)/CD57),0)</f>
        <v>3.6896551724137931</v>
      </c>
      <c r="CE62" s="324"/>
      <c r="CF62" s="323">
        <f>IFERROR(((CF52+CF53)/CF57),0)</f>
        <v>3.6896551724137931</v>
      </c>
      <c r="CG62" s="324"/>
      <c r="CH62" s="323">
        <f>IFERROR(((CH52+CH53)/CH57),0)</f>
        <v>3.7011494252873565</v>
      </c>
      <c r="CI62" s="324"/>
      <c r="CJ62" s="323">
        <f>IFERROR(((CJ52+CJ53)/CJ57),0)</f>
        <v>3.7931034482758621</v>
      </c>
      <c r="CK62" s="324"/>
      <c r="CL62" s="323">
        <f>IFERROR(((CL52+CL53)/CL57),0)</f>
        <v>3.7931034482758621</v>
      </c>
      <c r="CM62" s="324"/>
      <c r="CN62" s="323">
        <f>IFERROR(((CN52+CN53)/CN57),0)</f>
        <v>3.7931034482758621</v>
      </c>
      <c r="CO62" s="324"/>
      <c r="CP62" s="323">
        <f>IFERROR(((CP52+CP53)/CP57),0)</f>
        <v>3.7701149425287355</v>
      </c>
      <c r="CQ62" s="324"/>
      <c r="CR62" s="323">
        <f>IFERROR(((CR52+CR53)/CR57),0)</f>
        <v>3.7241379310344827</v>
      </c>
      <c r="CS62" s="324"/>
      <c r="CT62" s="323">
        <f>IFERROR(((CT52+CT53)/CT57),0)</f>
        <v>3.7586206896551726</v>
      </c>
      <c r="CU62" s="324"/>
      <c r="CV62" s="323">
        <f>IFERROR(((CV52+CV53)/CV57),0)</f>
        <v>3.7126436781609193</v>
      </c>
      <c r="CW62" s="324"/>
      <c r="CX62" s="323">
        <f>IFERROR(((CX52+CX53)/CX57),0)</f>
        <v>3.7471264367816093</v>
      </c>
      <c r="CY62" s="324"/>
      <c r="CZ62" s="323">
        <f>IFERROR(((CZ52+CZ53)/CZ57),0)</f>
        <v>4</v>
      </c>
      <c r="DA62" s="324"/>
      <c r="DB62" s="323">
        <f>IFERROR(((DB52+DB53)/DB57),0)</f>
        <v>4.0114942528735629</v>
      </c>
      <c r="DC62" s="324"/>
      <c r="DD62" s="323">
        <f>IFERROR(((DD52+DD53)/DD57),0)</f>
        <v>0.12940304041527623</v>
      </c>
      <c r="DE62" s="324"/>
      <c r="DF62" s="323">
        <f>IFERROR(((DF52+DF53)/DF57),0)</f>
        <v>0</v>
      </c>
      <c r="DG62" s="324"/>
      <c r="DH62" s="323">
        <f>IFERROR(((DH52+DH53)/DH57),0)</f>
        <v>0</v>
      </c>
      <c r="DI62" s="324"/>
      <c r="DJ62" s="323">
        <f>IFERROR(((DJ52+DJ53)/DJ57),0)</f>
        <v>0</v>
      </c>
      <c r="DK62" s="324"/>
      <c r="DL62" s="323">
        <f>IFERROR(((DL52+DL53)/DL57),0)</f>
        <v>0</v>
      </c>
      <c r="DM62" s="324"/>
      <c r="DN62" s="323">
        <f>IFERROR(((DN52+DN53)/DN57),0)</f>
        <v>0</v>
      </c>
      <c r="DO62" s="324"/>
      <c r="DP62" s="323">
        <f>IFERROR(((DP52+DP53)/DP57),0)</f>
        <v>0</v>
      </c>
      <c r="DQ62" s="324"/>
      <c r="DR62" s="323">
        <f>IFERROR(((DR52+DR53)/DR57),0)</f>
        <v>0</v>
      </c>
      <c r="DS62" s="324"/>
    </row>
    <row r="63" spans="1:123" s="217" customFormat="1" x14ac:dyDescent="0.25">
      <c r="A63" s="224" t="s">
        <v>242</v>
      </c>
      <c r="B63" s="307">
        <v>3.16</v>
      </c>
      <c r="C63" s="308"/>
      <c r="D63" s="307">
        <v>3.66</v>
      </c>
      <c r="E63" s="308"/>
      <c r="F63" s="307">
        <v>3.57</v>
      </c>
      <c r="G63" s="308"/>
      <c r="H63" s="323">
        <f>H54/H57</f>
        <v>6.709677419354839</v>
      </c>
      <c r="I63" s="324"/>
      <c r="J63" s="323">
        <f>J54/J57</f>
        <v>6.9782608695652177</v>
      </c>
      <c r="K63" s="324"/>
      <c r="L63" s="323">
        <f>L54/L57</f>
        <v>3.4731182795698925</v>
      </c>
      <c r="M63" s="324"/>
      <c r="N63" s="323">
        <f>N54/N57</f>
        <v>3.2717391304347827</v>
      </c>
      <c r="O63" s="324"/>
      <c r="P63" s="323">
        <f>P54/P57</f>
        <v>3.3956043956043955</v>
      </c>
      <c r="Q63" s="324"/>
      <c r="R63" s="323">
        <f>R54/R57</f>
        <v>6.7234042553191493</v>
      </c>
      <c r="S63" s="324"/>
      <c r="T63" s="323">
        <f>T54/T57</f>
        <v>0.25772357723577238</v>
      </c>
      <c r="U63" s="324"/>
      <c r="V63" s="323">
        <f>V54/V57</f>
        <v>0.2941941074523397</v>
      </c>
      <c r="W63" s="325"/>
      <c r="X63" s="323">
        <f>X54/X57</f>
        <v>7.4456521739130439</v>
      </c>
      <c r="Y63" s="324"/>
      <c r="Z63" s="323">
        <f>IFERROR((Z54/Z57),0)</f>
        <v>0.22446236559139784</v>
      </c>
      <c r="AA63" s="324"/>
      <c r="AB63" s="323">
        <f>IFERROR((AB54/AB57),0)</f>
        <v>0.24813988095238096</v>
      </c>
      <c r="AC63" s="324"/>
      <c r="AD63" s="323">
        <f>IFERROR((AD54/AD57),0)</f>
        <v>8.6103896103896105</v>
      </c>
      <c r="AE63" s="324"/>
      <c r="AF63" s="323">
        <f>IFERROR((AF54/AF57),0)</f>
        <v>0.29072790294627382</v>
      </c>
      <c r="AG63" s="324"/>
      <c r="AH63" s="323">
        <f>IFERROR((AH54/AH57),0)</f>
        <v>0.28523348758939843</v>
      </c>
      <c r="AI63" s="324"/>
      <c r="AJ63" s="323">
        <f>IFERROR((AJ54/AJ57),0)</f>
        <v>0.31537389688806317</v>
      </c>
      <c r="AK63" s="324"/>
      <c r="AL63" s="323">
        <f>IFERROR((AL54/AL57),0)</f>
        <v>0.28361960620025134</v>
      </c>
      <c r="AM63" s="324"/>
      <c r="AN63" s="323">
        <f>IFERROR((AN54/AN57),0)</f>
        <v>0.27521437321355657</v>
      </c>
      <c r="AO63" s="324"/>
      <c r="AP63" s="323">
        <f>IFERROR((AP54/AP57),0)</f>
        <v>0.28987341772151898</v>
      </c>
      <c r="AQ63" s="324"/>
      <c r="AR63" s="323">
        <f>IFERROR((AR54/AR57),0)</f>
        <v>0.2857142857142857</v>
      </c>
      <c r="AS63" s="324"/>
      <c r="AT63" s="323">
        <f>IFERROR((AT54/AT57),0)</f>
        <v>0.13257740950719582</v>
      </c>
      <c r="AU63" s="324"/>
      <c r="AV63" s="323">
        <f>IFERROR((AV54/AV57),0)</f>
        <v>0.14146567717996289</v>
      </c>
      <c r="AW63" s="324"/>
      <c r="AX63" s="323">
        <f>IFERROR((AX54/AX57),0)</f>
        <v>0.1303056027164686</v>
      </c>
      <c r="AY63" s="324"/>
      <c r="AZ63" s="323">
        <f>IFERROR((AZ54/AZ57),0)</f>
        <v>0.30900134348410213</v>
      </c>
      <c r="BA63" s="324"/>
      <c r="BB63" s="323">
        <f>IFERROR((BB54/BB57),0)</f>
        <v>0.29677419354838708</v>
      </c>
      <c r="BC63" s="324"/>
      <c r="BD63" s="323">
        <f>IFERROR((BD54/BD57),0)</f>
        <v>0.3127710843373494</v>
      </c>
      <c r="BE63" s="324"/>
      <c r="BF63" s="323">
        <f>IFERROR((BF54/BF57),0)</f>
        <v>0</v>
      </c>
      <c r="BG63" s="324"/>
      <c r="BH63" s="323">
        <f>IFERROR((BH54/BH57),0)</f>
        <v>8.5584415584415581</v>
      </c>
      <c r="BI63" s="324"/>
      <c r="BJ63" s="323">
        <f>IFERROR((BJ54/BJ57),0)</f>
        <v>0.2865800865800866</v>
      </c>
      <c r="BK63" s="324"/>
      <c r="BL63" s="323">
        <f>IFERROR((BL54/BL57),0)</f>
        <v>7.7647058823529411</v>
      </c>
      <c r="BM63" s="324"/>
      <c r="BN63" s="323">
        <f>IFERROR((BN54/BN57),0)</f>
        <v>7.7882352941176469</v>
      </c>
      <c r="BO63" s="324"/>
      <c r="BP63" s="323">
        <f>IFERROR((BP54/BP57),0)</f>
        <v>7.7882352941176469</v>
      </c>
      <c r="BQ63" s="324"/>
      <c r="BR63" s="323">
        <f>IFERROR((BR54/BR57),0)</f>
        <v>7.8352941176470585</v>
      </c>
      <c r="BS63" s="324"/>
      <c r="BT63" s="323">
        <f>IFERROR((BT54/BT57),0)</f>
        <v>7.8235294117647056</v>
      </c>
      <c r="BU63" s="324"/>
      <c r="BV63" s="323">
        <f>IFERROR((BV54/BV57),0)</f>
        <v>7.8235294117647056</v>
      </c>
      <c r="BW63" s="324"/>
      <c r="BX63" s="323">
        <f>IFERROR((BX54/BX57),0)</f>
        <v>7.882352941176471</v>
      </c>
      <c r="BY63" s="324"/>
      <c r="BZ63" s="323">
        <f>IFERROR((BZ54/BZ57),0)</f>
        <v>7.8160919540229887</v>
      </c>
      <c r="CA63" s="324"/>
      <c r="CB63" s="323">
        <f>IFERROR((CB54/CB57),0)</f>
        <v>8.0574712643678161</v>
      </c>
      <c r="CC63" s="324"/>
      <c r="CD63" s="323">
        <f>IFERROR((CD54/CD57),0)</f>
        <v>8.0919540229885065</v>
      </c>
      <c r="CE63" s="324"/>
      <c r="CF63" s="323">
        <f>IFERROR((CF54/CF57),0)</f>
        <v>8.1149425287356323</v>
      </c>
      <c r="CG63" s="324"/>
      <c r="CH63" s="323">
        <f>IFERROR((CH54/CH57),0)</f>
        <v>8.1149425287356323</v>
      </c>
      <c r="CI63" s="324"/>
      <c r="CJ63" s="323">
        <f>IFERROR((CJ54/CJ57),0)</f>
        <v>8.2068965517241388</v>
      </c>
      <c r="CK63" s="324"/>
      <c r="CL63" s="323">
        <f>IFERROR((CL54/CL57),0)</f>
        <v>8.2298850574712645</v>
      </c>
      <c r="CM63" s="324"/>
      <c r="CN63" s="323">
        <f>IFERROR((CN54/CN57),0)</f>
        <v>8.2298850574712645</v>
      </c>
      <c r="CO63" s="324"/>
      <c r="CP63" s="323">
        <f>IFERROR((CP54/CP57),0)</f>
        <v>8.2298850574712645</v>
      </c>
      <c r="CQ63" s="324"/>
      <c r="CR63" s="323">
        <f>IFERROR((CR54/CR57),0)</f>
        <v>8.2643678160919531</v>
      </c>
      <c r="CS63" s="324"/>
      <c r="CT63" s="323">
        <f>IFERROR((CT54/CT57),0)</f>
        <v>8.1609195402298855</v>
      </c>
      <c r="CU63" s="324"/>
      <c r="CV63" s="323">
        <f>IFERROR((CV54/CV57),0)</f>
        <v>8.137931034482758</v>
      </c>
      <c r="CW63" s="324"/>
      <c r="CX63" s="323">
        <f>IFERROR((CX54/CX57),0)</f>
        <v>8.1724137931034484</v>
      </c>
      <c r="CY63" s="324"/>
      <c r="CZ63" s="323">
        <f>IFERROR((CZ54/CZ57),0)</f>
        <v>8.2643678160919531</v>
      </c>
      <c r="DA63" s="324"/>
      <c r="DB63" s="323">
        <f>IFERROR((DB54/DB57),0)</f>
        <v>8.3103448275862064</v>
      </c>
      <c r="DC63" s="324"/>
      <c r="DD63" s="323">
        <f>IFERROR((DD54/DD57),0)</f>
        <v>0.26955876900259546</v>
      </c>
      <c r="DE63" s="324"/>
      <c r="DF63" s="323">
        <f>IFERROR((DF54/DF57),0)</f>
        <v>0</v>
      </c>
      <c r="DG63" s="324"/>
      <c r="DH63" s="323">
        <f>IFERROR((DH54/DH57),0)</f>
        <v>0</v>
      </c>
      <c r="DI63" s="324"/>
      <c r="DJ63" s="323">
        <f>IFERROR((DJ54/DJ57),0)</f>
        <v>0</v>
      </c>
      <c r="DK63" s="324"/>
      <c r="DL63" s="323">
        <f>IFERROR((DL54/DL57),0)</f>
        <v>0</v>
      </c>
      <c r="DM63" s="324"/>
      <c r="DN63" s="323">
        <f>IFERROR((DN54/DN57),0)</f>
        <v>0</v>
      </c>
      <c r="DO63" s="324"/>
      <c r="DP63" s="323">
        <f>IFERROR((DP54/DP57),0)</f>
        <v>0</v>
      </c>
      <c r="DQ63" s="324"/>
      <c r="DR63" s="323">
        <f>IFERROR((DR54/DR57),0)</f>
        <v>0</v>
      </c>
      <c r="DS63" s="324"/>
    </row>
    <row r="64" spans="1:123" s="217" customFormat="1" ht="12.75" x14ac:dyDescent="0.25">
      <c r="A64" s="229" t="s">
        <v>243</v>
      </c>
      <c r="B64" s="287">
        <v>6.5299999999999997E-2</v>
      </c>
      <c r="C64" s="288"/>
      <c r="D64" s="287">
        <v>0.108</v>
      </c>
      <c r="E64" s="288"/>
      <c r="F64" s="287">
        <v>2.5999999999999999E-2</v>
      </c>
      <c r="G64" s="288"/>
      <c r="H64" s="284">
        <v>2.1700000000000001E-2</v>
      </c>
      <c r="I64" s="285"/>
      <c r="J64" s="284">
        <v>2.4E-2</v>
      </c>
      <c r="K64" s="285"/>
      <c r="L64" s="284">
        <v>0.52900000000000003</v>
      </c>
      <c r="M64" s="285"/>
      <c r="N64" s="284">
        <v>0.49</v>
      </c>
      <c r="O64" s="285"/>
      <c r="P64" s="284">
        <v>4.0500000000000001E-2</v>
      </c>
      <c r="Q64" s="285"/>
      <c r="R64" s="284">
        <v>1.2999999999999999E-2</v>
      </c>
      <c r="S64" s="285"/>
      <c r="T64" s="284">
        <v>1.0500000000000001E-2</v>
      </c>
      <c r="U64" s="285"/>
      <c r="V64" s="284">
        <v>1.9400000000000001E-2</v>
      </c>
      <c r="W64" s="319"/>
      <c r="X64" s="284">
        <v>2.5399999999999999E-2</v>
      </c>
      <c r="Y64" s="285"/>
      <c r="Z64" s="284">
        <v>2.5700000000000001E-2</v>
      </c>
      <c r="AA64" s="285"/>
      <c r="AB64" s="284">
        <v>3.2300000000000002E-2</v>
      </c>
      <c r="AC64" s="285"/>
      <c r="AD64" s="284">
        <v>1.14E-2</v>
      </c>
      <c r="AE64" s="285"/>
      <c r="AF64" s="284">
        <v>2.5499999999999998E-2</v>
      </c>
      <c r="AG64" s="285"/>
      <c r="AH64" s="284">
        <v>1.7600000000000001E-2</v>
      </c>
      <c r="AI64" s="285"/>
      <c r="AJ64" s="284">
        <v>1.9099999999999999E-2</v>
      </c>
      <c r="AK64" s="285"/>
      <c r="AL64" s="284">
        <v>1.2800000000000001E-2</v>
      </c>
      <c r="AM64" s="285"/>
      <c r="AN64" s="284">
        <v>1.46E-2</v>
      </c>
      <c r="AO64" s="285"/>
      <c r="AP64" s="326">
        <v>1.7899999999999999E-2</v>
      </c>
      <c r="AQ64" s="327"/>
      <c r="AR64" s="284">
        <v>5.0000000000000001E-3</v>
      </c>
      <c r="AS64" s="285"/>
      <c r="AT64" s="284">
        <v>1.2E-2</v>
      </c>
      <c r="AU64" s="285"/>
      <c r="AV64" s="284">
        <v>0.02</v>
      </c>
      <c r="AW64" s="285"/>
      <c r="AX64" s="284">
        <v>1.7999999999999999E-2</v>
      </c>
      <c r="AY64" s="285"/>
      <c r="AZ64" s="284">
        <v>1.6E-2</v>
      </c>
      <c r="BA64" s="285"/>
      <c r="BB64" s="284">
        <v>2.1000000000000001E-2</v>
      </c>
      <c r="BC64" s="285"/>
      <c r="BD64" s="284">
        <v>2.8000000000000001E-2</v>
      </c>
      <c r="BE64" s="285"/>
      <c r="BF64" s="284"/>
      <c r="BG64" s="285"/>
      <c r="BH64" s="284">
        <v>3.2000000000000001E-2</v>
      </c>
      <c r="BI64" s="285"/>
      <c r="BJ64" s="284">
        <v>2.4E-2</v>
      </c>
      <c r="BK64" s="285"/>
      <c r="BL64" s="284">
        <v>2.3E-2</v>
      </c>
      <c r="BM64" s="285"/>
      <c r="BN64" s="284">
        <v>0.03</v>
      </c>
      <c r="BO64" s="285"/>
      <c r="BP64" s="284">
        <v>1.9599999999999999E-2</v>
      </c>
      <c r="BQ64" s="285"/>
      <c r="BR64" s="284">
        <v>2.4E-2</v>
      </c>
      <c r="BS64" s="285"/>
      <c r="BT64" s="284">
        <v>1.6E-2</v>
      </c>
      <c r="BU64" s="285"/>
      <c r="BV64" s="284">
        <v>2.9000000000000001E-2</v>
      </c>
      <c r="BW64" s="285"/>
      <c r="BX64" s="284">
        <v>1.7299999999999999E-2</v>
      </c>
      <c r="BY64" s="285"/>
      <c r="BZ64" s="284">
        <v>3.6499999999999998E-2</v>
      </c>
      <c r="CA64" s="285"/>
      <c r="CB64" s="284">
        <v>1.3899999999999999E-2</v>
      </c>
      <c r="CC64" s="285"/>
      <c r="CD64" s="284">
        <v>1.66E-2</v>
      </c>
      <c r="CE64" s="285"/>
      <c r="CF64" s="284">
        <v>1.9199999999999998E-2</v>
      </c>
      <c r="CG64" s="285"/>
      <c r="CH64" s="284">
        <v>1.4E-2</v>
      </c>
      <c r="CI64" s="285"/>
      <c r="CJ64" s="284">
        <v>2.1999999999999999E-2</v>
      </c>
      <c r="CK64" s="285"/>
      <c r="CL64" s="284">
        <v>1.9E-2</v>
      </c>
      <c r="CM64" s="285"/>
      <c r="CN64" s="284">
        <v>1.2E-2</v>
      </c>
      <c r="CO64" s="285"/>
      <c r="CP64" s="284">
        <v>2.4E-2</v>
      </c>
      <c r="CQ64" s="285"/>
      <c r="CR64" s="284">
        <v>3.32E-2</v>
      </c>
      <c r="CS64" s="285"/>
      <c r="CT64" s="284">
        <v>3.1E-2</v>
      </c>
      <c r="CU64" s="285"/>
      <c r="CV64" s="284">
        <v>1.4E-2</v>
      </c>
      <c r="CW64" s="285"/>
      <c r="CX64" s="284">
        <v>2.5000000000000001E-2</v>
      </c>
      <c r="CY64" s="285"/>
      <c r="CZ64" s="284">
        <v>2.6599999999999999E-2</v>
      </c>
      <c r="DA64" s="285"/>
      <c r="DB64" s="284">
        <v>1.6299999999999999E-2</v>
      </c>
      <c r="DC64" s="285"/>
      <c r="DD64" s="284">
        <v>2.4799999999999999E-2</v>
      </c>
      <c r="DE64" s="285"/>
      <c r="DF64" s="284"/>
      <c r="DG64" s="285"/>
      <c r="DH64" s="284"/>
      <c r="DI64" s="285"/>
      <c r="DJ64" s="284"/>
      <c r="DK64" s="285"/>
      <c r="DL64" s="284"/>
      <c r="DM64" s="285"/>
      <c r="DN64" s="284"/>
      <c r="DO64" s="285"/>
      <c r="DP64" s="284"/>
      <c r="DQ64" s="285"/>
      <c r="DR64" s="284"/>
      <c r="DS64" s="285"/>
    </row>
    <row r="65" spans="1:123" s="217" customFormat="1" ht="15" customHeight="1" x14ac:dyDescent="0.25">
      <c r="A65" s="216" t="s">
        <v>244</v>
      </c>
      <c r="B65" s="287">
        <v>0</v>
      </c>
      <c r="C65" s="288"/>
      <c r="D65" s="287">
        <v>0</v>
      </c>
      <c r="E65" s="288"/>
      <c r="F65" s="287">
        <v>0.41560000000000002</v>
      </c>
      <c r="G65" s="288"/>
      <c r="H65" s="328">
        <f>H56/H55</f>
        <v>0.6518518518518519</v>
      </c>
      <c r="I65" s="332"/>
      <c r="J65" s="328">
        <f>J56/J55</f>
        <v>0.62686567164179108</v>
      </c>
      <c r="K65" s="332"/>
      <c r="L65" s="328">
        <f>L56/L55</f>
        <v>0.51515151515151514</v>
      </c>
      <c r="M65" s="332"/>
      <c r="N65" s="328">
        <f>N56/N55</f>
        <v>0.56617647058823528</v>
      </c>
      <c r="O65" s="332"/>
      <c r="P65" s="328">
        <f>P56/P55</f>
        <v>0.59863945578231292</v>
      </c>
      <c r="Q65" s="332"/>
      <c r="R65" s="328">
        <f>R56/R55</f>
        <v>0.61538461538461542</v>
      </c>
      <c r="S65" s="332"/>
      <c r="T65" s="328">
        <f>T56/T55</f>
        <v>0.640625</v>
      </c>
      <c r="U65" s="332"/>
      <c r="V65" s="328">
        <f>V56/V55</f>
        <v>0.5</v>
      </c>
      <c r="W65" s="333"/>
      <c r="X65" s="328">
        <f>X56/X55</f>
        <v>0.6</v>
      </c>
      <c r="Y65" s="332"/>
      <c r="Z65" s="328">
        <f>IFERROR((Z56/Z55),0)</f>
        <v>0.60629921259842523</v>
      </c>
      <c r="AA65" s="332"/>
      <c r="AB65" s="328">
        <f>IFERROR((AB56/AB55),0)</f>
        <v>0.65254237288135597</v>
      </c>
      <c r="AC65" s="332"/>
      <c r="AD65" s="328">
        <f>IFERROR((AD56/AD55),0)</f>
        <v>0.6</v>
      </c>
      <c r="AE65" s="332"/>
      <c r="AF65" s="328">
        <f>IFERROR((AF56/AF55),0)</f>
        <v>0.57936507936507942</v>
      </c>
      <c r="AG65" s="332"/>
      <c r="AH65" s="328">
        <f>IFERROR((AH56/AH55),0)</f>
        <v>0.60799999999999998</v>
      </c>
      <c r="AI65" s="332"/>
      <c r="AJ65" s="328">
        <f>IFERROR((AJ56/AJ55),0)</f>
        <v>0.61290322580645162</v>
      </c>
      <c r="AK65" s="332"/>
      <c r="AL65" s="328">
        <f>IFERROR((AL56/AL55),0)</f>
        <v>0.66129032258064513</v>
      </c>
      <c r="AM65" s="332"/>
      <c r="AN65" s="328">
        <f>IFERROR((AN56/AN55),0)</f>
        <v>0.65</v>
      </c>
      <c r="AO65" s="329"/>
      <c r="AP65" s="330">
        <f>IFERROR((AP56/AP55),0)</f>
        <v>0.66129032258064513</v>
      </c>
      <c r="AQ65" s="331"/>
      <c r="AR65" s="334">
        <f>IFERROR((AR56/AR55),0)</f>
        <v>0.66666666666666663</v>
      </c>
      <c r="AS65" s="332"/>
      <c r="AT65" s="328">
        <f>IFERROR((AT56/AT55),0)</f>
        <v>0.4823529411764706</v>
      </c>
      <c r="AU65" s="332"/>
      <c r="AV65" s="328">
        <f>IFERROR((AV56/AV55),0)</f>
        <v>0.4823529411764706</v>
      </c>
      <c r="AW65" s="332"/>
      <c r="AX65" s="328">
        <f>IFERROR((AX56/AX55),0)</f>
        <v>0.4823529411764706</v>
      </c>
      <c r="AY65" s="332"/>
      <c r="AZ65" s="328">
        <f>IFERROR((AZ56/AZ55),0)</f>
        <v>0.4823529411764706</v>
      </c>
      <c r="BA65" s="332"/>
      <c r="BB65" s="328">
        <f>IFERROR((BB56/BB55),0)</f>
        <v>0.49411764705882355</v>
      </c>
      <c r="BC65" s="332"/>
      <c r="BD65" s="328">
        <f>IFERROR((BD56/BD55),0)</f>
        <v>0.22480620155038761</v>
      </c>
      <c r="BE65" s="332"/>
      <c r="BF65" s="328">
        <f>IFERROR((BF56/BF55),0)</f>
        <v>0</v>
      </c>
      <c r="BG65" s="332"/>
      <c r="BH65" s="328">
        <f>IFERROR((BH56/BH55),0)</f>
        <v>0.23577235772357724</v>
      </c>
      <c r="BI65" s="332"/>
      <c r="BJ65" s="328">
        <f>IFERROR((BJ56/BJ55),0)</f>
        <v>0.44715447154471544</v>
      </c>
      <c r="BK65" s="332"/>
      <c r="BL65" s="328">
        <f>IFERROR((BL56/BL55),0)</f>
        <v>0.34959349593495936</v>
      </c>
      <c r="BM65" s="332"/>
      <c r="BN65" s="328">
        <f>IFERROR((BN56/BN55),0)</f>
        <v>0.62773722627737227</v>
      </c>
      <c r="BO65" s="332"/>
      <c r="BP65" s="328">
        <f>IFERROR((BP56/BP55),0)</f>
        <v>0.60317460317460314</v>
      </c>
      <c r="BQ65" s="332"/>
      <c r="BR65" s="328">
        <f>IFERROR((BR56/BR55),0)</f>
        <v>0.61788617886178865</v>
      </c>
      <c r="BS65" s="332"/>
      <c r="BT65" s="328">
        <f>IFERROR((BT56/BT55),0)</f>
        <v>0.61788617886178865</v>
      </c>
      <c r="BU65" s="332"/>
      <c r="BV65" s="328">
        <f>IFERROR((BV56/BV55),0)</f>
        <v>0.61788617886178865</v>
      </c>
      <c r="BW65" s="332"/>
      <c r="BX65" s="328">
        <f>IFERROR((BX56/BX55),0)</f>
        <v>0.60317460317460314</v>
      </c>
      <c r="BY65" s="332"/>
      <c r="BZ65" s="328">
        <f>IFERROR((BZ56/BZ55),0)</f>
        <v>0.60317460317460314</v>
      </c>
      <c r="CA65" s="332"/>
      <c r="CB65" s="328">
        <f>IFERROR((CB56/CB55),0)</f>
        <v>0.54285714285714282</v>
      </c>
      <c r="CC65" s="332"/>
      <c r="CD65" s="328">
        <f>IFERROR((CD56/CD55),0)</f>
        <v>0.26428571428571429</v>
      </c>
      <c r="CE65" s="332"/>
      <c r="CF65" s="328">
        <f>IFERROR((CF56/CF55),0)</f>
        <v>0.27142857142857141</v>
      </c>
      <c r="CG65" s="332"/>
      <c r="CH65" s="328">
        <f>IFERROR((CH56/CH55),0)</f>
        <v>0.32142857142857145</v>
      </c>
      <c r="CI65" s="332"/>
      <c r="CJ65" s="328">
        <f>IFERROR((CJ56/CJ55),0)</f>
        <v>0.37142857142857144</v>
      </c>
      <c r="CK65" s="332"/>
      <c r="CL65" s="328">
        <f>IFERROR((CL56/CL55),0)</f>
        <v>0.4</v>
      </c>
      <c r="CM65" s="332"/>
      <c r="CN65" s="328">
        <f>IFERROR((CN56/CN55),0)</f>
        <v>0.23571428571428571</v>
      </c>
      <c r="CO65" s="332"/>
      <c r="CP65" s="328">
        <f>IFERROR((CP56/CP55),0)</f>
        <v>0.25714285714285712</v>
      </c>
      <c r="CQ65" s="332"/>
      <c r="CR65" s="328">
        <f>IFERROR((CR56/CR55),0)</f>
        <v>0.25</v>
      </c>
      <c r="CS65" s="332"/>
      <c r="CT65" s="328">
        <f>IFERROR((CT56/CT55),0)</f>
        <v>0.38571428571428573</v>
      </c>
      <c r="CU65" s="332"/>
      <c r="CV65" s="328">
        <f>IFERROR((CV56/CV55),0)</f>
        <v>0.26428571428571429</v>
      </c>
      <c r="CW65" s="332"/>
      <c r="CX65" s="328">
        <f>IFERROR((CX56/CX55),0)</f>
        <v>0.25</v>
      </c>
      <c r="CY65" s="332"/>
      <c r="CZ65" s="328">
        <f>IFERROR((CZ56/CZ55),0)</f>
        <v>0.34285714285714286</v>
      </c>
      <c r="DA65" s="332"/>
      <c r="DB65" s="328">
        <f>IFERROR((DB56/DB55),0)</f>
        <v>0.33571428571428569</v>
      </c>
      <c r="DC65" s="332"/>
      <c r="DD65" s="328">
        <f>IFERROR((DD56/DD55),0)</f>
        <v>0.30714285714285716</v>
      </c>
      <c r="DE65" s="332"/>
      <c r="DF65" s="328">
        <f>IFERROR((DF56/DF55),0)</f>
        <v>0</v>
      </c>
      <c r="DG65" s="332"/>
      <c r="DH65" s="328">
        <f>IFERROR((DH56/DH55),0)</f>
        <v>0</v>
      </c>
      <c r="DI65" s="332"/>
      <c r="DJ65" s="328">
        <f>IFERROR((DJ56/DJ55),0)</f>
        <v>0</v>
      </c>
      <c r="DK65" s="332"/>
      <c r="DL65" s="328">
        <f>IFERROR((DL56/DL55),0)</f>
        <v>0</v>
      </c>
      <c r="DM65" s="332"/>
      <c r="DN65" s="328">
        <f>IFERROR((DN56/DN55),0)</f>
        <v>0</v>
      </c>
      <c r="DO65" s="332"/>
      <c r="DP65" s="328">
        <f>IFERROR((DP56/DP55),0)</f>
        <v>0</v>
      </c>
      <c r="DQ65" s="332"/>
      <c r="DR65" s="328">
        <f>IFERROR((DR56/DR55),0)</f>
        <v>0</v>
      </c>
      <c r="DS65" s="332"/>
    </row>
    <row r="66" spans="1:123" x14ac:dyDescent="0.25">
      <c r="A66" s="230"/>
      <c r="B66" s="231"/>
      <c r="C66" s="231"/>
      <c r="D66" s="231"/>
      <c r="E66" s="231"/>
      <c r="F66" s="231"/>
      <c r="G66" s="231"/>
      <c r="H66" s="231"/>
      <c r="I66" s="145"/>
      <c r="J66" s="231"/>
      <c r="K66" s="145"/>
      <c r="L66" s="231"/>
      <c r="M66" s="145"/>
      <c r="N66" s="231"/>
      <c r="O66" s="145"/>
      <c r="P66" s="231"/>
      <c r="Q66" s="145"/>
      <c r="R66" s="231"/>
      <c r="S66" s="145"/>
      <c r="T66" s="231"/>
      <c r="U66" s="145"/>
      <c r="V66" s="231"/>
      <c r="W66" s="232"/>
      <c r="X66" s="231"/>
      <c r="Y66" s="145"/>
      <c r="Z66" s="231"/>
      <c r="AA66" s="145"/>
      <c r="AB66" s="231"/>
      <c r="AC66" s="145"/>
      <c r="AD66" s="231"/>
      <c r="AE66" s="145"/>
      <c r="AF66" s="231"/>
      <c r="AG66" s="145"/>
      <c r="AH66" s="231"/>
      <c r="AI66" s="145"/>
      <c r="AJ66" s="231"/>
      <c r="AK66" s="145"/>
      <c r="AL66" s="231"/>
      <c r="AM66" s="145"/>
      <c r="AN66" s="231"/>
      <c r="AO66" s="145"/>
      <c r="AP66" s="231"/>
      <c r="AQ66" s="145"/>
      <c r="AR66" s="231"/>
      <c r="AS66" s="145"/>
      <c r="AT66" s="231"/>
      <c r="AU66" s="145"/>
      <c r="AV66" s="231"/>
      <c r="AW66" s="145"/>
      <c r="AX66" s="231"/>
      <c r="AY66" s="145"/>
      <c r="AZ66" s="231"/>
      <c r="BA66" s="145"/>
      <c r="BB66" s="231"/>
      <c r="BC66" s="145"/>
      <c r="BD66" s="231"/>
      <c r="BE66" s="145"/>
      <c r="BF66" s="231"/>
      <c r="BG66" s="145"/>
      <c r="BH66" s="231"/>
      <c r="BI66" s="145"/>
      <c r="BJ66" s="231"/>
      <c r="BK66" s="145"/>
      <c r="BL66" s="231"/>
      <c r="BM66" s="145"/>
      <c r="BN66" s="231"/>
      <c r="BO66" s="145"/>
      <c r="BP66" s="231"/>
      <c r="BQ66" s="145"/>
      <c r="BR66" s="231"/>
      <c r="BS66" s="145"/>
      <c r="BT66" s="231"/>
      <c r="BU66" s="145"/>
      <c r="BV66" s="231"/>
      <c r="BW66" s="145"/>
      <c r="BX66" s="231"/>
      <c r="BY66" s="145"/>
      <c r="BZ66" s="231"/>
      <c r="CA66" s="145"/>
      <c r="CB66" s="231"/>
      <c r="CC66" s="145"/>
      <c r="CD66" s="231"/>
      <c r="CE66" s="145"/>
      <c r="CF66" s="231"/>
      <c r="CG66" s="145"/>
      <c r="CH66" s="231"/>
      <c r="CI66" s="145"/>
      <c r="CJ66" s="231"/>
      <c r="CK66" s="145"/>
      <c r="CL66" s="231"/>
      <c r="CM66" s="145"/>
      <c r="CN66" s="231"/>
      <c r="CO66" s="145"/>
      <c r="CP66" s="231"/>
      <c r="CQ66" s="145"/>
      <c r="CR66" s="231"/>
      <c r="CS66" s="145"/>
      <c r="CT66" s="231"/>
      <c r="CU66" s="145"/>
      <c r="CV66" s="231"/>
      <c r="CW66" s="145"/>
      <c r="CX66" s="231"/>
      <c r="CY66" s="145"/>
      <c r="CZ66" s="231"/>
      <c r="DA66" s="145"/>
      <c r="DB66" s="231"/>
      <c r="DC66" s="145"/>
      <c r="DD66" s="231"/>
      <c r="DE66" s="145"/>
      <c r="DF66" s="231"/>
      <c r="DG66" s="145"/>
      <c r="DH66" s="231"/>
      <c r="DI66" s="145"/>
      <c r="DJ66" s="231"/>
      <c r="DK66" s="145"/>
      <c r="DL66" s="231"/>
      <c r="DM66" s="145"/>
      <c r="DN66" s="231"/>
      <c r="DO66" s="145"/>
      <c r="DP66" s="231"/>
      <c r="DQ66" s="145"/>
      <c r="DR66" s="231"/>
      <c r="DS66" s="145"/>
    </row>
    <row r="67" spans="1:123" x14ac:dyDescent="0.25">
      <c r="A67" s="211" t="s">
        <v>245</v>
      </c>
      <c r="B67" s="212"/>
      <c r="C67" s="212"/>
      <c r="D67" s="212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3"/>
      <c r="W67" s="213"/>
      <c r="X67" s="212"/>
      <c r="Y67" s="212"/>
      <c r="Z67" s="212"/>
      <c r="AA67" s="212"/>
      <c r="AB67" s="212"/>
      <c r="AC67" s="212"/>
      <c r="AD67" s="212"/>
      <c r="AE67" s="212"/>
      <c r="AF67" s="212"/>
      <c r="AG67" s="212"/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  <c r="BI67" s="212"/>
      <c r="BJ67" s="212"/>
      <c r="BK67" s="212"/>
      <c r="BL67" s="212"/>
      <c r="BM67" s="212"/>
      <c r="BN67" s="212"/>
      <c r="BO67" s="212"/>
      <c r="BP67" s="212"/>
      <c r="BQ67" s="212"/>
      <c r="BR67" s="212"/>
      <c r="BS67" s="212"/>
      <c r="BT67" s="212"/>
      <c r="BU67" s="212"/>
      <c r="BV67" s="212"/>
      <c r="BW67" s="214"/>
      <c r="BX67" s="212"/>
      <c r="BY67" s="214"/>
      <c r="BZ67" s="212"/>
      <c r="CA67" s="214"/>
      <c r="CB67" s="212"/>
      <c r="CC67" s="214"/>
      <c r="CD67" s="212"/>
      <c r="CE67" s="214"/>
      <c r="CF67" s="212"/>
      <c r="CG67" s="214"/>
      <c r="CH67" s="212"/>
      <c r="CI67" s="214"/>
      <c r="CJ67" s="212"/>
      <c r="CK67" s="214"/>
      <c r="CL67" s="212"/>
      <c r="CM67" s="214"/>
      <c r="CN67" s="212"/>
      <c r="CO67" s="214"/>
      <c r="CP67" s="212"/>
      <c r="CQ67" s="214"/>
      <c r="CR67" s="212"/>
      <c r="CS67" s="214"/>
      <c r="CT67" s="212"/>
      <c r="CU67" s="214"/>
      <c r="CV67" s="212"/>
      <c r="CW67" s="214"/>
      <c r="CX67" s="212"/>
      <c r="CY67" s="214"/>
      <c r="CZ67" s="212"/>
      <c r="DA67" s="214"/>
      <c r="DB67" s="212"/>
      <c r="DC67" s="214"/>
      <c r="DD67" s="212"/>
      <c r="DE67" s="214"/>
      <c r="DF67" s="212"/>
      <c r="DG67" s="214"/>
      <c r="DH67" s="212"/>
      <c r="DI67" s="214"/>
      <c r="DJ67" s="212"/>
      <c r="DK67" s="214"/>
      <c r="DL67" s="212"/>
      <c r="DM67" s="214"/>
      <c r="DN67" s="212"/>
      <c r="DO67" s="214"/>
      <c r="DP67" s="212"/>
      <c r="DQ67" s="214"/>
      <c r="DR67" s="212"/>
      <c r="DS67" s="214"/>
    </row>
    <row r="68" spans="1:123" x14ac:dyDescent="0.25">
      <c r="A68" s="215" t="s">
        <v>127</v>
      </c>
      <c r="B68" s="281">
        <f>B60</f>
        <v>44562</v>
      </c>
      <c r="C68" s="282"/>
      <c r="D68" s="281" t="e" vm="2">
        <f>D60</f>
        <v>#VALUE!</v>
      </c>
      <c r="E68" s="282"/>
      <c r="F68" s="281" t="e" vm="2">
        <f>F60</f>
        <v>#VALUE!</v>
      </c>
      <c r="G68" s="282"/>
      <c r="H68" s="281" t="e" vm="2">
        <f>H60</f>
        <v>#VALUE!</v>
      </c>
      <c r="I68" s="282"/>
      <c r="J68" s="281" t="e" vm="2">
        <f>J60</f>
        <v>#VALUE!</v>
      </c>
      <c r="K68" s="282"/>
      <c r="L68" s="281" t="e" vm="2">
        <f>L60</f>
        <v>#VALUE!</v>
      </c>
      <c r="M68" s="282"/>
      <c r="N68" s="281" t="e" vm="2">
        <f>N60</f>
        <v>#VALUE!</v>
      </c>
      <c r="O68" s="282"/>
      <c r="P68" s="281" t="e" vm="2">
        <f>P60</f>
        <v>#VALUE!</v>
      </c>
      <c r="Q68" s="282"/>
      <c r="R68" s="281" t="e" vm="2">
        <f>R60</f>
        <v>#VALUE!</v>
      </c>
      <c r="S68" s="282"/>
      <c r="T68" s="281" t="e" vm="2">
        <f>T60</f>
        <v>#VALUE!</v>
      </c>
      <c r="U68" s="282"/>
      <c r="V68" s="281" t="e" vm="2">
        <f>V60</f>
        <v>#VALUE!</v>
      </c>
      <c r="W68" s="283"/>
      <c r="X68" s="281" t="e" vm="2">
        <f>X60</f>
        <v>#VALUE!</v>
      </c>
      <c r="Y68" s="282"/>
      <c r="Z68" s="281" t="e" vm="2">
        <f>Z60</f>
        <v>#VALUE!</v>
      </c>
      <c r="AA68" s="282"/>
      <c r="AB68" s="281" t="e" vm="2">
        <f>AB60</f>
        <v>#VALUE!</v>
      </c>
      <c r="AC68" s="282"/>
      <c r="AD68" s="281" t="e" vm="2">
        <f>AD60</f>
        <v>#VALUE!</v>
      </c>
      <c r="AE68" s="282"/>
      <c r="AF68" s="281" t="e" vm="2">
        <f>AF60</f>
        <v>#VALUE!</v>
      </c>
      <c r="AG68" s="282"/>
      <c r="AH68" s="281" t="e" vm="2">
        <f>AH60</f>
        <v>#VALUE!</v>
      </c>
      <c r="AI68" s="282"/>
      <c r="AJ68" s="281" t="e" vm="2">
        <f>AJ60</f>
        <v>#VALUE!</v>
      </c>
      <c r="AK68" s="282"/>
      <c r="AL68" s="281" t="e" vm="2">
        <f>AL60</f>
        <v>#VALUE!</v>
      </c>
      <c r="AM68" s="282"/>
      <c r="AN68" s="281" t="e" vm="2">
        <f>AN60</f>
        <v>#VALUE!</v>
      </c>
      <c r="AO68" s="282"/>
      <c r="AP68" s="281" t="e" vm="2">
        <f>AP60</f>
        <v>#VALUE!</v>
      </c>
      <c r="AQ68" s="282"/>
      <c r="AR68" s="281" t="e" vm="2">
        <f>AR60</f>
        <v>#VALUE!</v>
      </c>
      <c r="AS68" s="282"/>
      <c r="AT68" s="281" t="e" vm="2">
        <f>AT60</f>
        <v>#VALUE!</v>
      </c>
      <c r="AU68" s="282"/>
      <c r="AV68" s="281" t="e" vm="2">
        <f>AV60</f>
        <v>#VALUE!</v>
      </c>
      <c r="AW68" s="282"/>
      <c r="AX68" s="281" t="e" vm="2">
        <f>AX60</f>
        <v>#VALUE!</v>
      </c>
      <c r="AY68" s="282"/>
      <c r="AZ68" s="306" t="e" vm="2">
        <f>AZ60</f>
        <v>#VALUE!</v>
      </c>
      <c r="BA68" s="282"/>
      <c r="BB68" s="306" t="e" vm="2">
        <f>BB60</f>
        <v>#VALUE!</v>
      </c>
      <c r="BC68" s="282"/>
      <c r="BD68" s="306" t="e" vm="2">
        <f>BD60</f>
        <v>#VALUE!</v>
      </c>
      <c r="BE68" s="282"/>
      <c r="BF68" s="281" t="str">
        <f>$BF$8</f>
        <v>06 a 31 - Mai - 24</v>
      </c>
      <c r="BG68" s="282"/>
      <c r="BH68" s="281" t="e" vm="1">
        <f>_xll.FIMMÊS(BD68,0)+1</f>
        <v>#VALUE!</v>
      </c>
      <c r="BI68" s="282"/>
      <c r="BJ68" s="306" t="e" vm="2">
        <f>BJ60</f>
        <v>#VALUE!</v>
      </c>
      <c r="BK68" s="282"/>
      <c r="BL68" s="306" t="e" vm="2">
        <f>BL60</f>
        <v>#VALUE!</v>
      </c>
      <c r="BM68" s="282"/>
      <c r="BN68" s="306" t="e" vm="2">
        <f>BN60</f>
        <v>#VALUE!</v>
      </c>
      <c r="BO68" s="282"/>
      <c r="BP68" s="306" t="e" vm="2">
        <f>BP60</f>
        <v>#VALUE!</v>
      </c>
      <c r="BQ68" s="282"/>
      <c r="BR68" s="306" t="e" vm="2">
        <f>BR60</f>
        <v>#VALUE!</v>
      </c>
      <c r="BS68" s="282"/>
      <c r="BT68" s="306" t="e" vm="2">
        <f>BT60</f>
        <v>#VALUE!</v>
      </c>
      <c r="BU68" s="282"/>
      <c r="BV68" s="306" t="e" vm="2">
        <f>BV60</f>
        <v>#VALUE!</v>
      </c>
      <c r="BW68" s="282"/>
      <c r="BX68" s="306" t="e" vm="2">
        <f>BX60</f>
        <v>#VALUE!</v>
      </c>
      <c r="BY68" s="282"/>
      <c r="BZ68" s="306" t="e" vm="2">
        <f>BZ60</f>
        <v>#VALUE!</v>
      </c>
      <c r="CA68" s="282"/>
      <c r="CB68" s="306" t="e" vm="2">
        <f>CB60</f>
        <v>#VALUE!</v>
      </c>
      <c r="CC68" s="282"/>
      <c r="CD68" s="306" t="e" vm="2">
        <f>CD60</f>
        <v>#VALUE!</v>
      </c>
      <c r="CE68" s="282"/>
      <c r="CF68" s="306" t="e" vm="2">
        <f>CF60</f>
        <v>#VALUE!</v>
      </c>
      <c r="CG68" s="282"/>
      <c r="CH68" s="306" t="e" vm="2">
        <f>CH60</f>
        <v>#VALUE!</v>
      </c>
      <c r="CI68" s="282"/>
      <c r="CJ68" s="306" t="e" vm="2">
        <f>CJ60</f>
        <v>#VALUE!</v>
      </c>
      <c r="CK68" s="282"/>
      <c r="CL68" s="306" t="e" vm="2">
        <f>CL60</f>
        <v>#VALUE!</v>
      </c>
      <c r="CM68" s="282"/>
      <c r="CN68" s="306" t="e" vm="2">
        <f>CN60</f>
        <v>#VALUE!</v>
      </c>
      <c r="CO68" s="282"/>
      <c r="CP68" s="306" t="e" vm="2">
        <f>CP60</f>
        <v>#VALUE!</v>
      </c>
      <c r="CQ68" s="282"/>
      <c r="CR68" s="306" t="e" vm="2">
        <f>CR60</f>
        <v>#VALUE!</v>
      </c>
      <c r="CS68" s="282"/>
      <c r="CT68" s="306" t="e" vm="2">
        <f>CT60</f>
        <v>#VALUE!</v>
      </c>
      <c r="CU68" s="282"/>
      <c r="CV68" s="306" t="e" vm="2">
        <f>CV60</f>
        <v>#VALUE!</v>
      </c>
      <c r="CW68" s="282"/>
      <c r="CX68" s="306" t="e" vm="2">
        <f>CX60</f>
        <v>#VALUE!</v>
      </c>
      <c r="CY68" s="282"/>
      <c r="CZ68" s="306" t="e" vm="2">
        <f>CZ60</f>
        <v>#VALUE!</v>
      </c>
      <c r="DA68" s="282"/>
      <c r="DB68" s="306" t="e" vm="2">
        <f>DB60</f>
        <v>#VALUE!</v>
      </c>
      <c r="DC68" s="282"/>
      <c r="DD68" s="306" t="e" vm="2">
        <f>DD60</f>
        <v>#VALUE!</v>
      </c>
      <c r="DE68" s="282"/>
      <c r="DF68" s="306" t="e" vm="2">
        <f>DF60</f>
        <v>#VALUE!</v>
      </c>
      <c r="DG68" s="282"/>
      <c r="DH68" s="306" t="e" vm="2">
        <f>DH60</f>
        <v>#VALUE!</v>
      </c>
      <c r="DI68" s="282"/>
      <c r="DJ68" s="306" t="e" vm="2">
        <f>DJ60</f>
        <v>#VALUE!</v>
      </c>
      <c r="DK68" s="282"/>
      <c r="DL68" s="306" t="e" vm="2">
        <f>DL60</f>
        <v>#VALUE!</v>
      </c>
      <c r="DM68" s="282"/>
      <c r="DN68" s="306" t="e" vm="2">
        <f>DN60</f>
        <v>#VALUE!</v>
      </c>
      <c r="DO68" s="282"/>
      <c r="DP68" s="306" t="e" vm="2">
        <f>DP60</f>
        <v>#VALUE!</v>
      </c>
      <c r="DQ68" s="282"/>
      <c r="DR68" s="306" t="e" vm="2">
        <f>DR60</f>
        <v>#VALUE!</v>
      </c>
      <c r="DS68" s="282"/>
    </row>
    <row r="69" spans="1:123" s="233" customFormat="1" ht="12.75" x14ac:dyDescent="0.25">
      <c r="A69" s="216" t="s">
        <v>246</v>
      </c>
      <c r="B69" s="284">
        <v>3.9100000000000003E-2</v>
      </c>
      <c r="C69" s="337"/>
      <c r="D69" s="284">
        <v>1.77E-2</v>
      </c>
      <c r="E69" s="337"/>
      <c r="F69" s="284">
        <v>0.309</v>
      </c>
      <c r="G69" s="337"/>
      <c r="H69" s="335">
        <f>((H70+H71)-(H73+H75))/(H70+H71)</f>
        <v>0.50480769230769229</v>
      </c>
      <c r="I69" s="336"/>
      <c r="J69" s="335">
        <f>((J70+J71)-(J73+J75))/(J70+J71)</f>
        <v>0.42499999999999999</v>
      </c>
      <c r="K69" s="336"/>
      <c r="L69" s="335">
        <f>((L70+L71)-(L73+L75))/(L70+L71)</f>
        <v>0.39423076923076922</v>
      </c>
      <c r="M69" s="336"/>
      <c r="N69" s="335">
        <f>((N70+N71)-(N73+N75))/(N70+N71)</f>
        <v>0.34418604651162793</v>
      </c>
      <c r="O69" s="336"/>
      <c r="P69" s="335">
        <f>((P70+P71)-(P73+P75))/(P70+P71)</f>
        <v>0.55319148936170215</v>
      </c>
      <c r="Q69" s="336"/>
      <c r="R69" s="335">
        <f>((R70+R71)-(R73+R75))/(R70+R71)</f>
        <v>0.50416666666666665</v>
      </c>
      <c r="S69" s="336"/>
      <c r="T69" s="335">
        <f>((T70+T71)-(T73+T75))/(T70+T71)</f>
        <v>0.43333333333333335</v>
      </c>
      <c r="U69" s="336"/>
      <c r="V69" s="335">
        <f>((V70+V71)-(V73+V75))/(V70+V71)</f>
        <v>0.53833333333333333</v>
      </c>
      <c r="W69" s="336"/>
      <c r="X69" s="335">
        <f>((X70+X71)-(X73+X75))/(X70+X71)</f>
        <v>0.63680387409200967</v>
      </c>
      <c r="Y69" s="336"/>
      <c r="Z69" s="335">
        <f>IFERROR((((Z70+Z71)-(Z73+Z75))/(Z70+Z71)),0)</f>
        <v>0.7572916666666667</v>
      </c>
      <c r="AA69" s="336"/>
      <c r="AB69" s="335">
        <f>IFERROR((((AB70+AB71)-(AB73+AB75))/(AB70+AB71)),0)</f>
        <v>0.45555555555555555</v>
      </c>
      <c r="AC69" s="336"/>
      <c r="AD69" s="335">
        <f>IFERROR((((AD70+AD71)-(AD73+AD75))/(AD70+AD71)),0)</f>
        <v>0.30277777777777776</v>
      </c>
      <c r="AE69" s="336"/>
      <c r="AF69" s="335">
        <f>IFERROR((((AF70+AF71)-(AF73+AF75))/(AF70+AF71)),0)</f>
        <v>0.26666666666666666</v>
      </c>
      <c r="AG69" s="336"/>
      <c r="AH69" s="335">
        <f>IFERROR((((AH70+AH71)-(AH73+AH75))/(AH70+AH71)),0)</f>
        <v>0.14814814814814814</v>
      </c>
      <c r="AI69" s="336"/>
      <c r="AJ69" s="335">
        <f>IFERROR((((AJ70+AJ71)-(AJ73+AJ75))/(AJ70+AJ71)),0)</f>
        <v>0.2440677966101695</v>
      </c>
      <c r="AK69" s="336"/>
      <c r="AL69" s="335">
        <f>IFERROR((((AL70+AL71)-(AL73+AL75))/(AL70+AL71)),0)</f>
        <v>0.22857142857142856</v>
      </c>
      <c r="AM69" s="336"/>
      <c r="AN69" s="335">
        <f>IFERROR((((AN70+AN71)-(AN73+AN75))/(AN70+AN71)),0)</f>
        <v>0.29499999999999998</v>
      </c>
      <c r="AO69" s="336"/>
      <c r="AP69" s="335">
        <f>IFERROR((((AP70+AP71)-(AP73+AP75))/(AP70+AP71)),0)</f>
        <v>-8.3333333333333332E-3</v>
      </c>
      <c r="AQ69" s="336"/>
      <c r="AR69" s="335">
        <f>IFERROR((((AR70+AR71)-(AR73+AR75))/(AR70+AR71)),0)</f>
        <v>7.1428571428571425E-2</v>
      </c>
      <c r="AS69" s="336"/>
      <c r="AT69" s="335">
        <f>IFERROR((((AT70+AT71)-(AT73+AT75))/(AT70+AT71)),0)</f>
        <v>0.28999999999999998</v>
      </c>
      <c r="AU69" s="336"/>
      <c r="AV69" s="335">
        <f>IFERROR((((AV70+AV71)-(AV73+AV75))/(AV70+AV71)),0)</f>
        <v>0.14576271186440679</v>
      </c>
      <c r="AW69" s="336"/>
      <c r="AX69" s="335">
        <f>IFERROR((((AX70+AX71)-(AX73+AX75))/(AX70+AX71)),0)</f>
        <v>-0.27391304347826084</v>
      </c>
      <c r="AY69" s="336"/>
      <c r="AZ69" s="335">
        <f>IFERROR((((AZ70+AZ71)-(AZ73+AZ75))/(AZ70+AZ71)),0)</f>
        <v>0.51296296296296295</v>
      </c>
      <c r="BA69" s="336"/>
      <c r="BB69" s="335">
        <f>IFERROR((((BB70+BB71)-(BB73+BB75))/(BB70+BB71)),0)</f>
        <v>6.2068965517241378E-2</v>
      </c>
      <c r="BC69" s="336"/>
      <c r="BD69" s="335">
        <f>IFERROR((((BD70+BD71)-(BD73+BD75))/(BD70+BD71)),0)</f>
        <v>0.87127659574468086</v>
      </c>
      <c r="BE69" s="336"/>
      <c r="BF69" s="335">
        <f>IFERROR((((BF70+BF71)-(BF73+BF75))/(BF70+BF71)),0)</f>
        <v>0</v>
      </c>
      <c r="BG69" s="336"/>
      <c r="BH69" s="335">
        <f>IFERROR((((BH70+BH71)-(BH73+BH75))/(BH70+BH71)),0)</f>
        <v>0.58181818181818179</v>
      </c>
      <c r="BI69" s="336"/>
      <c r="BJ69" s="335">
        <f>IFERROR((((BJ70+BJ71)-(BJ73+BJ75))/(BJ70+BJ71)),0)</f>
        <v>0.57215189873417727</v>
      </c>
      <c r="BK69" s="336"/>
      <c r="BL69" s="335">
        <f>IFERROR((((BL70+BL71)-(BL73+BL75))/(BL70+BL71)),0)</f>
        <v>0.63437500000000002</v>
      </c>
      <c r="BM69" s="336"/>
      <c r="BN69" s="335">
        <f>IFERROR((((BN70+BN71)-(BN73+BN75))/(BN70+BN71)),0)</f>
        <v>0.76453900709219857</v>
      </c>
      <c r="BO69" s="336"/>
      <c r="BP69" s="335">
        <f>IFERROR((((BP70+BP71)-(BP73+BP75))/(BP70+BP71)),0)</f>
        <v>0.80156249999999996</v>
      </c>
      <c r="BQ69" s="336"/>
      <c r="BR69" s="335">
        <f>IFERROR((((BR70+BR71)-(BR73+BR75))/(BR70+BR71)),0)</f>
        <v>0.86887052341597792</v>
      </c>
      <c r="BS69" s="336"/>
      <c r="BT69" s="335">
        <f>IFERROR((((BT70+BT71)-(BT73+BT75))/(BT70+BT71)),0)</f>
        <v>0.85907859078590787</v>
      </c>
      <c r="BU69" s="336"/>
      <c r="BV69" s="335">
        <f>IFERROR((((BV70+BV71)-(BV73+BV75))/(BV70+BV71)),0)</f>
        <v>0.32564102564102565</v>
      </c>
      <c r="BW69" s="336"/>
      <c r="BX69" s="335">
        <f>IFERROR((((BX70+BX71)-(BX73+BX75))/(BX70+BX71)),0)</f>
        <v>0.7420168067226891</v>
      </c>
      <c r="BY69" s="336"/>
      <c r="BZ69" s="335">
        <f>IFERROR((((BZ70+BZ71)-(BZ73+BZ75))/(BZ70+BZ71)),0)</f>
        <v>0.765625</v>
      </c>
      <c r="CA69" s="336"/>
      <c r="CB69" s="335">
        <f>IFERROR((((CB70+CB71)-(CB73+CB75))/(CB70+CB71)),0)</f>
        <v>0.795016077170418</v>
      </c>
      <c r="CC69" s="336"/>
      <c r="CD69" s="335">
        <f>IFERROR((((CD70+CD71)-(CD73+CD75))/(CD70+CD71)),0)</f>
        <v>0.79609375000000004</v>
      </c>
      <c r="CE69" s="336"/>
      <c r="CF69" s="335">
        <f>IFERROR((((CF70+CF71)-(CF73+CF75))/(CF70+CF71)),0)</f>
        <v>0.76156583629893237</v>
      </c>
      <c r="CG69" s="336"/>
      <c r="CH69" s="335">
        <f>IFERROR((((CH70+CH71)-(CH73+CH75))/(CH70+CH71)),0)</f>
        <v>0.7422053231939163</v>
      </c>
      <c r="CI69" s="336"/>
      <c r="CJ69" s="335">
        <f>IFERROR((((CJ70+CJ71)-(CJ73+CJ75))/(CJ70+CJ71)),0)</f>
        <v>0.82791878172588829</v>
      </c>
      <c r="CK69" s="336"/>
      <c r="CL69" s="335">
        <f>IFERROR((((CL70+CL71)-(CL73+CL75))/(CL70+CL71)),0)</f>
        <v>4.8000000000000001E-2</v>
      </c>
      <c r="CM69" s="336"/>
      <c r="CN69" s="335">
        <f>IFERROR((((CN70+CN71)-(CN73+CN75))/(CN70+CN71)),0)</f>
        <v>8.8571428571428565E-2</v>
      </c>
      <c r="CO69" s="336"/>
      <c r="CP69" s="335">
        <f>IFERROR((((CP70+CP71)-(CP73+CP75))/(CP70+CP71)),0)</f>
        <v>5.1428571428571428E-2</v>
      </c>
      <c r="CQ69" s="336"/>
      <c r="CR69" s="335">
        <f>IFERROR((((CR70+CR71)-(CR73+CR75))/(CR70+CR71)),0)</f>
        <v>0.14864864864864866</v>
      </c>
      <c r="CS69" s="336"/>
      <c r="CT69" s="335">
        <f>IFERROR((((CT70+CT71)-(CT73+CT75))/(CT70+CT71)),0)</f>
        <v>0.16388888888888889</v>
      </c>
      <c r="CU69" s="336"/>
      <c r="CV69" s="335">
        <f>IFERROR((((CV70+CV71)-(CV73+CV75))/(CV70+CV71)),0)</f>
        <v>0.11428571428571428</v>
      </c>
      <c r="CW69" s="336"/>
      <c r="CX69" s="335">
        <f>IFERROR((((CX70+CX71)-(CX73+CX75))/(CX70+CX71)),0)</f>
        <v>7.1232876712328766E-2</v>
      </c>
      <c r="CY69" s="336"/>
      <c r="CZ69" s="335">
        <f>IFERROR((((CZ70+CZ71)-(CZ73+CZ75))/(CZ70+CZ71)),0)</f>
        <v>0.76808510638297878</v>
      </c>
      <c r="DA69" s="336"/>
      <c r="DB69" s="335">
        <f>IFERROR((((DB70+DB71)-(DB73+DB75))/(DB70+DB71)),0)</f>
        <v>7.5528700906344406E-2</v>
      </c>
      <c r="DC69" s="336"/>
      <c r="DD69" s="335">
        <f>IFERROR((((DD70+DD71)-(DD73+DD75))/(DD70+DD71)),0)</f>
        <v>0.17336683417085427</v>
      </c>
      <c r="DE69" s="336"/>
      <c r="DF69" s="335">
        <f>IFERROR((((DF70+DF71)-(DF73+DF75))/(DF70+DF71)),0)</f>
        <v>0</v>
      </c>
      <c r="DG69" s="336"/>
      <c r="DH69" s="335">
        <f>IFERROR((((DH70+DH71)-(DH73+DH75))/(DH70+DH71)),0)</f>
        <v>0</v>
      </c>
      <c r="DI69" s="336"/>
      <c r="DJ69" s="335">
        <f>IFERROR((((DJ70+DJ71)-(DJ73+DJ75))/(DJ70+DJ71)),0)</f>
        <v>0</v>
      </c>
      <c r="DK69" s="336"/>
      <c r="DL69" s="335">
        <f>IFERROR((((DL70+DL71)-(DL73+DL75))/(DL70+DL71)),0)</f>
        <v>0</v>
      </c>
      <c r="DM69" s="336"/>
      <c r="DN69" s="335">
        <f>IFERROR((((DN70+DN71)-(DN73+DN75))/(DN70+DN71)),0)</f>
        <v>0</v>
      </c>
      <c r="DO69" s="336"/>
      <c r="DP69" s="335">
        <f>IFERROR((((DP70+DP71)-(DP73+DP75))/(DP70+DP71)),0)</f>
        <v>0</v>
      </c>
      <c r="DQ69" s="336"/>
      <c r="DR69" s="335">
        <f>IFERROR((((DR70+DR71)-(DR73+DR75))/(DR70+DR71)),0)</f>
        <v>0</v>
      </c>
      <c r="DS69" s="336"/>
    </row>
    <row r="70" spans="1:123" s="234" customFormat="1" ht="12.75" x14ac:dyDescent="0.25">
      <c r="A70" s="129" t="s">
        <v>247</v>
      </c>
      <c r="B70" s="272">
        <v>1370</v>
      </c>
      <c r="C70" s="273"/>
      <c r="D70" s="272">
        <v>756</v>
      </c>
      <c r="E70" s="273"/>
      <c r="F70" s="272">
        <v>1120</v>
      </c>
      <c r="G70" s="273"/>
      <c r="H70" s="272">
        <v>1040</v>
      </c>
      <c r="I70" s="273"/>
      <c r="J70" s="272">
        <v>1040</v>
      </c>
      <c r="K70" s="273"/>
      <c r="L70" s="272">
        <v>1040</v>
      </c>
      <c r="M70" s="273"/>
      <c r="N70" s="272">
        <v>860</v>
      </c>
      <c r="O70" s="273"/>
      <c r="P70" s="272">
        <v>940</v>
      </c>
      <c r="Q70" s="273"/>
      <c r="R70" s="272">
        <v>720</v>
      </c>
      <c r="S70" s="273"/>
      <c r="T70" s="272">
        <v>630</v>
      </c>
      <c r="U70" s="273"/>
      <c r="V70" s="272">
        <v>600</v>
      </c>
      <c r="W70" s="320"/>
      <c r="X70" s="272">
        <v>860</v>
      </c>
      <c r="Y70" s="273"/>
      <c r="Z70" s="272">
        <v>960</v>
      </c>
      <c r="AA70" s="273"/>
      <c r="AB70" s="272">
        <v>270</v>
      </c>
      <c r="AC70" s="273"/>
      <c r="AD70" s="272">
        <v>360</v>
      </c>
      <c r="AE70" s="273"/>
      <c r="AF70" s="272">
        <v>300</v>
      </c>
      <c r="AG70" s="273"/>
      <c r="AH70" s="272">
        <v>270</v>
      </c>
      <c r="AI70" s="273"/>
      <c r="AJ70" s="272">
        <v>295</v>
      </c>
      <c r="AK70" s="273"/>
      <c r="AL70" s="272">
        <v>210</v>
      </c>
      <c r="AM70" s="273"/>
      <c r="AN70" s="272">
        <v>200</v>
      </c>
      <c r="AO70" s="273"/>
      <c r="AP70" s="272">
        <v>240</v>
      </c>
      <c r="AQ70" s="273"/>
      <c r="AR70" s="272">
        <v>280</v>
      </c>
      <c r="AS70" s="273"/>
      <c r="AT70" s="272">
        <v>300</v>
      </c>
      <c r="AU70" s="273"/>
      <c r="AV70" s="272">
        <v>295</v>
      </c>
      <c r="AW70" s="273"/>
      <c r="AX70" s="272">
        <v>230</v>
      </c>
      <c r="AY70" s="273"/>
      <c r="AZ70" s="272">
        <v>540</v>
      </c>
      <c r="BA70" s="273"/>
      <c r="BB70" s="272">
        <v>290</v>
      </c>
      <c r="BC70" s="273"/>
      <c r="BD70" s="272">
        <v>1880</v>
      </c>
      <c r="BE70" s="273"/>
      <c r="BF70" s="272"/>
      <c r="BG70" s="273"/>
      <c r="BH70" s="272">
        <v>1210</v>
      </c>
      <c r="BI70" s="273"/>
      <c r="BJ70" s="272">
        <v>790</v>
      </c>
      <c r="BK70" s="273"/>
      <c r="BL70" s="272">
        <v>960</v>
      </c>
      <c r="BM70" s="273"/>
      <c r="BN70" s="272">
        <v>1410</v>
      </c>
      <c r="BO70" s="273"/>
      <c r="BP70" s="272">
        <v>1280</v>
      </c>
      <c r="BQ70" s="273"/>
      <c r="BR70" s="272">
        <v>1815</v>
      </c>
      <c r="BS70" s="273"/>
      <c r="BT70" s="272">
        <v>1845</v>
      </c>
      <c r="BU70" s="273"/>
      <c r="BV70" s="272">
        <v>390</v>
      </c>
      <c r="BW70" s="273"/>
      <c r="BX70" s="272">
        <v>1190</v>
      </c>
      <c r="BY70" s="273"/>
      <c r="BZ70" s="272">
        <v>1280</v>
      </c>
      <c r="CA70" s="273"/>
      <c r="CB70" s="272">
        <v>1244</v>
      </c>
      <c r="CC70" s="273"/>
      <c r="CD70" s="272">
        <v>1280</v>
      </c>
      <c r="CE70" s="273"/>
      <c r="CF70" s="272">
        <v>1405</v>
      </c>
      <c r="CG70" s="273"/>
      <c r="CH70" s="272">
        <v>1315</v>
      </c>
      <c r="CI70" s="273"/>
      <c r="CJ70" s="272">
        <v>1970</v>
      </c>
      <c r="CK70" s="273"/>
      <c r="CL70" s="272">
        <v>375</v>
      </c>
      <c r="CM70" s="273"/>
      <c r="CN70" s="272">
        <v>350</v>
      </c>
      <c r="CO70" s="273"/>
      <c r="CP70" s="272">
        <v>350</v>
      </c>
      <c r="CQ70" s="273"/>
      <c r="CR70" s="272">
        <v>370</v>
      </c>
      <c r="CS70" s="273"/>
      <c r="CT70" s="272">
        <v>360</v>
      </c>
      <c r="CU70" s="273"/>
      <c r="CV70" s="272">
        <v>350</v>
      </c>
      <c r="CW70" s="273"/>
      <c r="CX70" s="272">
        <v>365</v>
      </c>
      <c r="CY70" s="273"/>
      <c r="CZ70" s="272">
        <v>1410</v>
      </c>
      <c r="DA70" s="273"/>
      <c r="DB70" s="272">
        <v>331</v>
      </c>
      <c r="DC70" s="273"/>
      <c r="DD70" s="272">
        <v>398</v>
      </c>
      <c r="DE70" s="273"/>
      <c r="DF70" s="272"/>
      <c r="DG70" s="273"/>
      <c r="DH70" s="272"/>
      <c r="DI70" s="273"/>
      <c r="DJ70" s="272"/>
      <c r="DK70" s="273"/>
      <c r="DL70" s="272"/>
      <c r="DM70" s="273"/>
      <c r="DN70" s="272"/>
      <c r="DO70" s="273"/>
      <c r="DP70" s="272"/>
      <c r="DQ70" s="273"/>
      <c r="DR70" s="272"/>
      <c r="DS70" s="273"/>
    </row>
    <row r="71" spans="1:123" s="234" customFormat="1" ht="12.75" x14ac:dyDescent="0.25">
      <c r="A71" s="129" t="s">
        <v>248</v>
      </c>
      <c r="B71" s="272">
        <v>0</v>
      </c>
      <c r="C71" s="273"/>
      <c r="D71" s="272">
        <v>192</v>
      </c>
      <c r="E71" s="273"/>
      <c r="F71" s="272">
        <v>941</v>
      </c>
      <c r="G71" s="273"/>
      <c r="H71" s="272">
        <v>1040</v>
      </c>
      <c r="I71" s="273"/>
      <c r="J71" s="272">
        <v>1040</v>
      </c>
      <c r="K71" s="273"/>
      <c r="L71" s="272">
        <v>1040</v>
      </c>
      <c r="M71" s="273"/>
      <c r="N71" s="272">
        <v>860</v>
      </c>
      <c r="O71" s="273"/>
      <c r="P71" s="272">
        <v>940</v>
      </c>
      <c r="Q71" s="273"/>
      <c r="R71" s="272">
        <v>720</v>
      </c>
      <c r="S71" s="273"/>
      <c r="T71" s="272">
        <v>630</v>
      </c>
      <c r="U71" s="273"/>
      <c r="V71" s="272">
        <v>600</v>
      </c>
      <c r="W71" s="320"/>
      <c r="X71" s="272">
        <v>792</v>
      </c>
      <c r="Y71" s="273"/>
      <c r="Z71" s="272">
        <v>960</v>
      </c>
      <c r="AA71" s="273"/>
      <c r="AB71" s="272">
        <v>270</v>
      </c>
      <c r="AC71" s="273"/>
      <c r="AD71" s="272">
        <v>360</v>
      </c>
      <c r="AE71" s="273"/>
      <c r="AF71" s="272">
        <v>300</v>
      </c>
      <c r="AG71" s="273"/>
      <c r="AH71" s="272">
        <v>270</v>
      </c>
      <c r="AI71" s="273"/>
      <c r="AJ71" s="272">
        <v>295</v>
      </c>
      <c r="AK71" s="273"/>
      <c r="AL71" s="272">
        <v>210</v>
      </c>
      <c r="AM71" s="273"/>
      <c r="AN71" s="272">
        <v>200</v>
      </c>
      <c r="AO71" s="273"/>
      <c r="AP71" s="272">
        <v>240</v>
      </c>
      <c r="AQ71" s="273"/>
      <c r="AR71" s="272">
        <v>280</v>
      </c>
      <c r="AS71" s="273"/>
      <c r="AT71" s="272">
        <v>300</v>
      </c>
      <c r="AU71" s="273"/>
      <c r="AV71" s="272">
        <v>295</v>
      </c>
      <c r="AW71" s="273"/>
      <c r="AX71" s="272">
        <v>230</v>
      </c>
      <c r="AY71" s="273"/>
      <c r="AZ71" s="272">
        <v>540</v>
      </c>
      <c r="BA71" s="273"/>
      <c r="BB71" s="272">
        <v>290</v>
      </c>
      <c r="BC71" s="273"/>
      <c r="BD71" s="272">
        <v>1880</v>
      </c>
      <c r="BE71" s="273"/>
      <c r="BF71" s="272"/>
      <c r="BG71" s="273"/>
      <c r="BH71" s="272">
        <v>1210</v>
      </c>
      <c r="BI71" s="273"/>
      <c r="BJ71" s="272">
        <v>790</v>
      </c>
      <c r="BK71" s="273"/>
      <c r="BL71" s="272">
        <v>960</v>
      </c>
      <c r="BM71" s="273"/>
      <c r="BN71" s="272">
        <v>1410</v>
      </c>
      <c r="BO71" s="273"/>
      <c r="BP71" s="272">
        <v>1280</v>
      </c>
      <c r="BQ71" s="273"/>
      <c r="BR71" s="272">
        <v>1815</v>
      </c>
      <c r="BS71" s="273"/>
      <c r="BT71" s="272">
        <v>1845</v>
      </c>
      <c r="BU71" s="273"/>
      <c r="BV71" s="272">
        <v>390</v>
      </c>
      <c r="BW71" s="273"/>
      <c r="BX71" s="272">
        <v>1190</v>
      </c>
      <c r="BY71" s="273"/>
      <c r="BZ71" s="272">
        <v>1280</v>
      </c>
      <c r="CA71" s="273"/>
      <c r="CB71" s="272">
        <v>1244</v>
      </c>
      <c r="CC71" s="273"/>
      <c r="CD71" s="272">
        <v>1280</v>
      </c>
      <c r="CE71" s="273"/>
      <c r="CF71" s="272">
        <v>1405</v>
      </c>
      <c r="CG71" s="273"/>
      <c r="CH71" s="272">
        <v>1315</v>
      </c>
      <c r="CI71" s="273"/>
      <c r="CJ71" s="272">
        <v>1970</v>
      </c>
      <c r="CK71" s="273"/>
      <c r="CL71" s="272">
        <v>375</v>
      </c>
      <c r="CM71" s="273"/>
      <c r="CN71" s="272">
        <v>350</v>
      </c>
      <c r="CO71" s="273"/>
      <c r="CP71" s="272">
        <v>350</v>
      </c>
      <c r="CQ71" s="273"/>
      <c r="CR71" s="272">
        <v>370</v>
      </c>
      <c r="CS71" s="273"/>
      <c r="CT71" s="272">
        <v>360</v>
      </c>
      <c r="CU71" s="273"/>
      <c r="CV71" s="272">
        <v>350</v>
      </c>
      <c r="CW71" s="273"/>
      <c r="CX71" s="272">
        <v>365</v>
      </c>
      <c r="CY71" s="273"/>
      <c r="CZ71" s="272">
        <v>1410</v>
      </c>
      <c r="DA71" s="273"/>
      <c r="DB71" s="272">
        <v>331</v>
      </c>
      <c r="DC71" s="273"/>
      <c r="DD71" s="272">
        <v>398</v>
      </c>
      <c r="DE71" s="273"/>
      <c r="DF71" s="272"/>
      <c r="DG71" s="273"/>
      <c r="DH71" s="272"/>
      <c r="DI71" s="273"/>
      <c r="DJ71" s="272"/>
      <c r="DK71" s="273"/>
      <c r="DL71" s="272"/>
      <c r="DM71" s="273"/>
      <c r="DN71" s="272"/>
      <c r="DO71" s="273"/>
      <c r="DP71" s="272"/>
      <c r="DQ71" s="273"/>
      <c r="DR71" s="272"/>
      <c r="DS71" s="273"/>
    </row>
    <row r="72" spans="1:123" s="233" customFormat="1" ht="12.75" x14ac:dyDescent="0.25">
      <c r="A72" s="216" t="s">
        <v>249</v>
      </c>
      <c r="B72" s="284">
        <v>1.6000000000000001E-3</v>
      </c>
      <c r="C72" s="337"/>
      <c r="D72" s="284">
        <v>0.03</v>
      </c>
      <c r="E72" s="337"/>
      <c r="F72" s="284">
        <v>0.19</v>
      </c>
      <c r="G72" s="337"/>
      <c r="H72" s="335">
        <f>((H73-H76)/(H73))</f>
        <v>0.35533980582524272</v>
      </c>
      <c r="I72" s="336"/>
      <c r="J72" s="335">
        <f>((J73-J76)/(J73))</f>
        <v>0.3612040133779264</v>
      </c>
      <c r="K72" s="336"/>
      <c r="L72" s="335">
        <f>((L73-L76)/(L73))</f>
        <v>0.43333333333333335</v>
      </c>
      <c r="M72" s="336"/>
      <c r="N72" s="335">
        <f>((N73-N76)/(N73))</f>
        <v>0.39893617021276595</v>
      </c>
      <c r="O72" s="336"/>
      <c r="P72" s="335">
        <f>((P73-P76)/(P73))</f>
        <v>0.41666666666666669</v>
      </c>
      <c r="Q72" s="336"/>
      <c r="R72" s="335">
        <f>((R73-R76)/(R73))</f>
        <v>0.47899159663865548</v>
      </c>
      <c r="S72" s="336"/>
      <c r="T72" s="335">
        <f>((T73-T76)/(T73))</f>
        <v>0.47899159663865548</v>
      </c>
      <c r="U72" s="336"/>
      <c r="V72" s="335">
        <f>((V73-V76)/(V73))</f>
        <v>0.59205776173285196</v>
      </c>
      <c r="W72" s="336"/>
      <c r="X72" s="335">
        <f>((X73-X76)/(X73))</f>
        <v>0.53666666666666663</v>
      </c>
      <c r="Y72" s="336"/>
      <c r="Z72" s="335">
        <f>IFERROR((((Z73-Z76)/(Z73))),0)</f>
        <v>0.52789699570815452</v>
      </c>
      <c r="AA72" s="336"/>
      <c r="AB72" s="335">
        <f>IFERROR((((AB73-AB76)/(AB73))),0)</f>
        <v>0.44897959183673469</v>
      </c>
      <c r="AC72" s="336"/>
      <c r="AD72" s="335">
        <f>IFERROR((((AD73-AD76)/(AD73))),0)</f>
        <v>0.41035856573705182</v>
      </c>
      <c r="AE72" s="336"/>
      <c r="AF72" s="335">
        <f>IFERROR((((AF73-AF76)/(AF73))),0)</f>
        <v>0.39090909090909093</v>
      </c>
      <c r="AG72" s="336"/>
      <c r="AH72" s="335">
        <f>IFERROR((((AH73-AH76)/(AH73))),0)</f>
        <v>0.38260869565217392</v>
      </c>
      <c r="AI72" s="336"/>
      <c r="AJ72" s="335">
        <f>IFERROR((((AJ73-AJ76)/(AJ73))),0)</f>
        <v>0.38565022421524664</v>
      </c>
      <c r="AK72" s="336"/>
      <c r="AL72" s="335">
        <f>IFERROR((((AL73-AL76)/(AL73))),0)</f>
        <v>0.17901234567901234</v>
      </c>
      <c r="AM72" s="336"/>
      <c r="AN72" s="335">
        <f>IFERROR((((AN73-AN76)/(AN73))),0)</f>
        <v>0.27659574468085107</v>
      </c>
      <c r="AO72" s="336"/>
      <c r="AP72" s="335">
        <f>IFERROR((((AP73-AP76)/(AP73))),0)</f>
        <v>0.27272727272727271</v>
      </c>
      <c r="AQ72" s="336"/>
      <c r="AR72" s="335">
        <f>IFERROR((((AR73-AR76)/(AR73))),0)</f>
        <v>0.31538461538461537</v>
      </c>
      <c r="AS72" s="336"/>
      <c r="AT72" s="335">
        <f>IFERROR((((AT73-AT76)/(AT73))),0)</f>
        <v>0.30046948356807512</v>
      </c>
      <c r="AU72" s="336"/>
      <c r="AV72" s="335">
        <f>IFERROR((((AV73-AV76)/(AV73))),0)</f>
        <v>0.29761904761904762</v>
      </c>
      <c r="AW72" s="336"/>
      <c r="AX72" s="335">
        <f>IFERROR((((AX73-AX76)/(AX73))),0)</f>
        <v>0.3174061433447099</v>
      </c>
      <c r="AY72" s="336"/>
      <c r="AZ72" s="335">
        <f>IFERROR((((AZ73-AZ76)/(AZ73))),0)</f>
        <v>0.28897338403041822</v>
      </c>
      <c r="BA72" s="336"/>
      <c r="BB72" s="335">
        <f>IFERROR((((BB73-BB76)/(BB73))),0)</f>
        <v>0.37867647058823528</v>
      </c>
      <c r="BC72" s="336"/>
      <c r="BD72" s="335">
        <f>IFERROR((((BD73-BD76)/(BD73))),0)</f>
        <v>0.23966942148760331</v>
      </c>
      <c r="BE72" s="336"/>
      <c r="BF72" s="335">
        <f>IFERROR((((BF73-BF76)/(BF73))),0)</f>
        <v>0</v>
      </c>
      <c r="BG72" s="336"/>
      <c r="BH72" s="335">
        <f>IFERROR((((BH73-BH76)/(BH73))),0)</f>
        <v>0.28853754940711462</v>
      </c>
      <c r="BI72" s="336"/>
      <c r="BJ72" s="335">
        <f>IFERROR((((BJ73-BJ76)/(BJ73))),0)</f>
        <v>0.25147928994082841</v>
      </c>
      <c r="BK72" s="336"/>
      <c r="BL72" s="335">
        <f>IFERROR((((BL73-BL76)/(BL73))),0)</f>
        <v>0.29059829059829062</v>
      </c>
      <c r="BM72" s="336"/>
      <c r="BN72" s="335">
        <f>IFERROR((((BN73-BN76)/(BN73))),0)</f>
        <v>0.30722891566265059</v>
      </c>
      <c r="BO72" s="336"/>
      <c r="BP72" s="335">
        <f>IFERROR((((BP73-BP76)/(BP73))),0)</f>
        <v>0.44094488188976377</v>
      </c>
      <c r="BQ72" s="336"/>
      <c r="BR72" s="335">
        <f>IFERROR((((BR73-BR76)/(BR73))),0)</f>
        <v>0.28991596638655465</v>
      </c>
      <c r="BS72" s="336"/>
      <c r="BT72" s="335">
        <f>IFERROR((((BT73-BT76)/(BT73))),0)</f>
        <v>0.25384615384615383</v>
      </c>
      <c r="BU72" s="336"/>
      <c r="BV72" s="335">
        <f>IFERROR((((BV73-BV76)/(BV73))),0)</f>
        <v>0.21673003802281368</v>
      </c>
      <c r="BW72" s="336"/>
      <c r="BX72" s="335">
        <f>IFERROR((((BX73-BX76)/(BX73))),0)</f>
        <v>0.21172638436482086</v>
      </c>
      <c r="BY72" s="336"/>
      <c r="BZ72" s="335">
        <f>IFERROR((((BZ73-BZ76)/(BZ73))),0)</f>
        <v>0.19666666666666666</v>
      </c>
      <c r="CA72" s="336"/>
      <c r="CB72" s="335">
        <f>IFERROR((((CB73-CB76)/(CB73))),0)</f>
        <v>0.23921568627450981</v>
      </c>
      <c r="CC72" s="336"/>
      <c r="CD72" s="335">
        <f>IFERROR((((CD73-CD76)/(CD73))),0)</f>
        <v>0.22222222222222221</v>
      </c>
      <c r="CE72" s="336"/>
      <c r="CF72" s="335">
        <f>IFERROR((((CF73-CF76)/(CF73))),0)</f>
        <v>0.23283582089552238</v>
      </c>
      <c r="CG72" s="336"/>
      <c r="CH72" s="335">
        <f>IFERROR((((CH73-CH76)/(CH73))),0)</f>
        <v>0.16224188790560473</v>
      </c>
      <c r="CI72" s="336"/>
      <c r="CJ72" s="335">
        <f>IFERROR((((CJ73-CJ76)/(CJ73))),0)</f>
        <v>0.24778761061946902</v>
      </c>
      <c r="CK72" s="336"/>
      <c r="CL72" s="335">
        <f>IFERROR((((CL73-CL76)/(CL73))),0)</f>
        <v>0.28291316526610644</v>
      </c>
      <c r="CM72" s="336"/>
      <c r="CN72" s="335">
        <f>IFERROR((((CN73-CN76)/(CN73))),0)</f>
        <v>0.28526645768025077</v>
      </c>
      <c r="CO72" s="336"/>
      <c r="CP72" s="335">
        <f>IFERROR((((CP73-CP76)/(CP73))),0)</f>
        <v>0.25</v>
      </c>
      <c r="CQ72" s="336"/>
      <c r="CR72" s="335">
        <f>IFERROR((((CR73-CR76)/(CR73))),0)</f>
        <v>0.22857142857142856</v>
      </c>
      <c r="CS72" s="336"/>
      <c r="CT72" s="335">
        <f>IFERROR((((CT73-CT76)/(CT73))),0)</f>
        <v>0.23255813953488372</v>
      </c>
      <c r="CU72" s="336"/>
      <c r="CV72" s="335">
        <f>IFERROR((((CV73-CV76)/(CV73))),0)</f>
        <v>0.21612903225806451</v>
      </c>
      <c r="CW72" s="336"/>
      <c r="CX72" s="335">
        <f>IFERROR((((CX73-CX76)/(CX73))),0)</f>
        <v>0.20648967551622419</v>
      </c>
      <c r="CY72" s="336"/>
      <c r="CZ72" s="335">
        <f>IFERROR((((CZ73-CZ76)/(CZ73))),0)</f>
        <v>0.22324159021406728</v>
      </c>
      <c r="DA72" s="336"/>
      <c r="DB72" s="335">
        <f>IFERROR((((DB73-DB76)/(DB73))),0)</f>
        <v>0.24183006535947713</v>
      </c>
      <c r="DC72" s="336"/>
      <c r="DD72" s="335">
        <f>IFERROR((((DD73-DD76)/(DD73))),0)</f>
        <v>0.19148936170212766</v>
      </c>
      <c r="DE72" s="336"/>
      <c r="DF72" s="335">
        <f>IFERROR((((DF73-DF76)/(DF73))),0)</f>
        <v>0</v>
      </c>
      <c r="DG72" s="336"/>
      <c r="DH72" s="335">
        <f>IFERROR((((DH73-DH76)/(DH73))),0)</f>
        <v>0</v>
      </c>
      <c r="DI72" s="336"/>
      <c r="DJ72" s="335">
        <f>IFERROR((((DJ73-DJ76)/(DJ73))),0)</f>
        <v>0</v>
      </c>
      <c r="DK72" s="336"/>
      <c r="DL72" s="335">
        <f>IFERROR((((DL73-DL76)/(DL73))),0)</f>
        <v>0</v>
      </c>
      <c r="DM72" s="336"/>
      <c r="DN72" s="335">
        <f>IFERROR((((DN73-DN76)/(DN73))),0)</f>
        <v>0</v>
      </c>
      <c r="DO72" s="336"/>
      <c r="DP72" s="335">
        <f>IFERROR((((DP73-DP76)/(DP73))),0)</f>
        <v>0</v>
      </c>
      <c r="DQ72" s="336"/>
      <c r="DR72" s="335">
        <f>IFERROR((((DR73-DR76)/(DR73))),0)</f>
        <v>0</v>
      </c>
      <c r="DS72" s="336"/>
    </row>
    <row r="73" spans="1:123" s="234" customFormat="1" ht="12.75" x14ac:dyDescent="0.25">
      <c r="A73" s="235" t="s">
        <v>250</v>
      </c>
      <c r="B73" s="338">
        <v>350</v>
      </c>
      <c r="C73" s="339"/>
      <c r="D73" s="338">
        <v>425</v>
      </c>
      <c r="E73" s="339"/>
      <c r="F73" s="338">
        <v>608</v>
      </c>
      <c r="G73" s="339"/>
      <c r="H73" s="338">
        <v>515</v>
      </c>
      <c r="I73" s="339"/>
      <c r="J73" s="338">
        <v>598</v>
      </c>
      <c r="K73" s="339"/>
      <c r="L73" s="338">
        <v>630</v>
      </c>
      <c r="M73" s="339"/>
      <c r="N73" s="338">
        <v>564</v>
      </c>
      <c r="O73" s="339"/>
      <c r="P73" s="338">
        <v>420</v>
      </c>
      <c r="Q73" s="339"/>
      <c r="R73" s="338">
        <v>357</v>
      </c>
      <c r="S73" s="339"/>
      <c r="T73" s="338">
        <v>357</v>
      </c>
      <c r="U73" s="339"/>
      <c r="V73" s="338">
        <v>277</v>
      </c>
      <c r="W73" s="340"/>
      <c r="X73" s="338">
        <v>300</v>
      </c>
      <c r="Y73" s="339"/>
      <c r="Z73" s="338">
        <v>233</v>
      </c>
      <c r="AA73" s="339"/>
      <c r="AB73" s="338">
        <v>147</v>
      </c>
      <c r="AC73" s="339"/>
      <c r="AD73" s="338">
        <v>251</v>
      </c>
      <c r="AE73" s="339"/>
      <c r="AF73" s="338">
        <v>220</v>
      </c>
      <c r="AG73" s="339"/>
      <c r="AH73" s="338">
        <v>230</v>
      </c>
      <c r="AI73" s="339"/>
      <c r="AJ73" s="338">
        <v>223</v>
      </c>
      <c r="AK73" s="339"/>
      <c r="AL73" s="338">
        <v>162</v>
      </c>
      <c r="AM73" s="339"/>
      <c r="AN73" s="338">
        <v>141</v>
      </c>
      <c r="AO73" s="339"/>
      <c r="AP73" s="338">
        <v>242</v>
      </c>
      <c r="AQ73" s="339"/>
      <c r="AR73" s="338">
        <v>260</v>
      </c>
      <c r="AS73" s="339"/>
      <c r="AT73" s="338">
        <v>213</v>
      </c>
      <c r="AU73" s="339"/>
      <c r="AV73" s="338">
        <v>252</v>
      </c>
      <c r="AW73" s="339"/>
      <c r="AX73" s="338">
        <v>293</v>
      </c>
      <c r="AY73" s="339"/>
      <c r="AZ73" s="338">
        <v>263</v>
      </c>
      <c r="BA73" s="339"/>
      <c r="BB73" s="338">
        <v>272</v>
      </c>
      <c r="BC73" s="339"/>
      <c r="BD73" s="338">
        <v>242</v>
      </c>
      <c r="BE73" s="339"/>
      <c r="BF73" s="272"/>
      <c r="BG73" s="273"/>
      <c r="BH73" s="272">
        <v>506</v>
      </c>
      <c r="BI73" s="273"/>
      <c r="BJ73" s="272">
        <v>338</v>
      </c>
      <c r="BK73" s="273"/>
      <c r="BL73" s="272">
        <v>351</v>
      </c>
      <c r="BM73" s="273"/>
      <c r="BN73" s="272">
        <v>332</v>
      </c>
      <c r="BO73" s="273"/>
      <c r="BP73" s="272">
        <v>254</v>
      </c>
      <c r="BQ73" s="273"/>
      <c r="BR73" s="272">
        <v>238</v>
      </c>
      <c r="BS73" s="273"/>
      <c r="BT73" s="272">
        <v>260</v>
      </c>
      <c r="BU73" s="273"/>
      <c r="BV73" s="272">
        <v>263</v>
      </c>
      <c r="BW73" s="273"/>
      <c r="BX73" s="272">
        <v>307</v>
      </c>
      <c r="BY73" s="273"/>
      <c r="BZ73" s="272">
        <v>300</v>
      </c>
      <c r="CA73" s="273"/>
      <c r="CB73" s="272">
        <v>255</v>
      </c>
      <c r="CC73" s="273"/>
      <c r="CD73" s="272">
        <v>261</v>
      </c>
      <c r="CE73" s="273"/>
      <c r="CF73" s="272">
        <v>335</v>
      </c>
      <c r="CG73" s="273"/>
      <c r="CH73" s="272">
        <v>339</v>
      </c>
      <c r="CI73" s="273"/>
      <c r="CJ73" s="272">
        <v>339</v>
      </c>
      <c r="CK73" s="273"/>
      <c r="CL73" s="272">
        <v>357</v>
      </c>
      <c r="CM73" s="273"/>
      <c r="CN73" s="272">
        <v>319</v>
      </c>
      <c r="CO73" s="273"/>
      <c r="CP73" s="272">
        <v>332</v>
      </c>
      <c r="CQ73" s="273"/>
      <c r="CR73" s="272">
        <v>315</v>
      </c>
      <c r="CS73" s="273"/>
      <c r="CT73" s="272">
        <v>301</v>
      </c>
      <c r="CU73" s="273"/>
      <c r="CV73" s="272">
        <v>310</v>
      </c>
      <c r="CW73" s="273"/>
      <c r="CX73" s="272">
        <v>339</v>
      </c>
      <c r="CY73" s="273"/>
      <c r="CZ73" s="272">
        <v>327</v>
      </c>
      <c r="DA73" s="273"/>
      <c r="DB73" s="272">
        <v>306</v>
      </c>
      <c r="DC73" s="273"/>
      <c r="DD73" s="272">
        <v>329</v>
      </c>
      <c r="DE73" s="273"/>
      <c r="DF73" s="272"/>
      <c r="DG73" s="273"/>
      <c r="DH73" s="272"/>
      <c r="DI73" s="273"/>
      <c r="DJ73" s="272"/>
      <c r="DK73" s="273"/>
      <c r="DL73" s="272"/>
      <c r="DM73" s="273"/>
      <c r="DN73" s="272"/>
      <c r="DO73" s="273"/>
      <c r="DP73" s="272"/>
      <c r="DQ73" s="273"/>
      <c r="DR73" s="272"/>
      <c r="DS73" s="273"/>
    </row>
    <row r="74" spans="1:123" s="233" customFormat="1" ht="12.75" x14ac:dyDescent="0.25">
      <c r="A74" s="236" t="s">
        <v>251</v>
      </c>
      <c r="B74" s="284">
        <v>0</v>
      </c>
      <c r="C74" s="337"/>
      <c r="D74" s="284">
        <v>0</v>
      </c>
      <c r="E74" s="337"/>
      <c r="F74" s="284">
        <v>0</v>
      </c>
      <c r="G74" s="337"/>
      <c r="H74" s="335">
        <f>((H75-H77)/(H75))</f>
        <v>0.35533980582524272</v>
      </c>
      <c r="I74" s="336"/>
      <c r="J74" s="335">
        <f>((J75-J77)/(J75))</f>
        <v>0.3612040133779264</v>
      </c>
      <c r="K74" s="336"/>
      <c r="L74" s="335">
        <f>((L75-L77)/(L75))</f>
        <v>0.43333333333333335</v>
      </c>
      <c r="M74" s="336"/>
      <c r="N74" s="335">
        <f>((N75-N77)/(N75))</f>
        <v>0.39893617021276595</v>
      </c>
      <c r="O74" s="336"/>
      <c r="P74" s="335">
        <f>((P75-P77)/(P75))</f>
        <v>0.41666666666666669</v>
      </c>
      <c r="Q74" s="336"/>
      <c r="R74" s="335">
        <f>((R75-R77)/(R75))</f>
        <v>0.47899159663865548</v>
      </c>
      <c r="S74" s="336"/>
      <c r="T74" s="335">
        <f>((T75-T77)/(T75))</f>
        <v>0.47899159663865548</v>
      </c>
      <c r="U74" s="336"/>
      <c r="V74" s="335">
        <f>((V75-V77)/(V75))</f>
        <v>0.59205776173285196</v>
      </c>
      <c r="W74" s="336"/>
      <c r="X74" s="335">
        <f>((X75-X77)/(X75))</f>
        <v>0.53666666666666663</v>
      </c>
      <c r="Y74" s="336"/>
      <c r="Z74" s="335">
        <f>IFERROR((((Z75-Z77)/(Z75))),0)</f>
        <v>0.52789699570815452</v>
      </c>
      <c r="AA74" s="336"/>
      <c r="AB74" s="335">
        <f>IFERROR((((AB75-AB77)/(AB75))),0)</f>
        <v>0.44897959183673469</v>
      </c>
      <c r="AC74" s="336"/>
      <c r="AD74" s="335">
        <f>IFERROR((((AD75-AD77)/(AD75))),0)</f>
        <v>0.41035856573705182</v>
      </c>
      <c r="AE74" s="336"/>
      <c r="AF74" s="335">
        <f>IFERROR((((AF75-AF77)/(AF75))),0)</f>
        <v>0.39090909090909093</v>
      </c>
      <c r="AG74" s="336"/>
      <c r="AH74" s="335">
        <f>IFERROR((((AH75-AH77)/(AH75))),0)</f>
        <v>0.38260869565217392</v>
      </c>
      <c r="AI74" s="336"/>
      <c r="AJ74" s="335">
        <f>IFERROR((((AJ75-AJ77)/(AJ75))),0)</f>
        <v>0.38565022421524664</v>
      </c>
      <c r="AK74" s="336"/>
      <c r="AL74" s="335">
        <f>IFERROR((((AL75-AL77)/(AL75))),0)</f>
        <v>0.17901234567901234</v>
      </c>
      <c r="AM74" s="336"/>
      <c r="AN74" s="335">
        <f>IFERROR((((AN75-AN77)/(AN75))),0)</f>
        <v>0.27659574468085107</v>
      </c>
      <c r="AO74" s="336"/>
      <c r="AP74" s="335">
        <f>IFERROR((((AP75-AP77)/(AP75))),0)</f>
        <v>0.27272727272727271</v>
      </c>
      <c r="AQ74" s="336"/>
      <c r="AR74" s="335">
        <f>IFERROR((((AR75-AR77)/(AR75))),0)</f>
        <v>0.31538461538461537</v>
      </c>
      <c r="AS74" s="336"/>
      <c r="AT74" s="335">
        <f>IFERROR((((AT75-AT77)/(AT75))),0)</f>
        <v>0.30046948356807512</v>
      </c>
      <c r="AU74" s="336"/>
      <c r="AV74" s="335">
        <f>IFERROR((((AV75-AV77)/(AV75))),0)</f>
        <v>0.29761904761904762</v>
      </c>
      <c r="AW74" s="336"/>
      <c r="AX74" s="335">
        <f>IFERROR((((AX75-AX77)/(AX75))),0)</f>
        <v>0.3174061433447099</v>
      </c>
      <c r="AY74" s="336"/>
      <c r="AZ74" s="335">
        <f>IFERROR((((AZ75-AZ77)/(AZ75))),0)</f>
        <v>0.28897338403041822</v>
      </c>
      <c r="BA74" s="336"/>
      <c r="BB74" s="335">
        <f>IFERROR((((BB75-BB77)/(BB75))),0)</f>
        <v>0.37867647058823528</v>
      </c>
      <c r="BC74" s="336"/>
      <c r="BD74" s="335">
        <f>IFERROR((((BD75-BD77)/(BD75))),0)</f>
        <v>0.23966942148760331</v>
      </c>
      <c r="BE74" s="336"/>
      <c r="BF74" s="335">
        <f>IFERROR((((BF75-BF77)/(BF75))),0)</f>
        <v>0</v>
      </c>
      <c r="BG74" s="336"/>
      <c r="BH74" s="335">
        <f>IFERROR((((BH75-BH77)/(BH75))),0)</f>
        <v>0.28853754940711462</v>
      </c>
      <c r="BI74" s="336"/>
      <c r="BJ74" s="335">
        <f>IFERROR((((BJ75-BJ77)/(BJ75))),0)</f>
        <v>0.25147928994082841</v>
      </c>
      <c r="BK74" s="336"/>
      <c r="BL74" s="335">
        <f>IFERROR((((BL75-BL77)/(BL75))),0)</f>
        <v>0.29059829059829062</v>
      </c>
      <c r="BM74" s="336"/>
      <c r="BN74" s="335">
        <f>IFERROR((((BN75-BN77)/(BN75))),0)</f>
        <v>0.30722891566265059</v>
      </c>
      <c r="BO74" s="336"/>
      <c r="BP74" s="335">
        <f>IFERROR((((BP75-BP77)/(BP75))),0)</f>
        <v>0.44094488188976377</v>
      </c>
      <c r="BQ74" s="336"/>
      <c r="BR74" s="335">
        <f>IFERROR((((BR75-BR77)/(BR75))),0)</f>
        <v>0.28991596638655465</v>
      </c>
      <c r="BS74" s="336"/>
      <c r="BT74" s="335">
        <f>IFERROR((((BT75-BT77)/(BT75))),0)</f>
        <v>0.25384615384615383</v>
      </c>
      <c r="BU74" s="336"/>
      <c r="BV74" s="335">
        <f>IFERROR((((BV75-BV77)/(BV75))),0)</f>
        <v>0.21673003802281368</v>
      </c>
      <c r="BW74" s="336"/>
      <c r="BX74" s="335">
        <f>IFERROR((((BX75-BX77)/(BX75))),0)</f>
        <v>0.21172638436482086</v>
      </c>
      <c r="BY74" s="336"/>
      <c r="BZ74" s="335">
        <f>IFERROR((((BZ75-BZ77)/(BZ75))),0)</f>
        <v>0.19666666666666666</v>
      </c>
      <c r="CA74" s="336"/>
      <c r="CB74" s="335">
        <f>IFERROR((((CB75-CB77)/(CB75))),0)</f>
        <v>0.23921568627450981</v>
      </c>
      <c r="CC74" s="336"/>
      <c r="CD74" s="335">
        <f>IFERROR((((CD75-CD77)/(CD75))),0)</f>
        <v>0.22222222222222221</v>
      </c>
      <c r="CE74" s="336"/>
      <c r="CF74" s="335">
        <f>IFERROR((((CF75-CF77)/(CF75))),0)</f>
        <v>0.23283582089552238</v>
      </c>
      <c r="CG74" s="336"/>
      <c r="CH74" s="335">
        <f>IFERROR((((CH75-CH77)/(CH75))),0)</f>
        <v>0.16224188790560473</v>
      </c>
      <c r="CI74" s="336"/>
      <c r="CJ74" s="335">
        <f>IFERROR((((CJ75-CJ77)/(CJ75))),0)</f>
        <v>0.24778761061946902</v>
      </c>
      <c r="CK74" s="336"/>
      <c r="CL74" s="335">
        <f>IFERROR((((CL75-CL77)/(CL75))),0)</f>
        <v>0.28291316526610644</v>
      </c>
      <c r="CM74" s="336"/>
      <c r="CN74" s="335">
        <f>IFERROR((((CN75-CN77)/(CN75))),0)</f>
        <v>0.28526645768025077</v>
      </c>
      <c r="CO74" s="336"/>
      <c r="CP74" s="335">
        <f>IFERROR((((CP75-CP77)/(CP75))),0)</f>
        <v>0.25</v>
      </c>
      <c r="CQ74" s="336"/>
      <c r="CR74" s="335">
        <f>IFERROR((((CR75-CR77)/(CR75))),0)</f>
        <v>0.22857142857142856</v>
      </c>
      <c r="CS74" s="336"/>
      <c r="CT74" s="335">
        <f>IFERROR((((CT75-CT77)/(CT75))),0)</f>
        <v>0.23255813953488372</v>
      </c>
      <c r="CU74" s="336"/>
      <c r="CV74" s="335">
        <f>IFERROR((((CV75-CV77)/(CV75))),0)</f>
        <v>0.21612903225806451</v>
      </c>
      <c r="CW74" s="336"/>
      <c r="CX74" s="335">
        <f>IFERROR((((CX75-CX77)/(CX75))),0)</f>
        <v>0.20648967551622419</v>
      </c>
      <c r="CY74" s="336"/>
      <c r="CZ74" s="335">
        <f>IFERROR((((CZ75-CZ77)/(CZ75))),0)</f>
        <v>0.22324159021406728</v>
      </c>
      <c r="DA74" s="336"/>
      <c r="DB74" s="335">
        <f>IFERROR((((DB75-DB77)/(DB75))),0)</f>
        <v>0.24183006535947713</v>
      </c>
      <c r="DC74" s="336"/>
      <c r="DD74" s="335">
        <f>IFERROR((((DD75-DD77)/(DD75))),0)</f>
        <v>0.19148936170212766</v>
      </c>
      <c r="DE74" s="336"/>
      <c r="DF74" s="335">
        <f>IFERROR((((DF75-DF77)/(DF75))),0)</f>
        <v>0</v>
      </c>
      <c r="DG74" s="336"/>
      <c r="DH74" s="335">
        <f>IFERROR((((DH75-DH77)/(DH75))),0)</f>
        <v>0</v>
      </c>
      <c r="DI74" s="336"/>
      <c r="DJ74" s="335">
        <f>IFERROR((((DJ75-DJ77)/(DJ75))),0)</f>
        <v>0</v>
      </c>
      <c r="DK74" s="336"/>
      <c r="DL74" s="335">
        <f>IFERROR((((DL75-DL77)/(DL75))),0)</f>
        <v>0</v>
      </c>
      <c r="DM74" s="336"/>
      <c r="DN74" s="335">
        <f>IFERROR((((DN75-DN77)/(DN75))),0)</f>
        <v>0</v>
      </c>
      <c r="DO74" s="336"/>
      <c r="DP74" s="335">
        <f>IFERROR((((DP75-DP77)/(DP75))),0)</f>
        <v>0</v>
      </c>
      <c r="DQ74" s="336"/>
      <c r="DR74" s="335">
        <f>IFERROR((((DR75-DR77)/(DR75))),0)</f>
        <v>0</v>
      </c>
      <c r="DS74" s="336"/>
    </row>
    <row r="75" spans="1:123" s="234" customFormat="1" ht="12.75" x14ac:dyDescent="0.25">
      <c r="A75" s="235" t="s">
        <v>252</v>
      </c>
      <c r="B75" s="338">
        <v>0</v>
      </c>
      <c r="C75" s="339"/>
      <c r="D75" s="338">
        <v>0</v>
      </c>
      <c r="E75" s="339"/>
      <c r="F75" s="338">
        <v>0</v>
      </c>
      <c r="G75" s="339"/>
      <c r="H75" s="338">
        <v>515</v>
      </c>
      <c r="I75" s="339"/>
      <c r="J75" s="338">
        <v>598</v>
      </c>
      <c r="K75" s="339"/>
      <c r="L75" s="338">
        <v>630</v>
      </c>
      <c r="M75" s="339"/>
      <c r="N75" s="338">
        <v>564</v>
      </c>
      <c r="O75" s="339"/>
      <c r="P75" s="338">
        <v>420</v>
      </c>
      <c r="Q75" s="339"/>
      <c r="R75" s="338">
        <v>357</v>
      </c>
      <c r="S75" s="339"/>
      <c r="T75" s="338">
        <v>357</v>
      </c>
      <c r="U75" s="339"/>
      <c r="V75" s="338">
        <v>277</v>
      </c>
      <c r="W75" s="340"/>
      <c r="X75" s="338">
        <v>300</v>
      </c>
      <c r="Y75" s="339"/>
      <c r="Z75" s="338">
        <v>233</v>
      </c>
      <c r="AA75" s="339"/>
      <c r="AB75" s="338">
        <v>147</v>
      </c>
      <c r="AC75" s="339"/>
      <c r="AD75" s="338">
        <v>251</v>
      </c>
      <c r="AE75" s="339"/>
      <c r="AF75" s="338">
        <v>220</v>
      </c>
      <c r="AG75" s="339"/>
      <c r="AH75" s="338">
        <v>230</v>
      </c>
      <c r="AI75" s="339"/>
      <c r="AJ75" s="338">
        <v>223</v>
      </c>
      <c r="AK75" s="339"/>
      <c r="AL75" s="338">
        <v>162</v>
      </c>
      <c r="AM75" s="339"/>
      <c r="AN75" s="338">
        <v>141</v>
      </c>
      <c r="AO75" s="339"/>
      <c r="AP75" s="338">
        <v>242</v>
      </c>
      <c r="AQ75" s="339"/>
      <c r="AR75" s="338">
        <v>260</v>
      </c>
      <c r="AS75" s="339"/>
      <c r="AT75" s="338">
        <v>213</v>
      </c>
      <c r="AU75" s="339"/>
      <c r="AV75" s="338">
        <v>252</v>
      </c>
      <c r="AW75" s="339"/>
      <c r="AX75" s="338">
        <v>293</v>
      </c>
      <c r="AY75" s="339"/>
      <c r="AZ75" s="338">
        <v>263</v>
      </c>
      <c r="BA75" s="339"/>
      <c r="BB75" s="338">
        <v>272</v>
      </c>
      <c r="BC75" s="339"/>
      <c r="BD75" s="338">
        <v>242</v>
      </c>
      <c r="BE75" s="339"/>
      <c r="BF75" s="272"/>
      <c r="BG75" s="273"/>
      <c r="BH75" s="272">
        <v>506</v>
      </c>
      <c r="BI75" s="273"/>
      <c r="BJ75" s="272">
        <v>338</v>
      </c>
      <c r="BK75" s="273"/>
      <c r="BL75" s="272">
        <v>351</v>
      </c>
      <c r="BM75" s="273"/>
      <c r="BN75" s="272">
        <v>332</v>
      </c>
      <c r="BO75" s="273"/>
      <c r="BP75" s="272">
        <v>254</v>
      </c>
      <c r="BQ75" s="273"/>
      <c r="BR75" s="272">
        <v>238</v>
      </c>
      <c r="BS75" s="273"/>
      <c r="BT75" s="272">
        <v>260</v>
      </c>
      <c r="BU75" s="273"/>
      <c r="BV75" s="272">
        <v>263</v>
      </c>
      <c r="BW75" s="273"/>
      <c r="BX75" s="272">
        <v>307</v>
      </c>
      <c r="BY75" s="273"/>
      <c r="BZ75" s="272">
        <v>300</v>
      </c>
      <c r="CA75" s="273"/>
      <c r="CB75" s="272">
        <v>255</v>
      </c>
      <c r="CC75" s="273"/>
      <c r="CD75" s="272">
        <v>261</v>
      </c>
      <c r="CE75" s="273"/>
      <c r="CF75" s="272">
        <v>335</v>
      </c>
      <c r="CG75" s="273"/>
      <c r="CH75" s="272">
        <v>339</v>
      </c>
      <c r="CI75" s="273"/>
      <c r="CJ75" s="272">
        <v>339</v>
      </c>
      <c r="CK75" s="273"/>
      <c r="CL75" s="272">
        <v>357</v>
      </c>
      <c r="CM75" s="273"/>
      <c r="CN75" s="272">
        <v>319</v>
      </c>
      <c r="CO75" s="273"/>
      <c r="CP75" s="272">
        <v>332</v>
      </c>
      <c r="CQ75" s="273"/>
      <c r="CR75" s="272">
        <v>315</v>
      </c>
      <c r="CS75" s="273"/>
      <c r="CT75" s="272">
        <v>301</v>
      </c>
      <c r="CU75" s="273"/>
      <c r="CV75" s="272">
        <v>310</v>
      </c>
      <c r="CW75" s="273"/>
      <c r="CX75" s="272">
        <v>339</v>
      </c>
      <c r="CY75" s="273"/>
      <c r="CZ75" s="272">
        <v>327</v>
      </c>
      <c r="DA75" s="273"/>
      <c r="DB75" s="272">
        <v>306</v>
      </c>
      <c r="DC75" s="273"/>
      <c r="DD75" s="272">
        <v>329</v>
      </c>
      <c r="DE75" s="273"/>
      <c r="DF75" s="272"/>
      <c r="DG75" s="273"/>
      <c r="DH75" s="272"/>
      <c r="DI75" s="273"/>
      <c r="DJ75" s="272"/>
      <c r="DK75" s="273"/>
      <c r="DL75" s="272"/>
      <c r="DM75" s="273"/>
      <c r="DN75" s="272"/>
      <c r="DO75" s="273"/>
      <c r="DP75" s="272"/>
      <c r="DQ75" s="273"/>
      <c r="DR75" s="272"/>
      <c r="DS75" s="273"/>
    </row>
    <row r="76" spans="1:123" s="234" customFormat="1" ht="12.75" x14ac:dyDescent="0.25">
      <c r="A76" s="235" t="s">
        <v>253</v>
      </c>
      <c r="B76" s="338"/>
      <c r="C76" s="339"/>
      <c r="D76" s="338"/>
      <c r="E76" s="339"/>
      <c r="F76" s="338"/>
      <c r="G76" s="339"/>
      <c r="H76" s="338">
        <v>332</v>
      </c>
      <c r="I76" s="339"/>
      <c r="J76" s="338">
        <v>382</v>
      </c>
      <c r="K76" s="339"/>
      <c r="L76" s="338">
        <v>357</v>
      </c>
      <c r="M76" s="339"/>
      <c r="N76" s="338">
        <v>339</v>
      </c>
      <c r="O76" s="339"/>
      <c r="P76" s="338">
        <v>245</v>
      </c>
      <c r="Q76" s="339"/>
      <c r="R76" s="338">
        <v>186</v>
      </c>
      <c r="S76" s="339"/>
      <c r="T76" s="338">
        <v>186</v>
      </c>
      <c r="U76" s="339"/>
      <c r="V76" s="338">
        <v>113</v>
      </c>
      <c r="W76" s="340"/>
      <c r="X76" s="338">
        <v>139</v>
      </c>
      <c r="Y76" s="339"/>
      <c r="Z76" s="338">
        <v>110</v>
      </c>
      <c r="AA76" s="339"/>
      <c r="AB76" s="338">
        <v>81</v>
      </c>
      <c r="AC76" s="339"/>
      <c r="AD76" s="338">
        <v>148</v>
      </c>
      <c r="AE76" s="339"/>
      <c r="AF76" s="338">
        <v>134</v>
      </c>
      <c r="AG76" s="339"/>
      <c r="AH76" s="338">
        <v>142</v>
      </c>
      <c r="AI76" s="339"/>
      <c r="AJ76" s="338">
        <v>137</v>
      </c>
      <c r="AK76" s="339"/>
      <c r="AL76" s="338">
        <v>133</v>
      </c>
      <c r="AM76" s="339"/>
      <c r="AN76" s="338">
        <v>102</v>
      </c>
      <c r="AO76" s="339"/>
      <c r="AP76" s="338">
        <v>176</v>
      </c>
      <c r="AQ76" s="339"/>
      <c r="AR76" s="338">
        <v>178</v>
      </c>
      <c r="AS76" s="339"/>
      <c r="AT76" s="338">
        <v>149</v>
      </c>
      <c r="AU76" s="339"/>
      <c r="AV76" s="338">
        <v>177</v>
      </c>
      <c r="AW76" s="339"/>
      <c r="AX76" s="338">
        <v>200</v>
      </c>
      <c r="AY76" s="339"/>
      <c r="AZ76" s="338">
        <v>187</v>
      </c>
      <c r="BA76" s="339"/>
      <c r="BB76" s="338">
        <v>169</v>
      </c>
      <c r="BC76" s="339"/>
      <c r="BD76" s="338">
        <v>184</v>
      </c>
      <c r="BE76" s="339"/>
      <c r="BF76" s="272"/>
      <c r="BG76" s="273"/>
      <c r="BH76" s="272">
        <v>360</v>
      </c>
      <c r="BI76" s="273"/>
      <c r="BJ76" s="272">
        <v>253</v>
      </c>
      <c r="BK76" s="273"/>
      <c r="BL76" s="272">
        <v>249</v>
      </c>
      <c r="BM76" s="273"/>
      <c r="BN76" s="272">
        <v>230</v>
      </c>
      <c r="BO76" s="273"/>
      <c r="BP76" s="272">
        <v>142</v>
      </c>
      <c r="BQ76" s="273"/>
      <c r="BR76" s="272">
        <v>169</v>
      </c>
      <c r="BS76" s="273"/>
      <c r="BT76" s="272">
        <v>194</v>
      </c>
      <c r="BU76" s="273"/>
      <c r="BV76" s="272">
        <v>206</v>
      </c>
      <c r="BW76" s="273"/>
      <c r="BX76" s="272">
        <v>242</v>
      </c>
      <c r="BY76" s="273"/>
      <c r="BZ76" s="272">
        <v>241</v>
      </c>
      <c r="CA76" s="273"/>
      <c r="CB76" s="272">
        <v>194</v>
      </c>
      <c r="CC76" s="273"/>
      <c r="CD76" s="272">
        <v>203</v>
      </c>
      <c r="CE76" s="273"/>
      <c r="CF76" s="272">
        <v>257</v>
      </c>
      <c r="CG76" s="273"/>
      <c r="CH76" s="272">
        <v>284</v>
      </c>
      <c r="CI76" s="273"/>
      <c r="CJ76" s="272">
        <v>255</v>
      </c>
      <c r="CK76" s="273"/>
      <c r="CL76" s="272">
        <v>256</v>
      </c>
      <c r="CM76" s="273"/>
      <c r="CN76" s="272">
        <v>228</v>
      </c>
      <c r="CO76" s="273"/>
      <c r="CP76" s="272">
        <v>249</v>
      </c>
      <c r="CQ76" s="273"/>
      <c r="CR76" s="272">
        <v>243</v>
      </c>
      <c r="CS76" s="273"/>
      <c r="CT76" s="272">
        <v>231</v>
      </c>
      <c r="CU76" s="273"/>
      <c r="CV76" s="272">
        <v>243</v>
      </c>
      <c r="CW76" s="273"/>
      <c r="CX76" s="272">
        <v>269</v>
      </c>
      <c r="CY76" s="273"/>
      <c r="CZ76" s="272">
        <v>254</v>
      </c>
      <c r="DA76" s="273"/>
      <c r="DB76" s="272">
        <v>232</v>
      </c>
      <c r="DC76" s="273"/>
      <c r="DD76" s="272">
        <v>266</v>
      </c>
      <c r="DE76" s="273"/>
      <c r="DF76" s="272"/>
      <c r="DG76" s="273"/>
      <c r="DH76" s="272"/>
      <c r="DI76" s="273"/>
      <c r="DJ76" s="272"/>
      <c r="DK76" s="273"/>
      <c r="DL76" s="272"/>
      <c r="DM76" s="273"/>
      <c r="DN76" s="272"/>
      <c r="DO76" s="273"/>
      <c r="DP76" s="272"/>
      <c r="DQ76" s="273"/>
      <c r="DR76" s="272"/>
      <c r="DS76" s="273"/>
    </row>
    <row r="77" spans="1:123" s="234" customFormat="1" ht="12.75" x14ac:dyDescent="0.25">
      <c r="A77" s="235" t="s">
        <v>254</v>
      </c>
      <c r="B77" s="338"/>
      <c r="C77" s="339"/>
      <c r="D77" s="338"/>
      <c r="E77" s="339"/>
      <c r="F77" s="338"/>
      <c r="G77" s="339"/>
      <c r="H77" s="338">
        <v>332</v>
      </c>
      <c r="I77" s="339"/>
      <c r="J77" s="338">
        <v>382</v>
      </c>
      <c r="K77" s="339"/>
      <c r="L77" s="338">
        <v>357</v>
      </c>
      <c r="M77" s="339"/>
      <c r="N77" s="338">
        <v>339</v>
      </c>
      <c r="O77" s="339"/>
      <c r="P77" s="338">
        <v>245</v>
      </c>
      <c r="Q77" s="339"/>
      <c r="R77" s="338">
        <v>186</v>
      </c>
      <c r="S77" s="339"/>
      <c r="T77" s="338">
        <v>186</v>
      </c>
      <c r="U77" s="339"/>
      <c r="V77" s="338">
        <v>113</v>
      </c>
      <c r="W77" s="340"/>
      <c r="X77" s="338">
        <v>139</v>
      </c>
      <c r="Y77" s="339"/>
      <c r="Z77" s="338">
        <v>110</v>
      </c>
      <c r="AA77" s="339"/>
      <c r="AB77" s="338">
        <v>81</v>
      </c>
      <c r="AC77" s="339"/>
      <c r="AD77" s="338">
        <v>148</v>
      </c>
      <c r="AE77" s="339"/>
      <c r="AF77" s="338">
        <v>134</v>
      </c>
      <c r="AG77" s="339"/>
      <c r="AH77" s="338">
        <v>142</v>
      </c>
      <c r="AI77" s="339"/>
      <c r="AJ77" s="338">
        <v>137</v>
      </c>
      <c r="AK77" s="339"/>
      <c r="AL77" s="338">
        <v>133</v>
      </c>
      <c r="AM77" s="339"/>
      <c r="AN77" s="338">
        <v>102</v>
      </c>
      <c r="AO77" s="339"/>
      <c r="AP77" s="338">
        <v>176</v>
      </c>
      <c r="AQ77" s="339"/>
      <c r="AR77" s="338">
        <v>178</v>
      </c>
      <c r="AS77" s="339"/>
      <c r="AT77" s="338">
        <v>149</v>
      </c>
      <c r="AU77" s="339"/>
      <c r="AV77" s="338">
        <v>177</v>
      </c>
      <c r="AW77" s="339"/>
      <c r="AX77" s="338">
        <v>200</v>
      </c>
      <c r="AY77" s="339"/>
      <c r="AZ77" s="338">
        <v>187</v>
      </c>
      <c r="BA77" s="339"/>
      <c r="BB77" s="338">
        <v>169</v>
      </c>
      <c r="BC77" s="339"/>
      <c r="BD77" s="338">
        <v>184</v>
      </c>
      <c r="BE77" s="339"/>
      <c r="BF77" s="272"/>
      <c r="BG77" s="273"/>
      <c r="BH77" s="347">
        <v>360</v>
      </c>
      <c r="BI77" s="348"/>
      <c r="BJ77" s="272">
        <v>253</v>
      </c>
      <c r="BK77" s="273"/>
      <c r="BL77" s="272">
        <v>249</v>
      </c>
      <c r="BM77" s="273"/>
      <c r="BN77" s="272">
        <v>230</v>
      </c>
      <c r="BO77" s="273"/>
      <c r="BP77" s="272">
        <v>142</v>
      </c>
      <c r="BQ77" s="273"/>
      <c r="BR77" s="272">
        <v>169</v>
      </c>
      <c r="BS77" s="273"/>
      <c r="BT77" s="272">
        <v>194</v>
      </c>
      <c r="BU77" s="273"/>
      <c r="BV77" s="272">
        <v>206</v>
      </c>
      <c r="BW77" s="273"/>
      <c r="BX77" s="272">
        <v>242</v>
      </c>
      <c r="BY77" s="273"/>
      <c r="BZ77" s="272">
        <v>241</v>
      </c>
      <c r="CA77" s="273"/>
      <c r="CB77" s="272">
        <v>194</v>
      </c>
      <c r="CC77" s="273"/>
      <c r="CD77" s="272">
        <v>203</v>
      </c>
      <c r="CE77" s="273"/>
      <c r="CF77" s="272">
        <v>257</v>
      </c>
      <c r="CG77" s="273"/>
      <c r="CH77" s="272">
        <v>284</v>
      </c>
      <c r="CI77" s="273"/>
      <c r="CJ77" s="272">
        <v>255</v>
      </c>
      <c r="CK77" s="273"/>
      <c r="CL77" s="272">
        <v>256</v>
      </c>
      <c r="CM77" s="273"/>
      <c r="CN77" s="272">
        <v>228</v>
      </c>
      <c r="CO77" s="273"/>
      <c r="CP77" s="272">
        <v>249</v>
      </c>
      <c r="CQ77" s="273"/>
      <c r="CR77" s="272">
        <v>243</v>
      </c>
      <c r="CS77" s="273"/>
      <c r="CT77" s="272">
        <v>231</v>
      </c>
      <c r="CU77" s="273"/>
      <c r="CV77" s="272">
        <v>243</v>
      </c>
      <c r="CW77" s="273"/>
      <c r="CX77" s="272">
        <v>269</v>
      </c>
      <c r="CY77" s="273"/>
      <c r="CZ77" s="272">
        <v>254</v>
      </c>
      <c r="DA77" s="273"/>
      <c r="DB77" s="272">
        <v>232</v>
      </c>
      <c r="DC77" s="273"/>
      <c r="DD77" s="272">
        <v>266</v>
      </c>
      <c r="DE77" s="273"/>
      <c r="DF77" s="272"/>
      <c r="DG77" s="273"/>
      <c r="DH77" s="272"/>
      <c r="DI77" s="273"/>
      <c r="DJ77" s="272"/>
      <c r="DK77" s="273"/>
      <c r="DL77" s="272"/>
      <c r="DM77" s="273"/>
      <c r="DN77" s="272"/>
      <c r="DO77" s="273"/>
      <c r="DP77" s="272"/>
      <c r="DQ77" s="273"/>
      <c r="DR77" s="272"/>
      <c r="DS77" s="273"/>
    </row>
    <row r="78" spans="1:123" x14ac:dyDescent="0.25">
      <c r="A78" s="237"/>
      <c r="B78" s="238"/>
      <c r="C78" s="238"/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8"/>
      <c r="AP78" s="238"/>
      <c r="AQ78" s="238"/>
      <c r="AR78" s="238"/>
      <c r="AS78" s="238"/>
      <c r="AT78" s="238"/>
      <c r="AU78" s="238"/>
      <c r="AV78" s="238"/>
      <c r="AW78" s="238"/>
      <c r="AX78" s="238"/>
      <c r="AY78" s="238"/>
      <c r="AZ78" s="238"/>
      <c r="BA78" s="238"/>
      <c r="BB78" s="238"/>
      <c r="BC78" s="238"/>
      <c r="BD78" s="238"/>
      <c r="BE78" s="238"/>
      <c r="BF78" s="238"/>
      <c r="BG78" s="238"/>
      <c r="BH78" s="238"/>
      <c r="BI78" s="238"/>
      <c r="BJ78" s="238"/>
      <c r="BK78" s="238"/>
      <c r="BL78" s="238"/>
      <c r="BM78" s="238"/>
      <c r="BN78" s="238"/>
      <c r="BO78" s="238"/>
      <c r="BP78" s="238"/>
      <c r="BQ78" s="238"/>
      <c r="BR78" s="238"/>
      <c r="BS78" s="238"/>
      <c r="BT78" s="238"/>
      <c r="BU78" s="238"/>
      <c r="BV78" s="238"/>
      <c r="BW78" s="238"/>
      <c r="BX78" s="238"/>
      <c r="BY78" s="238"/>
      <c r="BZ78" s="238"/>
      <c r="CA78" s="238"/>
      <c r="CB78" s="238"/>
      <c r="CC78" s="238"/>
      <c r="CD78" s="238"/>
      <c r="CE78" s="238"/>
      <c r="CF78" s="238"/>
      <c r="CG78" s="238"/>
      <c r="CH78" s="238"/>
      <c r="CI78" s="238"/>
      <c r="CJ78" s="238"/>
      <c r="CK78" s="238"/>
      <c r="CL78" s="238"/>
      <c r="CM78" s="238"/>
      <c r="CN78" s="238"/>
      <c r="CO78" s="238"/>
      <c r="CP78" s="238"/>
      <c r="CQ78" s="238"/>
      <c r="CR78" s="238"/>
      <c r="CS78" s="238"/>
      <c r="CT78" s="238"/>
      <c r="CU78" s="238"/>
      <c r="CV78" s="238"/>
      <c r="CW78" s="238"/>
      <c r="CX78" s="238"/>
      <c r="CY78" s="238"/>
      <c r="CZ78" s="238"/>
      <c r="DA78" s="238"/>
      <c r="DB78" s="238"/>
      <c r="DC78" s="238"/>
      <c r="DD78" s="238"/>
      <c r="DE78" s="238"/>
      <c r="DF78" s="238"/>
      <c r="DG78" s="238"/>
      <c r="DH78" s="238"/>
      <c r="DI78" s="238"/>
      <c r="DJ78" s="238"/>
      <c r="DK78" s="238"/>
      <c r="DL78" s="238"/>
      <c r="DM78" s="238"/>
      <c r="DN78" s="238"/>
      <c r="DO78" s="238"/>
      <c r="DP78" s="238"/>
      <c r="DQ78" s="238"/>
      <c r="DR78" s="238"/>
      <c r="DS78" s="238"/>
    </row>
    <row r="79" spans="1:123" x14ac:dyDescent="0.25">
      <c r="A79" s="211" t="s">
        <v>255</v>
      </c>
      <c r="B79" s="212"/>
      <c r="C79" s="212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213"/>
      <c r="W79" s="213"/>
      <c r="X79" s="212"/>
      <c r="Y79" s="212"/>
      <c r="Z79" s="212"/>
      <c r="AA79" s="212"/>
      <c r="AB79" s="212"/>
      <c r="AC79" s="212"/>
      <c r="AD79" s="212"/>
      <c r="AE79" s="212"/>
      <c r="AF79" s="212"/>
      <c r="AG79" s="212"/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39"/>
      <c r="AW79" s="239"/>
      <c r="AX79" s="239"/>
      <c r="AY79" s="239"/>
      <c r="AZ79" s="239"/>
      <c r="BA79" s="239"/>
      <c r="BB79" s="239"/>
      <c r="BC79" s="239"/>
      <c r="BD79" s="239"/>
      <c r="BE79" s="239"/>
      <c r="BF79" s="239"/>
      <c r="BG79" s="239"/>
      <c r="BH79" s="239"/>
      <c r="BI79" s="239"/>
      <c r="BJ79" s="239"/>
      <c r="BK79" s="239"/>
      <c r="BL79" s="239"/>
      <c r="BM79" s="239"/>
      <c r="BN79" s="239"/>
      <c r="BO79" s="239"/>
      <c r="BP79" s="239"/>
      <c r="BQ79" s="239"/>
      <c r="BR79" s="239"/>
      <c r="BS79" s="239"/>
      <c r="BT79" s="239"/>
      <c r="BU79" s="239"/>
      <c r="BV79" s="239"/>
      <c r="BW79" s="240"/>
      <c r="BX79" s="239"/>
      <c r="BY79" s="240"/>
      <c r="BZ79" s="239"/>
      <c r="CA79" s="240"/>
      <c r="CB79" s="239"/>
      <c r="CC79" s="240"/>
      <c r="CD79" s="239"/>
      <c r="CE79" s="240"/>
      <c r="CF79" s="239"/>
      <c r="CG79" s="240"/>
      <c r="CH79" s="239"/>
      <c r="CI79" s="240"/>
      <c r="CJ79" s="239"/>
      <c r="CK79" s="240"/>
      <c r="CL79" s="239"/>
      <c r="CM79" s="240"/>
      <c r="CN79" s="239"/>
      <c r="CO79" s="240"/>
      <c r="CP79" s="239"/>
      <c r="CQ79" s="240"/>
      <c r="CR79" s="239"/>
      <c r="CS79" s="240"/>
      <c r="CT79" s="239"/>
      <c r="CU79" s="240"/>
      <c r="CV79" s="239"/>
      <c r="CW79" s="240"/>
      <c r="CX79" s="239"/>
      <c r="CY79" s="240"/>
      <c r="CZ79" s="239"/>
      <c r="DA79" s="240"/>
      <c r="DB79" s="239"/>
      <c r="DC79" s="240"/>
      <c r="DD79" s="239"/>
      <c r="DE79" s="240"/>
      <c r="DF79" s="239"/>
      <c r="DG79" s="240"/>
      <c r="DH79" s="239"/>
      <c r="DI79" s="240"/>
      <c r="DJ79" s="239"/>
      <c r="DK79" s="240"/>
      <c r="DL79" s="239"/>
      <c r="DM79" s="240"/>
      <c r="DN79" s="239"/>
      <c r="DO79" s="240"/>
      <c r="DP79" s="239"/>
      <c r="DQ79" s="240"/>
      <c r="DR79" s="239"/>
      <c r="DS79" s="240"/>
    </row>
    <row r="80" spans="1:123" x14ac:dyDescent="0.25">
      <c r="A80" s="341" t="s">
        <v>256</v>
      </c>
      <c r="B80" s="343">
        <f>B68</f>
        <v>44562</v>
      </c>
      <c r="C80" s="344"/>
      <c r="D80" s="343" t="e" vm="2">
        <f>D68</f>
        <v>#VALUE!</v>
      </c>
      <c r="E80" s="344"/>
      <c r="F80" s="343" t="e" vm="2">
        <f>F68</f>
        <v>#VALUE!</v>
      </c>
      <c r="G80" s="344"/>
      <c r="H80" s="343" t="e" vm="2">
        <f>H68</f>
        <v>#VALUE!</v>
      </c>
      <c r="I80" s="344"/>
      <c r="J80" s="343" t="e" vm="2">
        <f>J68</f>
        <v>#VALUE!</v>
      </c>
      <c r="K80" s="344"/>
      <c r="L80" s="343" t="e" vm="2">
        <f>L68</f>
        <v>#VALUE!</v>
      </c>
      <c r="M80" s="344"/>
      <c r="N80" s="343" t="e" vm="2">
        <f>N68</f>
        <v>#VALUE!</v>
      </c>
      <c r="O80" s="344"/>
      <c r="P80" s="343" t="e" vm="2">
        <f>P68</f>
        <v>#VALUE!</v>
      </c>
      <c r="Q80" s="344"/>
      <c r="R80" s="343" t="e" vm="2">
        <f>R68</f>
        <v>#VALUE!</v>
      </c>
      <c r="S80" s="344"/>
      <c r="T80" s="343" t="e" vm="2">
        <f>T68</f>
        <v>#VALUE!</v>
      </c>
      <c r="U80" s="344"/>
      <c r="V80" s="343" t="e" vm="2">
        <f>V68</f>
        <v>#VALUE!</v>
      </c>
      <c r="W80" s="345"/>
      <c r="X80" s="343" t="e" vm="2">
        <f>X68</f>
        <v>#VALUE!</v>
      </c>
      <c r="Y80" s="344"/>
      <c r="Z80" s="343" t="e" vm="2">
        <f>Z68</f>
        <v>#VALUE!</v>
      </c>
      <c r="AA80" s="344"/>
      <c r="AB80" s="343" t="e" vm="2">
        <f>AB68</f>
        <v>#VALUE!</v>
      </c>
      <c r="AC80" s="344"/>
      <c r="AD80" s="343" t="e" vm="2">
        <f>AD68</f>
        <v>#VALUE!</v>
      </c>
      <c r="AE80" s="344"/>
      <c r="AF80" s="343" t="e" vm="2">
        <f>AF68</f>
        <v>#VALUE!</v>
      </c>
      <c r="AG80" s="344"/>
      <c r="AH80" s="343" t="e" vm="2">
        <f>AH68</f>
        <v>#VALUE!</v>
      </c>
      <c r="AI80" s="344"/>
      <c r="AJ80" s="343" t="e" vm="2">
        <f>AJ68</f>
        <v>#VALUE!</v>
      </c>
      <c r="AK80" s="344"/>
      <c r="AL80" s="343" t="e" vm="2">
        <f>AL68</f>
        <v>#VALUE!</v>
      </c>
      <c r="AM80" s="344"/>
      <c r="AN80" s="343" t="e" vm="2">
        <f>AN68</f>
        <v>#VALUE!</v>
      </c>
      <c r="AO80" s="344"/>
      <c r="AP80" s="343" t="e" vm="2">
        <f>AP68</f>
        <v>#VALUE!</v>
      </c>
      <c r="AQ80" s="344"/>
      <c r="AR80" s="343" t="e" vm="2">
        <f>AR68</f>
        <v>#VALUE!</v>
      </c>
      <c r="AS80" s="344"/>
      <c r="AT80" s="343" t="e" vm="2">
        <f>AT68</f>
        <v>#VALUE!</v>
      </c>
      <c r="AU80" s="344"/>
      <c r="AV80" s="343" t="e" vm="2">
        <f>AV68</f>
        <v>#VALUE!</v>
      </c>
      <c r="AW80" s="344"/>
      <c r="AX80" s="343" t="e" vm="2">
        <f>AX68</f>
        <v>#VALUE!</v>
      </c>
      <c r="AY80" s="344"/>
      <c r="AZ80" s="346" t="e" vm="2">
        <f>AZ68</f>
        <v>#VALUE!</v>
      </c>
      <c r="BA80" s="344"/>
      <c r="BB80" s="346" t="e" vm="2">
        <f>BB68</f>
        <v>#VALUE!</v>
      </c>
      <c r="BC80" s="344"/>
      <c r="BD80" s="346" t="e" vm="2">
        <f>BD68</f>
        <v>#VALUE!</v>
      </c>
      <c r="BE80" s="344"/>
      <c r="BF80" s="281" t="str">
        <f>$BF$8</f>
        <v>06 a 31 - Mai - 24</v>
      </c>
      <c r="BG80" s="282"/>
      <c r="BH80" s="281" t="e" vm="1">
        <f>_xll.FIMMÊS(BD80,0)+1</f>
        <v>#VALUE!</v>
      </c>
      <c r="BI80" s="282"/>
      <c r="BJ80" s="346" t="e" vm="2">
        <f>BJ68</f>
        <v>#VALUE!</v>
      </c>
      <c r="BK80" s="344"/>
      <c r="BL80" s="346" t="e" vm="2">
        <f>BL68</f>
        <v>#VALUE!</v>
      </c>
      <c r="BM80" s="344"/>
      <c r="BN80" s="346" t="e" vm="2">
        <f>BN68</f>
        <v>#VALUE!</v>
      </c>
      <c r="BO80" s="344"/>
      <c r="BP80" s="346" t="e" vm="2">
        <f>BP68</f>
        <v>#VALUE!</v>
      </c>
      <c r="BQ80" s="344"/>
      <c r="BR80" s="346" t="e" vm="2">
        <f>BR68</f>
        <v>#VALUE!</v>
      </c>
      <c r="BS80" s="344"/>
      <c r="BT80" s="346" t="e" vm="2">
        <f>BT68</f>
        <v>#VALUE!</v>
      </c>
      <c r="BU80" s="344"/>
      <c r="BV80" s="346" t="e" vm="2">
        <f>BV68</f>
        <v>#VALUE!</v>
      </c>
      <c r="BW80" s="344"/>
      <c r="BX80" s="346" t="e" vm="2">
        <f>BX68</f>
        <v>#VALUE!</v>
      </c>
      <c r="BY80" s="344"/>
      <c r="BZ80" s="346" t="e" vm="2">
        <f>BZ68</f>
        <v>#VALUE!</v>
      </c>
      <c r="CA80" s="344"/>
      <c r="CB80" s="346" t="e" vm="2">
        <f>CB68</f>
        <v>#VALUE!</v>
      </c>
      <c r="CC80" s="344"/>
      <c r="CD80" s="346" t="e" vm="2">
        <f>CD68</f>
        <v>#VALUE!</v>
      </c>
      <c r="CE80" s="344"/>
      <c r="CF80" s="346" t="e" vm="2">
        <f>CF68</f>
        <v>#VALUE!</v>
      </c>
      <c r="CG80" s="344"/>
      <c r="CH80" s="346" t="e" vm="2">
        <f>CH68</f>
        <v>#VALUE!</v>
      </c>
      <c r="CI80" s="344"/>
      <c r="CJ80" s="346" t="e" vm="2">
        <f>CJ68</f>
        <v>#VALUE!</v>
      </c>
      <c r="CK80" s="344"/>
      <c r="CL80" s="346" t="e" vm="2">
        <f>CL68</f>
        <v>#VALUE!</v>
      </c>
      <c r="CM80" s="344"/>
      <c r="CN80" s="346" t="e" vm="2">
        <f>CN68</f>
        <v>#VALUE!</v>
      </c>
      <c r="CO80" s="344"/>
      <c r="CP80" s="346" t="e" vm="2">
        <f>CP68</f>
        <v>#VALUE!</v>
      </c>
      <c r="CQ80" s="344"/>
      <c r="CR80" s="346" t="e" vm="2">
        <f>CR68</f>
        <v>#VALUE!</v>
      </c>
      <c r="CS80" s="344"/>
      <c r="CT80" s="346" t="e" vm="2">
        <f>CT68</f>
        <v>#VALUE!</v>
      </c>
      <c r="CU80" s="344"/>
      <c r="CV80" s="346" t="e" vm="2">
        <f>CV68</f>
        <v>#VALUE!</v>
      </c>
      <c r="CW80" s="344"/>
      <c r="CX80" s="346" t="e" vm="2">
        <f>CX68</f>
        <v>#VALUE!</v>
      </c>
      <c r="CY80" s="344"/>
      <c r="CZ80" s="346" t="e" vm="2">
        <f>CZ68</f>
        <v>#VALUE!</v>
      </c>
      <c r="DA80" s="344"/>
      <c r="DB80" s="346" t="e" vm="2">
        <f>DB68</f>
        <v>#VALUE!</v>
      </c>
      <c r="DC80" s="344"/>
      <c r="DD80" s="346" t="e" vm="2">
        <f>DD68</f>
        <v>#VALUE!</v>
      </c>
      <c r="DE80" s="344"/>
      <c r="DF80" s="346" t="e" vm="2">
        <f>DF68</f>
        <v>#VALUE!</v>
      </c>
      <c r="DG80" s="344"/>
      <c r="DH80" s="346" t="e" vm="2">
        <f>DH68</f>
        <v>#VALUE!</v>
      </c>
      <c r="DI80" s="344"/>
      <c r="DJ80" s="346" t="e" vm="2">
        <f>DJ68</f>
        <v>#VALUE!</v>
      </c>
      <c r="DK80" s="344"/>
      <c r="DL80" s="346" t="e" vm="2">
        <f>DL68</f>
        <v>#VALUE!</v>
      </c>
      <c r="DM80" s="344"/>
      <c r="DN80" s="346" t="e" vm="2">
        <f>DN68</f>
        <v>#VALUE!</v>
      </c>
      <c r="DO80" s="344"/>
      <c r="DP80" s="346" t="e" vm="2">
        <f>DP68</f>
        <v>#VALUE!</v>
      </c>
      <c r="DQ80" s="344"/>
      <c r="DR80" s="346" t="e" vm="2">
        <f>DR68</f>
        <v>#VALUE!</v>
      </c>
      <c r="DS80" s="344"/>
    </row>
    <row r="81" spans="1:123" ht="24.75" customHeight="1" x14ac:dyDescent="0.25">
      <c r="A81" s="342"/>
      <c r="B81" s="241" t="s">
        <v>257</v>
      </c>
      <c r="C81" s="241" t="s">
        <v>258</v>
      </c>
      <c r="D81" s="241" t="s">
        <v>257</v>
      </c>
      <c r="E81" s="241" t="s">
        <v>258</v>
      </c>
      <c r="F81" s="241" t="s">
        <v>257</v>
      </c>
      <c r="G81" s="241" t="s">
        <v>258</v>
      </c>
      <c r="H81" s="241" t="s">
        <v>257</v>
      </c>
      <c r="I81" s="241" t="s">
        <v>258</v>
      </c>
      <c r="J81" s="241" t="s">
        <v>257</v>
      </c>
      <c r="K81" s="241" t="s">
        <v>258</v>
      </c>
      <c r="L81" s="241" t="s">
        <v>257</v>
      </c>
      <c r="M81" s="241" t="s">
        <v>258</v>
      </c>
      <c r="N81" s="241" t="s">
        <v>257</v>
      </c>
      <c r="O81" s="241" t="s">
        <v>258</v>
      </c>
      <c r="P81" s="241" t="s">
        <v>257</v>
      </c>
      <c r="Q81" s="241" t="s">
        <v>258</v>
      </c>
      <c r="R81" s="241" t="s">
        <v>257</v>
      </c>
      <c r="S81" s="241" t="s">
        <v>258</v>
      </c>
      <c r="T81" s="241" t="s">
        <v>257</v>
      </c>
      <c r="U81" s="241" t="s">
        <v>258</v>
      </c>
      <c r="V81" s="241" t="s">
        <v>257</v>
      </c>
      <c r="W81" s="241" t="s">
        <v>258</v>
      </c>
      <c r="X81" s="241" t="s">
        <v>257</v>
      </c>
      <c r="Y81" s="241" t="s">
        <v>258</v>
      </c>
      <c r="Z81" s="241" t="s">
        <v>257</v>
      </c>
      <c r="AA81" s="241" t="s">
        <v>258</v>
      </c>
      <c r="AB81" s="241" t="s">
        <v>257</v>
      </c>
      <c r="AC81" s="241" t="s">
        <v>258</v>
      </c>
      <c r="AD81" s="241" t="s">
        <v>257</v>
      </c>
      <c r="AE81" s="241" t="s">
        <v>258</v>
      </c>
      <c r="AF81" s="241" t="s">
        <v>257</v>
      </c>
      <c r="AG81" s="241" t="s">
        <v>258</v>
      </c>
      <c r="AH81" s="241" t="s">
        <v>257</v>
      </c>
      <c r="AI81" s="241" t="s">
        <v>258</v>
      </c>
      <c r="AJ81" s="241" t="s">
        <v>257</v>
      </c>
      <c r="AK81" s="241" t="s">
        <v>258</v>
      </c>
      <c r="AL81" s="241" t="s">
        <v>257</v>
      </c>
      <c r="AM81" s="241" t="s">
        <v>258</v>
      </c>
      <c r="AN81" s="241" t="s">
        <v>257</v>
      </c>
      <c r="AO81" s="241" t="s">
        <v>258</v>
      </c>
      <c r="AP81" s="241" t="s">
        <v>257</v>
      </c>
      <c r="AQ81" s="241" t="s">
        <v>258</v>
      </c>
      <c r="AR81" s="241" t="s">
        <v>257</v>
      </c>
      <c r="AS81" s="241" t="s">
        <v>258</v>
      </c>
      <c r="AT81" s="241" t="s">
        <v>257</v>
      </c>
      <c r="AU81" s="241" t="s">
        <v>258</v>
      </c>
      <c r="AV81" s="241" t="s">
        <v>257</v>
      </c>
      <c r="AW81" s="241" t="s">
        <v>258</v>
      </c>
      <c r="AX81" s="241" t="s">
        <v>257</v>
      </c>
      <c r="AY81" s="241" t="s">
        <v>258</v>
      </c>
      <c r="AZ81" s="242" t="s">
        <v>257</v>
      </c>
      <c r="BA81" s="242" t="s">
        <v>258</v>
      </c>
      <c r="BB81" s="242" t="s">
        <v>257</v>
      </c>
      <c r="BC81" s="242" t="s">
        <v>258</v>
      </c>
      <c r="BD81" s="242" t="s">
        <v>257</v>
      </c>
      <c r="BE81" s="242" t="s">
        <v>258</v>
      </c>
      <c r="BF81" s="242" t="s">
        <v>257</v>
      </c>
      <c r="BG81" s="242" t="s">
        <v>258</v>
      </c>
      <c r="BH81" s="242" t="s">
        <v>257</v>
      </c>
      <c r="BI81" s="242" t="s">
        <v>258</v>
      </c>
      <c r="BJ81" s="242" t="s">
        <v>257</v>
      </c>
      <c r="BK81" s="242" t="s">
        <v>258</v>
      </c>
      <c r="BL81" s="242" t="s">
        <v>257</v>
      </c>
      <c r="BM81" s="242" t="s">
        <v>258</v>
      </c>
      <c r="BN81" s="242" t="s">
        <v>257</v>
      </c>
      <c r="BO81" s="242" t="s">
        <v>258</v>
      </c>
      <c r="BP81" s="242" t="s">
        <v>257</v>
      </c>
      <c r="BQ81" s="242" t="s">
        <v>258</v>
      </c>
      <c r="BR81" s="242" t="s">
        <v>257</v>
      </c>
      <c r="BS81" s="242" t="s">
        <v>258</v>
      </c>
      <c r="BT81" s="242" t="s">
        <v>257</v>
      </c>
      <c r="BU81" s="242" t="s">
        <v>258</v>
      </c>
      <c r="BV81" s="242" t="s">
        <v>257</v>
      </c>
      <c r="BW81" s="242" t="s">
        <v>258</v>
      </c>
      <c r="BX81" s="242" t="s">
        <v>257</v>
      </c>
      <c r="BY81" s="242" t="s">
        <v>258</v>
      </c>
      <c r="BZ81" s="242" t="s">
        <v>257</v>
      </c>
      <c r="CA81" s="242" t="s">
        <v>258</v>
      </c>
      <c r="CB81" s="242" t="s">
        <v>257</v>
      </c>
      <c r="CC81" s="242" t="s">
        <v>258</v>
      </c>
      <c r="CD81" s="242" t="s">
        <v>257</v>
      </c>
      <c r="CE81" s="242" t="s">
        <v>258</v>
      </c>
      <c r="CF81" s="242" t="s">
        <v>257</v>
      </c>
      <c r="CG81" s="242" t="s">
        <v>258</v>
      </c>
      <c r="CH81" s="242" t="s">
        <v>257</v>
      </c>
      <c r="CI81" s="242" t="s">
        <v>258</v>
      </c>
      <c r="CJ81" s="242" t="s">
        <v>257</v>
      </c>
      <c r="CK81" s="242" t="s">
        <v>258</v>
      </c>
      <c r="CL81" s="242" t="s">
        <v>257</v>
      </c>
      <c r="CM81" s="242" t="s">
        <v>258</v>
      </c>
      <c r="CN81" s="242" t="s">
        <v>257</v>
      </c>
      <c r="CO81" s="242" t="s">
        <v>258</v>
      </c>
      <c r="CP81" s="242" t="s">
        <v>257</v>
      </c>
      <c r="CQ81" s="242" t="s">
        <v>258</v>
      </c>
      <c r="CR81" s="242" t="s">
        <v>257</v>
      </c>
      <c r="CS81" s="242" t="s">
        <v>258</v>
      </c>
      <c r="CT81" s="242" t="s">
        <v>257</v>
      </c>
      <c r="CU81" s="242" t="s">
        <v>258</v>
      </c>
      <c r="CV81" s="242" t="s">
        <v>257</v>
      </c>
      <c r="CW81" s="242" t="s">
        <v>258</v>
      </c>
      <c r="CX81" s="242" t="s">
        <v>257</v>
      </c>
      <c r="CY81" s="242" t="s">
        <v>258</v>
      </c>
      <c r="CZ81" s="242" t="s">
        <v>257</v>
      </c>
      <c r="DA81" s="242" t="s">
        <v>258</v>
      </c>
      <c r="DB81" s="242" t="s">
        <v>257</v>
      </c>
      <c r="DC81" s="242" t="s">
        <v>258</v>
      </c>
      <c r="DD81" s="242" t="s">
        <v>257</v>
      </c>
      <c r="DE81" s="242" t="s">
        <v>258</v>
      </c>
      <c r="DF81" s="242" t="s">
        <v>257</v>
      </c>
      <c r="DG81" s="242" t="s">
        <v>258</v>
      </c>
      <c r="DH81" s="242" t="s">
        <v>257</v>
      </c>
      <c r="DI81" s="242" t="s">
        <v>258</v>
      </c>
      <c r="DJ81" s="242" t="s">
        <v>257</v>
      </c>
      <c r="DK81" s="242" t="s">
        <v>258</v>
      </c>
      <c r="DL81" s="242" t="s">
        <v>257</v>
      </c>
      <c r="DM81" s="242" t="s">
        <v>258</v>
      </c>
      <c r="DN81" s="242" t="s">
        <v>257</v>
      </c>
      <c r="DO81" s="242" t="s">
        <v>258</v>
      </c>
      <c r="DP81" s="242" t="s">
        <v>257</v>
      </c>
      <c r="DQ81" s="242" t="s">
        <v>258</v>
      </c>
      <c r="DR81" s="242" t="s">
        <v>257</v>
      </c>
      <c r="DS81" s="242" t="s">
        <v>258</v>
      </c>
    </row>
    <row r="82" spans="1:123" s="233" customFormat="1" ht="12.75" x14ac:dyDescent="0.25">
      <c r="A82" s="243" t="s">
        <v>259</v>
      </c>
      <c r="B82" s="244">
        <v>0</v>
      </c>
      <c r="C82" s="244">
        <v>0</v>
      </c>
      <c r="D82" s="244">
        <v>0</v>
      </c>
      <c r="E82" s="244">
        <v>0</v>
      </c>
      <c r="F82" s="244">
        <v>0</v>
      </c>
      <c r="G82" s="244">
        <v>0</v>
      </c>
      <c r="H82" s="244">
        <v>0</v>
      </c>
      <c r="I82" s="244">
        <v>0</v>
      </c>
      <c r="J82" s="244" t="s">
        <v>39</v>
      </c>
      <c r="K82" s="244">
        <v>0</v>
      </c>
      <c r="L82" s="244">
        <v>0</v>
      </c>
      <c r="M82" s="244">
        <v>0</v>
      </c>
      <c r="N82" s="244" t="s">
        <v>39</v>
      </c>
      <c r="O82" s="244" t="s">
        <v>39</v>
      </c>
      <c r="P82" s="244" t="s">
        <v>39</v>
      </c>
      <c r="Q82" s="244" t="s">
        <v>39</v>
      </c>
      <c r="R82" s="244" t="s">
        <v>39</v>
      </c>
      <c r="S82" s="244" t="s">
        <v>39</v>
      </c>
      <c r="T82" s="244" t="s">
        <v>39</v>
      </c>
      <c r="U82" s="244">
        <v>8.9999999999999998E-4</v>
      </c>
      <c r="V82" s="244">
        <v>0</v>
      </c>
      <c r="W82" s="244">
        <v>1E-4</v>
      </c>
      <c r="X82" s="244" t="s">
        <v>260</v>
      </c>
      <c r="Y82" s="244">
        <v>6.9999999999999999E-4</v>
      </c>
      <c r="Z82" s="244" t="s">
        <v>39</v>
      </c>
      <c r="AA82" s="244">
        <v>2.9999999999999997E-4</v>
      </c>
      <c r="AB82" s="244">
        <v>0</v>
      </c>
      <c r="AC82" s="244">
        <v>3.2000000000000002E-3</v>
      </c>
      <c r="AD82" s="244" t="s">
        <v>39</v>
      </c>
      <c r="AE82" s="244">
        <v>3.3999999999999998E-3</v>
      </c>
      <c r="AF82" s="244">
        <v>0</v>
      </c>
      <c r="AG82" s="244">
        <v>0</v>
      </c>
      <c r="AH82" s="245">
        <v>0</v>
      </c>
      <c r="AI82" s="245">
        <v>8.0000000000000004E-4</v>
      </c>
      <c r="AJ82" s="244" t="s">
        <v>260</v>
      </c>
      <c r="AK82" s="244">
        <v>0</v>
      </c>
      <c r="AL82" s="244" t="s">
        <v>260</v>
      </c>
      <c r="AM82" s="244">
        <v>0</v>
      </c>
      <c r="AN82" s="244">
        <v>0</v>
      </c>
      <c r="AO82" s="244">
        <v>0</v>
      </c>
      <c r="AP82" s="244" t="s">
        <v>260</v>
      </c>
      <c r="AQ82" s="244">
        <v>2.0000000000000001E-4</v>
      </c>
      <c r="AR82" s="244" t="s">
        <v>39</v>
      </c>
      <c r="AS82" s="244">
        <v>0</v>
      </c>
      <c r="AT82" s="244" t="s">
        <v>39</v>
      </c>
      <c r="AU82" s="244">
        <v>0</v>
      </c>
      <c r="AV82" s="244"/>
      <c r="AW82" s="244">
        <v>0</v>
      </c>
      <c r="AX82" s="244"/>
      <c r="AY82" s="244">
        <v>8.9999999999999993E-3</v>
      </c>
      <c r="AZ82" s="244" t="s">
        <v>39</v>
      </c>
      <c r="BA82" s="244">
        <v>1E-3</v>
      </c>
      <c r="BB82" s="244" t="s">
        <v>39</v>
      </c>
      <c r="BC82" s="244">
        <v>1.4E-3</v>
      </c>
      <c r="BD82" s="244" t="s">
        <v>39</v>
      </c>
      <c r="BE82" s="244">
        <v>1.6999999999999999E-3</v>
      </c>
      <c r="BF82" s="244"/>
      <c r="BG82" s="244"/>
      <c r="BH82" s="244" t="s">
        <v>39</v>
      </c>
      <c r="BI82" s="244">
        <v>2.3999999999999998E-3</v>
      </c>
      <c r="BJ82" s="244" t="s">
        <v>39</v>
      </c>
      <c r="BK82" s="244">
        <v>1.6999999999999999E-3</v>
      </c>
      <c r="BL82" s="244" t="s">
        <v>39</v>
      </c>
      <c r="BM82" s="244">
        <v>1.9E-3</v>
      </c>
      <c r="BN82" s="244" t="s">
        <v>39</v>
      </c>
      <c r="BO82" s="244">
        <v>0</v>
      </c>
      <c r="BP82" s="244" t="s">
        <v>39</v>
      </c>
      <c r="BQ82" s="244">
        <v>1.2999999999999999E-3</v>
      </c>
      <c r="BR82" s="244" t="s">
        <v>39</v>
      </c>
      <c r="BS82" s="244">
        <v>8.9999999999999998E-4</v>
      </c>
      <c r="BT82" s="244" t="s">
        <v>39</v>
      </c>
      <c r="BU82" s="244">
        <v>5.0000000000000001E-4</v>
      </c>
      <c r="BV82" s="244" t="s">
        <v>39</v>
      </c>
      <c r="BW82" s="244">
        <v>4.0000000000000002E-4</v>
      </c>
      <c r="BX82" s="244" t="s">
        <v>39</v>
      </c>
      <c r="BY82" s="244">
        <v>6.9999999999999999E-4</v>
      </c>
      <c r="BZ82" s="244" t="s">
        <v>39</v>
      </c>
      <c r="CA82" s="244">
        <v>1.1000000000000001E-3</v>
      </c>
      <c r="CB82" s="244" t="s">
        <v>39</v>
      </c>
      <c r="CC82" s="244">
        <v>6.9999999999999999E-4</v>
      </c>
      <c r="CD82" s="244" t="s">
        <v>39</v>
      </c>
      <c r="CE82" s="244">
        <v>2.7000000000000001E-3</v>
      </c>
      <c r="CF82" s="244" t="s">
        <v>39</v>
      </c>
      <c r="CG82" s="244">
        <v>4.1000000000000003E-3</v>
      </c>
      <c r="CH82" s="244" t="s">
        <v>39</v>
      </c>
      <c r="CI82" s="244">
        <v>6.9999999999999999E-4</v>
      </c>
      <c r="CJ82" s="244" t="s">
        <v>39</v>
      </c>
      <c r="CK82" s="244">
        <v>1.4E-3</v>
      </c>
      <c r="CL82" s="244" t="s">
        <v>39</v>
      </c>
      <c r="CM82" s="244">
        <v>6.9999999999999999E-4</v>
      </c>
      <c r="CN82" s="244" t="s">
        <v>39</v>
      </c>
      <c r="CO82" s="244">
        <v>1.5E-3</v>
      </c>
      <c r="CP82" s="244" t="s">
        <v>39</v>
      </c>
      <c r="CQ82" s="244">
        <v>1.2999999999999999E-3</v>
      </c>
      <c r="CR82" s="244" t="s">
        <v>39</v>
      </c>
      <c r="CS82" s="244">
        <v>1.9E-3</v>
      </c>
      <c r="CT82" s="244" t="s">
        <v>39</v>
      </c>
      <c r="CU82" s="244">
        <v>8.9999999999999998E-4</v>
      </c>
      <c r="CV82" s="244" t="s">
        <v>39</v>
      </c>
      <c r="CW82" s="244">
        <v>1E-3</v>
      </c>
      <c r="CX82" s="244" t="s">
        <v>39</v>
      </c>
      <c r="CY82" s="244">
        <v>5.0000000000000001E-4</v>
      </c>
      <c r="CZ82" s="244" t="s">
        <v>39</v>
      </c>
      <c r="DA82" s="244">
        <v>1.2999999999999999E-3</v>
      </c>
      <c r="DB82" s="244" t="s">
        <v>39</v>
      </c>
      <c r="DC82" s="244">
        <v>8.9999999999999998E-4</v>
      </c>
      <c r="DD82" s="244" t="s">
        <v>39</v>
      </c>
      <c r="DE82" s="244">
        <v>0.12820000000000001</v>
      </c>
      <c r="DF82" s="244"/>
      <c r="DG82" s="244"/>
      <c r="DH82" s="244"/>
      <c r="DI82" s="244"/>
      <c r="DJ82" s="244"/>
      <c r="DK82" s="244"/>
      <c r="DL82" s="244"/>
      <c r="DM82" s="244"/>
      <c r="DN82" s="244"/>
      <c r="DO82" s="244"/>
      <c r="DP82" s="244"/>
      <c r="DQ82" s="244"/>
      <c r="DR82" s="244"/>
      <c r="DS82" s="244"/>
    </row>
    <row r="83" spans="1:123" s="233" customFormat="1" ht="12.75" x14ac:dyDescent="0.25">
      <c r="A83" s="243" t="s">
        <v>261</v>
      </c>
      <c r="B83" s="244">
        <v>0</v>
      </c>
      <c r="C83" s="244">
        <v>0</v>
      </c>
      <c r="D83" s="244">
        <v>0</v>
      </c>
      <c r="E83" s="244">
        <v>0</v>
      </c>
      <c r="F83" s="244">
        <v>0</v>
      </c>
      <c r="G83" s="244">
        <v>0</v>
      </c>
      <c r="H83" s="244">
        <v>0</v>
      </c>
      <c r="I83" s="244">
        <v>0</v>
      </c>
      <c r="J83" s="244" t="s">
        <v>39</v>
      </c>
      <c r="K83" s="244">
        <v>0</v>
      </c>
      <c r="L83" s="244">
        <v>0</v>
      </c>
      <c r="M83" s="244">
        <v>0</v>
      </c>
      <c r="N83" s="244" t="s">
        <v>39</v>
      </c>
      <c r="O83" s="244">
        <v>0</v>
      </c>
      <c r="P83" s="244" t="s">
        <v>39</v>
      </c>
      <c r="Q83" s="244">
        <v>0</v>
      </c>
      <c r="R83" s="244" t="s">
        <v>39</v>
      </c>
      <c r="S83" s="244" t="s">
        <v>39</v>
      </c>
      <c r="T83" s="244" t="s">
        <v>39</v>
      </c>
      <c r="U83" s="244">
        <v>0</v>
      </c>
      <c r="V83" s="244">
        <v>0</v>
      </c>
      <c r="W83" s="244">
        <v>0</v>
      </c>
      <c r="X83" s="244" t="s">
        <v>260</v>
      </c>
      <c r="Y83" s="244">
        <v>0</v>
      </c>
      <c r="Z83" s="244" t="s">
        <v>39</v>
      </c>
      <c r="AA83" s="244">
        <v>0</v>
      </c>
      <c r="AB83" s="244">
        <v>0</v>
      </c>
      <c r="AC83" s="244">
        <v>0</v>
      </c>
      <c r="AD83" s="244" t="s">
        <v>39</v>
      </c>
      <c r="AE83" s="244">
        <v>0</v>
      </c>
      <c r="AF83" s="244">
        <v>0</v>
      </c>
      <c r="AG83" s="246">
        <v>0</v>
      </c>
      <c r="AH83" s="247">
        <v>0</v>
      </c>
      <c r="AI83" s="247">
        <v>0</v>
      </c>
      <c r="AJ83" s="248" t="s">
        <v>260</v>
      </c>
      <c r="AK83" s="244">
        <v>0</v>
      </c>
      <c r="AL83" s="244" t="s">
        <v>260</v>
      </c>
      <c r="AM83" s="244">
        <v>0</v>
      </c>
      <c r="AN83" s="244">
        <v>0</v>
      </c>
      <c r="AO83" s="244">
        <v>0</v>
      </c>
      <c r="AP83" s="244" t="s">
        <v>260</v>
      </c>
      <c r="AQ83" s="244">
        <v>0</v>
      </c>
      <c r="AR83" s="244" t="s">
        <v>39</v>
      </c>
      <c r="AS83" s="244">
        <v>0</v>
      </c>
      <c r="AT83" s="244" t="s">
        <v>39</v>
      </c>
      <c r="AU83" s="244">
        <v>0</v>
      </c>
      <c r="AV83" s="244"/>
      <c r="AW83" s="244">
        <v>0</v>
      </c>
      <c r="AX83" s="244"/>
      <c r="AY83" s="244">
        <v>0</v>
      </c>
      <c r="AZ83" s="244" t="s">
        <v>39</v>
      </c>
      <c r="BA83" s="244">
        <v>0</v>
      </c>
      <c r="BB83" s="244" t="s">
        <v>39</v>
      </c>
      <c r="BC83" s="244">
        <v>0</v>
      </c>
      <c r="BD83" s="244" t="s">
        <v>39</v>
      </c>
      <c r="BE83" s="244">
        <v>0</v>
      </c>
      <c r="BF83" s="244"/>
      <c r="BG83" s="244"/>
      <c r="BH83" s="244" t="s">
        <v>39</v>
      </c>
      <c r="BI83" s="244">
        <v>0</v>
      </c>
      <c r="BJ83" s="244" t="s">
        <v>39</v>
      </c>
      <c r="BK83" s="244">
        <v>0</v>
      </c>
      <c r="BL83" s="244" t="s">
        <v>39</v>
      </c>
      <c r="BM83" s="244">
        <v>0</v>
      </c>
      <c r="BN83" s="244" t="s">
        <v>39</v>
      </c>
      <c r="BO83" s="244">
        <v>0</v>
      </c>
      <c r="BP83" s="244" t="s">
        <v>39</v>
      </c>
      <c r="BQ83" s="244">
        <v>0</v>
      </c>
      <c r="BR83" s="244" t="s">
        <v>39</v>
      </c>
      <c r="BS83" s="244">
        <v>0</v>
      </c>
      <c r="BT83" s="244" t="s">
        <v>39</v>
      </c>
      <c r="BU83" s="244">
        <v>0</v>
      </c>
      <c r="BV83" s="244" t="s">
        <v>39</v>
      </c>
      <c r="BW83" s="244">
        <v>0</v>
      </c>
      <c r="BX83" s="244" t="s">
        <v>39</v>
      </c>
      <c r="BY83" s="244">
        <v>0</v>
      </c>
      <c r="BZ83" s="244" t="s">
        <v>39</v>
      </c>
      <c r="CA83" s="244">
        <v>0</v>
      </c>
      <c r="CB83" s="244" t="s">
        <v>39</v>
      </c>
      <c r="CC83" s="244">
        <v>0</v>
      </c>
      <c r="CD83" s="244" t="s">
        <v>39</v>
      </c>
      <c r="CE83" s="244">
        <v>0</v>
      </c>
      <c r="CF83" s="244" t="s">
        <v>39</v>
      </c>
      <c r="CG83" s="244">
        <v>0</v>
      </c>
      <c r="CH83" s="244" t="s">
        <v>39</v>
      </c>
      <c r="CI83" s="244">
        <v>0</v>
      </c>
      <c r="CJ83" s="244" t="s">
        <v>39</v>
      </c>
      <c r="CK83" s="244">
        <v>0</v>
      </c>
      <c r="CL83" s="244" t="s">
        <v>39</v>
      </c>
      <c r="CM83" s="244">
        <v>0</v>
      </c>
      <c r="CN83" s="244" t="s">
        <v>39</v>
      </c>
      <c r="CO83" s="244">
        <v>0</v>
      </c>
      <c r="CP83" s="244" t="s">
        <v>39</v>
      </c>
      <c r="CQ83" s="244">
        <v>0</v>
      </c>
      <c r="CR83" s="244" t="s">
        <v>39</v>
      </c>
      <c r="CS83" s="244">
        <v>0</v>
      </c>
      <c r="CT83" s="244" t="s">
        <v>39</v>
      </c>
      <c r="CU83" s="244">
        <v>0</v>
      </c>
      <c r="CV83" s="244" t="s">
        <v>39</v>
      </c>
      <c r="CW83" s="244">
        <v>0</v>
      </c>
      <c r="CX83" s="244" t="s">
        <v>39</v>
      </c>
      <c r="CY83" s="244">
        <v>0</v>
      </c>
      <c r="CZ83" s="244" t="s">
        <v>39</v>
      </c>
      <c r="DA83" s="244">
        <v>0</v>
      </c>
      <c r="DB83" s="244" t="s">
        <v>39</v>
      </c>
      <c r="DC83" s="244">
        <v>0</v>
      </c>
      <c r="DD83" s="244" t="s">
        <v>39</v>
      </c>
      <c r="DE83" s="244">
        <v>0</v>
      </c>
      <c r="DF83" s="244"/>
      <c r="DG83" s="244"/>
      <c r="DH83" s="244"/>
      <c r="DI83" s="244"/>
      <c r="DJ83" s="244"/>
      <c r="DK83" s="244"/>
      <c r="DL83" s="244"/>
      <c r="DM83" s="244"/>
      <c r="DN83" s="244"/>
      <c r="DO83" s="244"/>
      <c r="DP83" s="244"/>
      <c r="DQ83" s="244"/>
      <c r="DR83" s="244"/>
      <c r="DS83" s="244"/>
    </row>
    <row r="84" spans="1:123" s="233" customFormat="1" ht="12.75" x14ac:dyDescent="0.25">
      <c r="A84" s="243" t="s">
        <v>64</v>
      </c>
      <c r="B84" s="244">
        <v>0</v>
      </c>
      <c r="C84" s="244">
        <v>1.54E-2</v>
      </c>
      <c r="D84" s="244">
        <v>0</v>
      </c>
      <c r="E84" s="244">
        <v>9.4999999999999998E-3</v>
      </c>
      <c r="F84" s="244">
        <v>0</v>
      </c>
      <c r="G84" s="244">
        <v>4.1999999999999997E-3</v>
      </c>
      <c r="H84" s="244">
        <v>0</v>
      </c>
      <c r="I84" s="244">
        <v>8.0999999999999996E-3</v>
      </c>
      <c r="J84" s="244" t="s">
        <v>39</v>
      </c>
      <c r="K84" s="244">
        <v>6.7000000000000002E-3</v>
      </c>
      <c r="L84" s="244">
        <v>0</v>
      </c>
      <c r="M84" s="244">
        <v>2.1600000000000001E-2</v>
      </c>
      <c r="N84" s="244" t="s">
        <v>39</v>
      </c>
      <c r="O84" s="244">
        <v>7.3000000000000001E-3</v>
      </c>
      <c r="P84" s="244" t="s">
        <v>39</v>
      </c>
      <c r="Q84" s="244">
        <v>7.1999999999999998E-3</v>
      </c>
      <c r="R84" s="244" t="s">
        <v>39</v>
      </c>
      <c r="S84" s="244">
        <v>7.7000000000000002E-3</v>
      </c>
      <c r="T84" s="244" t="s">
        <v>39</v>
      </c>
      <c r="U84" s="244">
        <v>4.7999999999999996E-3</v>
      </c>
      <c r="V84" s="244">
        <v>0</v>
      </c>
      <c r="W84" s="244">
        <v>3.8E-3</v>
      </c>
      <c r="X84" s="244" t="s">
        <v>260</v>
      </c>
      <c r="Y84" s="244">
        <v>1.44E-2</v>
      </c>
      <c r="Z84" s="244" t="s">
        <v>39</v>
      </c>
      <c r="AA84" s="244">
        <v>2.8E-3</v>
      </c>
      <c r="AB84" s="244">
        <v>0</v>
      </c>
      <c r="AC84" s="244">
        <v>5.4999999999999997E-3</v>
      </c>
      <c r="AD84" s="244" t="s">
        <v>39</v>
      </c>
      <c r="AE84" s="244">
        <v>5.1999999999999998E-3</v>
      </c>
      <c r="AF84" s="244">
        <v>0</v>
      </c>
      <c r="AG84" s="246">
        <v>1.8E-3</v>
      </c>
      <c r="AH84" s="247">
        <v>0</v>
      </c>
      <c r="AI84" s="247">
        <v>7.4000000000000003E-3</v>
      </c>
      <c r="AJ84" s="248" t="s">
        <v>260</v>
      </c>
      <c r="AK84" s="244">
        <v>6.1999999999999998E-3</v>
      </c>
      <c r="AL84" s="244" t="s">
        <v>260</v>
      </c>
      <c r="AM84" s="244">
        <v>3.7000000000000002E-3</v>
      </c>
      <c r="AN84" s="244">
        <v>0</v>
      </c>
      <c r="AO84" s="244">
        <v>4.8999999999999998E-3</v>
      </c>
      <c r="AP84" s="244" t="s">
        <v>260</v>
      </c>
      <c r="AQ84" s="244">
        <v>8.8000000000000005E-3</v>
      </c>
      <c r="AR84" s="244" t="s">
        <v>39</v>
      </c>
      <c r="AS84" s="244">
        <v>7.9000000000000008E-3</v>
      </c>
      <c r="AT84" s="244" t="s">
        <v>39</v>
      </c>
      <c r="AU84" s="244">
        <v>7.9000000000000008E-3</v>
      </c>
      <c r="AV84" s="244"/>
      <c r="AW84" s="244">
        <v>4.4000000000000003E-3</v>
      </c>
      <c r="AX84" s="244"/>
      <c r="AY84" s="244">
        <v>0</v>
      </c>
      <c r="AZ84" s="244" t="s">
        <v>39</v>
      </c>
      <c r="BA84" s="244">
        <v>2.8E-3</v>
      </c>
      <c r="BB84" s="244" t="s">
        <v>39</v>
      </c>
      <c r="BC84" s="244">
        <v>7.7000000000000002E-3</v>
      </c>
      <c r="BD84" s="244" t="s">
        <v>39</v>
      </c>
      <c r="BE84" s="244">
        <v>7.7000000000000002E-3</v>
      </c>
      <c r="BF84" s="244"/>
      <c r="BG84" s="244"/>
      <c r="BH84" s="244" t="s">
        <v>39</v>
      </c>
      <c r="BI84" s="244">
        <v>6.0000000000000001E-3</v>
      </c>
      <c r="BJ84" s="244" t="s">
        <v>39</v>
      </c>
      <c r="BK84" s="244">
        <v>6.7000000000000002E-3</v>
      </c>
      <c r="BL84" s="244" t="s">
        <v>39</v>
      </c>
      <c r="BM84" s="244">
        <v>5.1999999999999998E-3</v>
      </c>
      <c r="BN84" s="244" t="s">
        <v>39</v>
      </c>
      <c r="BO84" s="244">
        <v>6.7000000000000002E-3</v>
      </c>
      <c r="BP84" s="244" t="s">
        <v>39</v>
      </c>
      <c r="BQ84" s="244">
        <v>7.4000000000000003E-3</v>
      </c>
      <c r="BR84" s="244" t="s">
        <v>39</v>
      </c>
      <c r="BS84" s="244">
        <v>6.4000000000000003E-3</v>
      </c>
      <c r="BT84" s="244" t="s">
        <v>39</v>
      </c>
      <c r="BU84" s="244">
        <v>8.2000000000000007E-3</v>
      </c>
      <c r="BV84" s="244" t="s">
        <v>39</v>
      </c>
      <c r="BW84" s="244">
        <v>2.8999999999999998E-3</v>
      </c>
      <c r="BX84" s="244" t="s">
        <v>39</v>
      </c>
      <c r="BY84" s="244">
        <v>6.4999999999999997E-3</v>
      </c>
      <c r="BZ84" s="244" t="s">
        <v>39</v>
      </c>
      <c r="CA84" s="244">
        <v>5.0000000000000001E-3</v>
      </c>
      <c r="CB84" s="244" t="s">
        <v>39</v>
      </c>
      <c r="CC84" s="244">
        <v>8.9999999999999998E-4</v>
      </c>
      <c r="CD84" s="244" t="s">
        <v>39</v>
      </c>
      <c r="CE84" s="244">
        <v>8.3000000000000001E-3</v>
      </c>
      <c r="CF84" s="244" t="s">
        <v>39</v>
      </c>
      <c r="CG84" s="244">
        <v>4.1000000000000003E-3</v>
      </c>
      <c r="CH84" s="244" t="s">
        <v>39</v>
      </c>
      <c r="CI84" s="244">
        <v>9.2999999999999992E-3</v>
      </c>
      <c r="CJ84" s="244" t="s">
        <v>39</v>
      </c>
      <c r="CK84" s="244">
        <v>7.3000000000000001E-3</v>
      </c>
      <c r="CL84" s="244" t="s">
        <v>39</v>
      </c>
      <c r="CM84" s="244">
        <v>8.8000000000000005E-3</v>
      </c>
      <c r="CN84" s="244" t="s">
        <v>39</v>
      </c>
      <c r="CO84" s="244">
        <v>5.4000000000000003E-3</v>
      </c>
      <c r="CP84" s="244" t="s">
        <v>39</v>
      </c>
      <c r="CQ84" s="244">
        <v>3.3999999999999998E-3</v>
      </c>
      <c r="CR84" s="244" t="s">
        <v>39</v>
      </c>
      <c r="CS84" s="244">
        <v>8.8000000000000005E-3</v>
      </c>
      <c r="CT84" s="244" t="s">
        <v>39</v>
      </c>
      <c r="CU84" s="244">
        <v>7.6E-3</v>
      </c>
      <c r="CV84" s="244" t="s">
        <v>39</v>
      </c>
      <c r="CW84" s="244">
        <v>2.8999999999999998E-3</v>
      </c>
      <c r="CX84" s="244" t="s">
        <v>39</v>
      </c>
      <c r="CY84" s="244">
        <v>2.3999999999999998E-3</v>
      </c>
      <c r="CZ84" s="244" t="s">
        <v>39</v>
      </c>
      <c r="DA84" s="244">
        <v>2.8999999999999998E-3</v>
      </c>
      <c r="DB84" s="244" t="s">
        <v>39</v>
      </c>
      <c r="DC84" s="244">
        <v>4.1000000000000003E-3</v>
      </c>
      <c r="DD84" s="244" t="s">
        <v>39</v>
      </c>
      <c r="DE84" s="244">
        <v>2.2671000000000001</v>
      </c>
      <c r="DF84" s="244"/>
      <c r="DG84" s="244"/>
      <c r="DH84" s="244"/>
      <c r="DI84" s="244"/>
      <c r="DJ84" s="244"/>
      <c r="DK84" s="244"/>
      <c r="DL84" s="244"/>
      <c r="DM84" s="244"/>
      <c r="DN84" s="244"/>
      <c r="DO84" s="244"/>
      <c r="DP84" s="244"/>
      <c r="DQ84" s="244"/>
      <c r="DR84" s="244"/>
      <c r="DS84" s="244"/>
    </row>
    <row r="85" spans="1:123" s="233" customFormat="1" ht="12.75" x14ac:dyDescent="0.25">
      <c r="A85" s="243" t="s">
        <v>262</v>
      </c>
      <c r="B85" s="244">
        <v>0</v>
      </c>
      <c r="C85" s="244">
        <v>5.5999999999999999E-3</v>
      </c>
      <c r="D85" s="244">
        <v>0</v>
      </c>
      <c r="E85" s="244">
        <v>4.5999999999999999E-3</v>
      </c>
      <c r="F85" s="244">
        <v>0</v>
      </c>
      <c r="G85" s="244">
        <v>2.3999999999999998E-3</v>
      </c>
      <c r="H85" s="244">
        <v>0</v>
      </c>
      <c r="I85" s="244">
        <v>1.5E-3</v>
      </c>
      <c r="J85" s="244" t="s">
        <v>39</v>
      </c>
      <c r="K85" s="244">
        <v>1.1999999999999999E-3</v>
      </c>
      <c r="L85" s="244">
        <v>0</v>
      </c>
      <c r="M85" s="244">
        <v>4.7000000000000002E-3</v>
      </c>
      <c r="N85" s="244" t="s">
        <v>39</v>
      </c>
      <c r="O85" s="244">
        <v>1E-3</v>
      </c>
      <c r="P85" s="244" t="s">
        <v>39</v>
      </c>
      <c r="Q85" s="244">
        <v>4.0000000000000002E-4</v>
      </c>
      <c r="R85" s="244" t="s">
        <v>39</v>
      </c>
      <c r="S85" s="244">
        <v>1E-3</v>
      </c>
      <c r="T85" s="244" t="s">
        <v>39</v>
      </c>
      <c r="U85" s="244">
        <v>2.0000000000000001E-4</v>
      </c>
      <c r="V85" s="244">
        <v>0</v>
      </c>
      <c r="W85" s="244">
        <v>5.9999999999999995E-4</v>
      </c>
      <c r="X85" s="244" t="s">
        <v>260</v>
      </c>
      <c r="Y85" s="244">
        <v>4.1000000000000003E-3</v>
      </c>
      <c r="Z85" s="244" t="s">
        <v>39</v>
      </c>
      <c r="AA85" s="244">
        <v>0</v>
      </c>
      <c r="AB85" s="244">
        <v>0</v>
      </c>
      <c r="AC85" s="244">
        <v>0</v>
      </c>
      <c r="AD85" s="244" t="s">
        <v>39</v>
      </c>
      <c r="AE85" s="244">
        <v>8.0000000000000004E-4</v>
      </c>
      <c r="AF85" s="244">
        <v>0</v>
      </c>
      <c r="AG85" s="246">
        <v>0</v>
      </c>
      <c r="AH85" s="247">
        <v>0</v>
      </c>
      <c r="AI85" s="247">
        <v>4.0000000000000002E-4</v>
      </c>
      <c r="AJ85" s="248" t="s">
        <v>260</v>
      </c>
      <c r="AK85" s="244">
        <v>4.3E-3</v>
      </c>
      <c r="AL85" s="244" t="s">
        <v>260</v>
      </c>
      <c r="AM85" s="244">
        <v>0</v>
      </c>
      <c r="AN85" s="244">
        <v>0</v>
      </c>
      <c r="AO85" s="244">
        <v>1E-3</v>
      </c>
      <c r="AP85" s="244" t="s">
        <v>260</v>
      </c>
      <c r="AQ85" s="244">
        <v>5.9999999999999995E-4</v>
      </c>
      <c r="AR85" s="244" t="s">
        <v>39</v>
      </c>
      <c r="AS85" s="244">
        <v>1.4E-3</v>
      </c>
      <c r="AT85" s="244" t="s">
        <v>39</v>
      </c>
      <c r="AU85" s="244">
        <v>1.4E-3</v>
      </c>
      <c r="AV85" s="244"/>
      <c r="AW85" s="244">
        <v>0</v>
      </c>
      <c r="AX85" s="244"/>
      <c r="AY85" s="244">
        <v>0</v>
      </c>
      <c r="AZ85" s="244" t="s">
        <v>39</v>
      </c>
      <c r="BA85" s="244">
        <v>2.0000000000000001E-4</v>
      </c>
      <c r="BB85" s="244" t="s">
        <v>39</v>
      </c>
      <c r="BC85" s="244">
        <v>2.0000000000000001E-4</v>
      </c>
      <c r="BD85" s="244" t="s">
        <v>39</v>
      </c>
      <c r="BE85" s="244">
        <v>0</v>
      </c>
      <c r="BF85" s="244"/>
      <c r="BG85" s="244"/>
      <c r="BH85" s="244" t="s">
        <v>39</v>
      </c>
      <c r="BI85" s="244">
        <v>2.0000000000000001E-4</v>
      </c>
      <c r="BJ85" s="244" t="s">
        <v>39</v>
      </c>
      <c r="BK85" s="244">
        <v>0</v>
      </c>
      <c r="BL85" s="244" t="s">
        <v>39</v>
      </c>
      <c r="BM85" s="244">
        <v>0</v>
      </c>
      <c r="BN85" s="244" t="s">
        <v>39</v>
      </c>
      <c r="BO85" s="244">
        <v>0</v>
      </c>
      <c r="BP85" s="244" t="s">
        <v>39</v>
      </c>
      <c r="BQ85" s="244">
        <v>8.9999999999999998E-4</v>
      </c>
      <c r="BR85" s="244" t="s">
        <v>39</v>
      </c>
      <c r="BS85" s="244">
        <v>0</v>
      </c>
      <c r="BT85" s="244" t="s">
        <v>39</v>
      </c>
      <c r="BU85" s="244">
        <v>0</v>
      </c>
      <c r="BV85" s="244" t="s">
        <v>39</v>
      </c>
      <c r="BW85" s="244">
        <v>0</v>
      </c>
      <c r="BX85" s="244" t="s">
        <v>39</v>
      </c>
      <c r="BY85" s="244">
        <v>0</v>
      </c>
      <c r="BZ85" s="244" t="s">
        <v>39</v>
      </c>
      <c r="CA85" s="244">
        <v>0</v>
      </c>
      <c r="CB85" s="244" t="s">
        <v>39</v>
      </c>
      <c r="CC85" s="244">
        <v>0</v>
      </c>
      <c r="CD85" s="244" t="s">
        <v>39</v>
      </c>
      <c r="CE85" s="244">
        <v>2.0000000000000001E-4</v>
      </c>
      <c r="CF85" s="244" t="s">
        <v>39</v>
      </c>
      <c r="CG85" s="244">
        <v>2.9999999999999997E-4</v>
      </c>
      <c r="CH85" s="244" t="s">
        <v>39</v>
      </c>
      <c r="CI85" s="244">
        <v>0</v>
      </c>
      <c r="CJ85" s="244" t="s">
        <v>39</v>
      </c>
      <c r="CK85" s="244">
        <v>1.2999999999999999E-3</v>
      </c>
      <c r="CL85" s="244" t="s">
        <v>39</v>
      </c>
      <c r="CM85" s="244">
        <v>1.1000000000000001E-3</v>
      </c>
      <c r="CN85" s="244" t="s">
        <v>39</v>
      </c>
      <c r="CO85" s="244">
        <v>4.0000000000000002E-4</v>
      </c>
      <c r="CP85" s="244" t="s">
        <v>39</v>
      </c>
      <c r="CQ85" s="244">
        <v>6.9999999999999999E-4</v>
      </c>
      <c r="CR85" s="244" t="s">
        <v>39</v>
      </c>
      <c r="CS85" s="244">
        <v>1.8E-3</v>
      </c>
      <c r="CT85" s="244" t="s">
        <v>39</v>
      </c>
      <c r="CU85" s="244">
        <v>1.5E-3</v>
      </c>
      <c r="CV85" s="244" t="s">
        <v>39</v>
      </c>
      <c r="CW85" s="244">
        <v>0</v>
      </c>
      <c r="CX85" s="244" t="s">
        <v>39</v>
      </c>
      <c r="CY85" s="244">
        <v>0</v>
      </c>
      <c r="CZ85" s="244" t="s">
        <v>39</v>
      </c>
      <c r="DA85" s="244">
        <v>2.9999999999999997E-4</v>
      </c>
      <c r="DB85" s="244" t="s">
        <v>39</v>
      </c>
      <c r="DC85" s="244">
        <v>2.0000000000000001E-4</v>
      </c>
      <c r="DD85" s="244" t="s">
        <v>39</v>
      </c>
      <c r="DE85" s="244">
        <v>0.17249999999999999</v>
      </c>
      <c r="DF85" s="244"/>
      <c r="DG85" s="244"/>
      <c r="DH85" s="244"/>
      <c r="DI85" s="244"/>
      <c r="DJ85" s="244"/>
      <c r="DK85" s="244"/>
      <c r="DL85" s="244"/>
      <c r="DM85" s="244"/>
      <c r="DN85" s="244"/>
      <c r="DO85" s="244"/>
      <c r="DP85" s="244"/>
      <c r="DQ85" s="244"/>
      <c r="DR85" s="244"/>
      <c r="DS85" s="244"/>
    </row>
    <row r="86" spans="1:123" s="233" customFormat="1" ht="12.75" x14ac:dyDescent="0.25">
      <c r="A86" s="243" t="s">
        <v>263</v>
      </c>
      <c r="B86" s="244">
        <v>1.6E-2</v>
      </c>
      <c r="C86" s="244">
        <v>0</v>
      </c>
      <c r="D86" s="244">
        <v>3.2000000000000001E-2</v>
      </c>
      <c r="E86" s="244">
        <v>0</v>
      </c>
      <c r="F86" s="244">
        <v>0</v>
      </c>
      <c r="G86" s="244">
        <v>0</v>
      </c>
      <c r="H86" s="244">
        <v>0</v>
      </c>
      <c r="I86" s="244">
        <v>0</v>
      </c>
      <c r="J86" s="244">
        <v>2.7E-2</v>
      </c>
      <c r="K86" s="244">
        <v>0</v>
      </c>
      <c r="L86" s="244">
        <v>0</v>
      </c>
      <c r="M86" s="244">
        <v>0</v>
      </c>
      <c r="N86" s="244" t="s">
        <v>39</v>
      </c>
      <c r="O86" s="244" t="s">
        <v>39</v>
      </c>
      <c r="P86" s="244" t="s">
        <v>39</v>
      </c>
      <c r="Q86" s="244" t="s">
        <v>39</v>
      </c>
      <c r="R86" s="244" t="s">
        <v>39</v>
      </c>
      <c r="S86" s="244" t="s">
        <v>39</v>
      </c>
      <c r="T86" s="244" t="s">
        <v>39</v>
      </c>
      <c r="U86" s="244">
        <v>4.5999999999999999E-3</v>
      </c>
      <c r="V86" s="244">
        <v>0</v>
      </c>
      <c r="W86" s="244">
        <v>1.8E-3</v>
      </c>
      <c r="X86" s="244" t="s">
        <v>260</v>
      </c>
      <c r="Y86" s="244">
        <v>0</v>
      </c>
      <c r="Z86" s="244" t="s">
        <v>39</v>
      </c>
      <c r="AA86" s="244">
        <v>2E-3</v>
      </c>
      <c r="AB86" s="244">
        <v>0</v>
      </c>
      <c r="AC86" s="244">
        <v>2.8999999999999998E-3</v>
      </c>
      <c r="AD86" s="244" t="s">
        <v>39</v>
      </c>
      <c r="AE86" s="244">
        <v>1.1999999999999999E-3</v>
      </c>
      <c r="AF86" s="244">
        <v>0</v>
      </c>
      <c r="AG86" s="246">
        <v>4.0000000000000002E-4</v>
      </c>
      <c r="AH86" s="247">
        <v>0</v>
      </c>
      <c r="AI86" s="247">
        <v>1.1999999999999999E-3</v>
      </c>
      <c r="AJ86" s="248" t="s">
        <v>260</v>
      </c>
      <c r="AK86" s="244">
        <v>4.4999999999999997E-3</v>
      </c>
      <c r="AL86" s="244" t="s">
        <v>260</v>
      </c>
      <c r="AM86" s="244">
        <v>3.3E-3</v>
      </c>
      <c r="AN86" s="244">
        <v>0</v>
      </c>
      <c r="AO86" s="244">
        <v>2.2000000000000001E-3</v>
      </c>
      <c r="AP86" s="244" t="s">
        <v>260</v>
      </c>
      <c r="AQ86" s="244">
        <v>1E-3</v>
      </c>
      <c r="AR86" s="244" t="s">
        <v>39</v>
      </c>
      <c r="AS86" s="244">
        <v>4.7000000000000002E-3</v>
      </c>
      <c r="AT86" s="244" t="s">
        <v>39</v>
      </c>
      <c r="AU86" s="244">
        <v>4.7000000000000002E-3</v>
      </c>
      <c r="AV86" s="244"/>
      <c r="AW86" s="244">
        <v>1.8E-3</v>
      </c>
      <c r="AX86" s="244"/>
      <c r="AY86" s="244">
        <v>0</v>
      </c>
      <c r="AZ86" s="244" t="s">
        <v>39</v>
      </c>
      <c r="BA86" s="244">
        <v>3.7000000000000002E-3</v>
      </c>
      <c r="BB86" s="244" t="s">
        <v>39</v>
      </c>
      <c r="BC86" s="244">
        <v>3.7000000000000002E-3</v>
      </c>
      <c r="BD86" s="244" t="s">
        <v>39</v>
      </c>
      <c r="BE86" s="244">
        <v>1.9E-3</v>
      </c>
      <c r="BF86" s="244"/>
      <c r="BG86" s="244"/>
      <c r="BH86" s="244" t="s">
        <v>39</v>
      </c>
      <c r="BI86" s="244">
        <v>1.9E-3</v>
      </c>
      <c r="BJ86" s="244" t="s">
        <v>39</v>
      </c>
      <c r="BK86" s="244">
        <v>6.1000000000000004E-3</v>
      </c>
      <c r="BL86" s="244" t="s">
        <v>39</v>
      </c>
      <c r="BM86" s="244">
        <v>1.9E-3</v>
      </c>
      <c r="BN86" s="244" t="s">
        <v>39</v>
      </c>
      <c r="BO86" s="244">
        <v>6.7000000000000002E-3</v>
      </c>
      <c r="BP86" s="244" t="s">
        <v>39</v>
      </c>
      <c r="BQ86" s="244">
        <v>4.5999999999999999E-3</v>
      </c>
      <c r="BR86" s="244" t="s">
        <v>39</v>
      </c>
      <c r="BS86" s="244">
        <v>4.3E-3</v>
      </c>
      <c r="BT86" s="244" t="s">
        <v>39</v>
      </c>
      <c r="BU86" s="244">
        <v>2.2000000000000001E-3</v>
      </c>
      <c r="BV86" s="244" t="s">
        <v>39</v>
      </c>
      <c r="BW86" s="244">
        <v>3.7000000000000002E-3</v>
      </c>
      <c r="BX86" s="244" t="s">
        <v>39</v>
      </c>
      <c r="BY86" s="244">
        <v>4.7999999999999996E-3</v>
      </c>
      <c r="BZ86" s="244" t="s">
        <v>39</v>
      </c>
      <c r="CA86" s="244">
        <v>2.0999999999999999E-3</v>
      </c>
      <c r="CB86" s="244" t="s">
        <v>39</v>
      </c>
      <c r="CC86" s="244">
        <v>1.8E-3</v>
      </c>
      <c r="CD86" s="244" t="s">
        <v>39</v>
      </c>
      <c r="CE86" s="244">
        <v>1.6999999999999999E-3</v>
      </c>
      <c r="CF86" s="244" t="s">
        <v>39</v>
      </c>
      <c r="CG86" s="244">
        <v>3.5999999999999999E-3</v>
      </c>
      <c r="CH86" s="244" t="s">
        <v>39</v>
      </c>
      <c r="CI86" s="244">
        <v>3.3999999999999998E-3</v>
      </c>
      <c r="CJ86" s="244" t="s">
        <v>39</v>
      </c>
      <c r="CK86" s="244">
        <v>2.5999999999999999E-3</v>
      </c>
      <c r="CL86" s="244" t="s">
        <v>39</v>
      </c>
      <c r="CM86" s="244">
        <v>1.4E-3</v>
      </c>
      <c r="CN86" s="244" t="s">
        <v>39</v>
      </c>
      <c r="CO86" s="244">
        <v>3.8999999999999998E-3</v>
      </c>
      <c r="CP86" s="244" t="s">
        <v>39</v>
      </c>
      <c r="CQ86" s="244">
        <v>7.7999999999999996E-3</v>
      </c>
      <c r="CR86" s="244" t="s">
        <v>39</v>
      </c>
      <c r="CS86" s="244">
        <v>2.2000000000000001E-3</v>
      </c>
      <c r="CT86" s="244" t="s">
        <v>39</v>
      </c>
      <c r="CU86" s="244">
        <v>3.0000000000000001E-3</v>
      </c>
      <c r="CV86" s="244" t="s">
        <v>39</v>
      </c>
      <c r="CW86" s="244">
        <v>1.6000000000000001E-3</v>
      </c>
      <c r="CX86" s="244" t="s">
        <v>39</v>
      </c>
      <c r="CY86" s="244">
        <v>1.1999999999999999E-3</v>
      </c>
      <c r="CZ86" s="244" t="s">
        <v>39</v>
      </c>
      <c r="DA86" s="244">
        <v>3.0999999999999999E-3</v>
      </c>
      <c r="DB86" s="244" t="s">
        <v>39</v>
      </c>
      <c r="DC86" s="244">
        <v>2.8E-3</v>
      </c>
      <c r="DD86" s="244" t="s">
        <v>39</v>
      </c>
      <c r="DE86" s="244">
        <v>2.3075999999999999</v>
      </c>
      <c r="DF86" s="244"/>
      <c r="DG86" s="244"/>
      <c r="DH86" s="244"/>
      <c r="DI86" s="244"/>
      <c r="DJ86" s="244"/>
      <c r="DK86" s="244"/>
      <c r="DL86" s="244"/>
      <c r="DM86" s="244"/>
      <c r="DN86" s="244"/>
      <c r="DO86" s="244"/>
      <c r="DP86" s="244"/>
      <c r="DQ86" s="244"/>
      <c r="DR86" s="244"/>
      <c r="DS86" s="244"/>
    </row>
    <row r="87" spans="1:123" s="233" customFormat="1" ht="12.75" x14ac:dyDescent="0.25">
      <c r="A87" s="243" t="s">
        <v>264</v>
      </c>
      <c r="B87" s="244">
        <v>0</v>
      </c>
      <c r="C87" s="244">
        <v>6.5699999999999995E-2</v>
      </c>
      <c r="D87" s="244">
        <v>0</v>
      </c>
      <c r="E87" s="244">
        <v>2.7199999999999998E-2</v>
      </c>
      <c r="F87" s="244">
        <v>0</v>
      </c>
      <c r="G87" s="244">
        <v>3.0800000000000001E-2</v>
      </c>
      <c r="H87" s="244">
        <v>0</v>
      </c>
      <c r="I87" s="244">
        <v>2.12E-2</v>
      </c>
      <c r="J87" s="244" t="s">
        <v>39</v>
      </c>
      <c r="K87" s="244">
        <v>2.7199999999999998E-2</v>
      </c>
      <c r="L87" s="244">
        <v>0</v>
      </c>
      <c r="M87" s="244">
        <v>4.1799999999999997E-2</v>
      </c>
      <c r="N87" s="244" t="s">
        <v>39</v>
      </c>
      <c r="O87" s="244">
        <v>1.6400000000000001E-2</v>
      </c>
      <c r="P87" s="244" t="s">
        <v>39</v>
      </c>
      <c r="Q87" s="244">
        <v>1.3599999999999999E-2</v>
      </c>
      <c r="R87" s="244" t="s">
        <v>39</v>
      </c>
      <c r="S87" s="244">
        <v>1.61E-2</v>
      </c>
      <c r="T87" s="244" t="s">
        <v>39</v>
      </c>
      <c r="U87" s="244">
        <v>2.0199999999999999E-2</v>
      </c>
      <c r="V87" s="244">
        <v>0</v>
      </c>
      <c r="W87" s="244">
        <v>1.83E-2</v>
      </c>
      <c r="X87" s="244" t="s">
        <v>260</v>
      </c>
      <c r="Y87" s="244">
        <v>3.6600000000000001E-2</v>
      </c>
      <c r="Z87" s="244" t="s">
        <v>39</v>
      </c>
      <c r="AA87" s="244">
        <v>1.7600000000000001E-2</v>
      </c>
      <c r="AB87" s="244">
        <v>0</v>
      </c>
      <c r="AC87" s="244">
        <v>1.54E-2</v>
      </c>
      <c r="AD87" s="244" t="s">
        <v>39</v>
      </c>
      <c r="AE87" s="244">
        <v>1.9300000000000001E-2</v>
      </c>
      <c r="AF87" s="245">
        <v>0</v>
      </c>
      <c r="AG87" s="249">
        <v>1.18E-2</v>
      </c>
      <c r="AH87" s="247">
        <v>0</v>
      </c>
      <c r="AI87" s="247">
        <v>1.44E-2</v>
      </c>
      <c r="AJ87" s="248" t="s">
        <v>260</v>
      </c>
      <c r="AK87" s="244">
        <v>1.1299999999999999E-2</v>
      </c>
      <c r="AL87" s="244" t="s">
        <v>260</v>
      </c>
      <c r="AM87" s="244">
        <v>1.55E-2</v>
      </c>
      <c r="AN87" s="244">
        <v>0</v>
      </c>
      <c r="AO87" s="244">
        <v>1.5800000000000002E-2</v>
      </c>
      <c r="AP87" s="244" t="s">
        <v>260</v>
      </c>
      <c r="AQ87" s="244">
        <v>1.54E-2</v>
      </c>
      <c r="AR87" s="244" t="s">
        <v>39</v>
      </c>
      <c r="AS87" s="244">
        <v>1.72E-2</v>
      </c>
      <c r="AT87" s="244" t="s">
        <v>39</v>
      </c>
      <c r="AU87" s="244">
        <v>1.72E-2</v>
      </c>
      <c r="AV87" s="244"/>
      <c r="AW87" s="244">
        <v>8.0000000000000002E-3</v>
      </c>
      <c r="AX87" s="244"/>
      <c r="AY87" s="244">
        <v>8.9999999999999993E-3</v>
      </c>
      <c r="AZ87" s="244" t="s">
        <v>39</v>
      </c>
      <c r="BA87" s="244">
        <v>1.38E-2</v>
      </c>
      <c r="BB87" s="244" t="s">
        <v>39</v>
      </c>
      <c r="BC87" s="244">
        <v>1.8700000000000001E-2</v>
      </c>
      <c r="BD87" s="244" t="s">
        <v>39</v>
      </c>
      <c r="BE87" s="244">
        <v>1.9599999999999999E-2</v>
      </c>
      <c r="BF87" s="244"/>
      <c r="BG87" s="244"/>
      <c r="BH87" s="244" t="s">
        <v>39</v>
      </c>
      <c r="BI87" s="244">
        <v>1.7000000000000001E-2</v>
      </c>
      <c r="BJ87" s="244" t="s">
        <v>39</v>
      </c>
      <c r="BK87" s="244">
        <v>7.7000000000000002E-3</v>
      </c>
      <c r="BL87" s="244" t="s">
        <v>39</v>
      </c>
      <c r="BM87" s="244">
        <v>9.4999999999999998E-3</v>
      </c>
      <c r="BN87" s="244" t="s">
        <v>39</v>
      </c>
      <c r="BO87" s="244">
        <v>1.34E-2</v>
      </c>
      <c r="BP87" s="244" t="s">
        <v>39</v>
      </c>
      <c r="BQ87" s="244">
        <v>1.9800000000000002E-2</v>
      </c>
      <c r="BR87" s="244" t="s">
        <v>39</v>
      </c>
      <c r="BS87" s="244">
        <v>3.0499999999999999E-2</v>
      </c>
      <c r="BT87" s="244" t="s">
        <v>39</v>
      </c>
      <c r="BU87" s="244">
        <v>1.0800000000000001E-2</v>
      </c>
      <c r="BV87" s="244" t="s">
        <v>39</v>
      </c>
      <c r="BW87" s="244">
        <v>8.8000000000000005E-3</v>
      </c>
      <c r="BX87" s="244" t="s">
        <v>39</v>
      </c>
      <c r="BY87" s="244">
        <v>1.4500000000000001E-2</v>
      </c>
      <c r="BZ87" s="244" t="s">
        <v>39</v>
      </c>
      <c r="CA87" s="244">
        <v>1.7100000000000001E-2</v>
      </c>
      <c r="CB87" s="244" t="s">
        <v>39</v>
      </c>
      <c r="CC87" s="244">
        <v>1.6299999999999999E-2</v>
      </c>
      <c r="CD87" s="244" t="s">
        <v>39</v>
      </c>
      <c r="CE87" s="244">
        <v>2.2800000000000001E-2</v>
      </c>
      <c r="CF87" s="244" t="s">
        <v>39</v>
      </c>
      <c r="CG87" s="244">
        <v>2.3800000000000002E-2</v>
      </c>
      <c r="CH87" s="244" t="s">
        <v>39</v>
      </c>
      <c r="CI87" s="244">
        <v>1.46E-2</v>
      </c>
      <c r="CJ87" s="244" t="s">
        <v>39</v>
      </c>
      <c r="CK87" s="244">
        <v>1.0800000000000001E-2</v>
      </c>
      <c r="CL87" s="244" t="s">
        <v>39</v>
      </c>
      <c r="CM87" s="244">
        <v>2.1600000000000001E-2</v>
      </c>
      <c r="CN87" s="244" t="s">
        <v>39</v>
      </c>
      <c r="CO87" s="244">
        <v>1.78E-2</v>
      </c>
      <c r="CP87" s="244" t="s">
        <v>39</v>
      </c>
      <c r="CQ87" s="244">
        <v>1.41E-2</v>
      </c>
      <c r="CR87" s="244" t="s">
        <v>39</v>
      </c>
      <c r="CS87" s="244">
        <v>3.8399999999999997E-2</v>
      </c>
      <c r="CT87" s="244" t="s">
        <v>39</v>
      </c>
      <c r="CU87" s="244">
        <v>1.84E-2</v>
      </c>
      <c r="CV87" s="244" t="s">
        <v>39</v>
      </c>
      <c r="CW87" s="244">
        <v>1.18E-2</v>
      </c>
      <c r="CX87" s="244" t="s">
        <v>39</v>
      </c>
      <c r="CY87" s="244">
        <v>1.1900000000000001E-2</v>
      </c>
      <c r="CZ87" s="244" t="s">
        <v>39</v>
      </c>
      <c r="DA87" s="244">
        <v>9.9000000000000008E-3</v>
      </c>
      <c r="DB87" s="244" t="s">
        <v>39</v>
      </c>
      <c r="DC87" s="244">
        <v>1.7100000000000001E-2</v>
      </c>
      <c r="DD87" s="244" t="s">
        <v>39</v>
      </c>
      <c r="DE87" s="244">
        <v>10.41</v>
      </c>
      <c r="DF87" s="244"/>
      <c r="DG87" s="244"/>
      <c r="DH87" s="244"/>
      <c r="DI87" s="244"/>
      <c r="DJ87" s="244"/>
      <c r="DK87" s="244"/>
      <c r="DL87" s="244"/>
      <c r="DM87" s="244"/>
      <c r="DN87" s="244"/>
      <c r="DO87" s="244"/>
      <c r="DP87" s="244"/>
      <c r="DQ87" s="244"/>
      <c r="DR87" s="244"/>
      <c r="DS87" s="244"/>
    </row>
    <row r="88" spans="1:123" s="233" customFormat="1" ht="12.75" x14ac:dyDescent="0.25">
      <c r="A88" s="243" t="s">
        <v>265</v>
      </c>
      <c r="B88" s="244"/>
      <c r="C88" s="244"/>
      <c r="D88" s="244"/>
      <c r="E88" s="244"/>
      <c r="F88" s="244"/>
      <c r="G88" s="244"/>
      <c r="H88" s="244"/>
      <c r="I88" s="244"/>
      <c r="J88" s="244"/>
      <c r="K88" s="244"/>
      <c r="L88" s="244"/>
      <c r="M88" s="244"/>
      <c r="N88" s="244"/>
      <c r="O88" s="244"/>
      <c r="P88" s="244"/>
      <c r="Q88" s="244"/>
      <c r="R88" s="244"/>
      <c r="S88" s="244"/>
      <c r="T88" s="244"/>
      <c r="U88" s="244"/>
      <c r="V88" s="244"/>
      <c r="W88" s="244"/>
      <c r="X88" s="244"/>
      <c r="Y88" s="244"/>
      <c r="Z88" s="244"/>
      <c r="AA88" s="244"/>
      <c r="AB88" s="244"/>
      <c r="AC88" s="244"/>
      <c r="AD88" s="244"/>
      <c r="AE88" s="246"/>
      <c r="AF88" s="250"/>
      <c r="AG88" s="250"/>
      <c r="AH88" s="247"/>
      <c r="AI88" s="247"/>
      <c r="AJ88" s="248"/>
      <c r="AK88" s="244"/>
      <c r="AL88" s="244"/>
      <c r="AM88" s="244"/>
      <c r="AN88" s="244">
        <v>0</v>
      </c>
      <c r="AO88" s="244">
        <v>4.0000000000000002E-4</v>
      </c>
      <c r="AP88" s="244" t="s">
        <v>260</v>
      </c>
      <c r="AQ88" s="244">
        <v>0</v>
      </c>
      <c r="AR88" s="244" t="s">
        <v>39</v>
      </c>
      <c r="AS88" s="244">
        <v>0</v>
      </c>
      <c r="AT88" s="244" t="s">
        <v>39</v>
      </c>
      <c r="AU88" s="244">
        <v>0</v>
      </c>
      <c r="AV88" s="244"/>
      <c r="AW88" s="244">
        <v>0</v>
      </c>
      <c r="AX88" s="244"/>
      <c r="AY88" s="244">
        <v>0</v>
      </c>
      <c r="AZ88" s="244" t="s">
        <v>39</v>
      </c>
      <c r="BA88" s="244">
        <v>0</v>
      </c>
      <c r="BB88" s="244" t="s">
        <v>39</v>
      </c>
      <c r="BC88" s="244">
        <v>0</v>
      </c>
      <c r="BD88" s="244" t="s">
        <v>39</v>
      </c>
      <c r="BE88" s="244">
        <v>4.0000000000000002E-4</v>
      </c>
      <c r="BF88" s="244"/>
      <c r="BG88" s="244"/>
      <c r="BH88" s="244" t="s">
        <v>39</v>
      </c>
      <c r="BI88" s="244">
        <v>0</v>
      </c>
      <c r="BJ88" s="244" t="s">
        <v>39</v>
      </c>
      <c r="BK88" s="244">
        <v>2.0000000000000001E-4</v>
      </c>
      <c r="BL88" s="244" t="s">
        <v>39</v>
      </c>
      <c r="BM88" s="244">
        <v>0</v>
      </c>
      <c r="BN88" s="244" t="s">
        <v>39</v>
      </c>
      <c r="BO88" s="244">
        <v>0</v>
      </c>
      <c r="BP88" s="244" t="s">
        <v>39</v>
      </c>
      <c r="BQ88" s="244">
        <v>0</v>
      </c>
      <c r="BR88" s="244" t="s">
        <v>39</v>
      </c>
      <c r="BS88" s="244">
        <v>5.0000000000000001E-4</v>
      </c>
      <c r="BT88" s="244" t="s">
        <v>39</v>
      </c>
      <c r="BU88" s="244">
        <v>0</v>
      </c>
      <c r="BV88" s="244" t="s">
        <v>39</v>
      </c>
      <c r="BW88" s="244">
        <v>4.0000000000000002E-4</v>
      </c>
      <c r="BX88" s="244" t="s">
        <v>39</v>
      </c>
      <c r="BY88" s="244">
        <v>2.0000000000000001E-4</v>
      </c>
      <c r="BZ88" s="244" t="s">
        <v>39</v>
      </c>
      <c r="CA88" s="244">
        <v>0</v>
      </c>
      <c r="CB88" s="244" t="s">
        <v>39</v>
      </c>
      <c r="CC88" s="244">
        <v>5.0000000000000001E-4</v>
      </c>
      <c r="CD88" s="244" t="s">
        <v>39</v>
      </c>
      <c r="CE88" s="244">
        <v>6.9999999999999999E-4</v>
      </c>
      <c r="CF88" s="244" t="s">
        <v>39</v>
      </c>
      <c r="CG88" s="244">
        <v>8.0000000000000004E-4</v>
      </c>
      <c r="CH88" s="244" t="s">
        <v>39</v>
      </c>
      <c r="CI88" s="244">
        <v>2.0000000000000001E-4</v>
      </c>
      <c r="CJ88" s="244" t="s">
        <v>39</v>
      </c>
      <c r="CK88" s="244">
        <v>8.0000000000000004E-4</v>
      </c>
      <c r="CL88" s="244" t="s">
        <v>39</v>
      </c>
      <c r="CM88" s="244">
        <v>1.6000000000000001E-3</v>
      </c>
      <c r="CN88" s="244" t="s">
        <v>39</v>
      </c>
      <c r="CO88" s="244">
        <v>4.0000000000000002E-4</v>
      </c>
      <c r="CP88" s="244" t="s">
        <v>39</v>
      </c>
      <c r="CQ88" s="244">
        <v>2.9999999999999997E-4</v>
      </c>
      <c r="CR88" s="244" t="s">
        <v>39</v>
      </c>
      <c r="CS88" s="244">
        <v>1E-3</v>
      </c>
      <c r="CT88" s="244" t="s">
        <v>39</v>
      </c>
      <c r="CU88" s="244">
        <v>2.9999999999999997E-4</v>
      </c>
      <c r="CV88" s="244" t="s">
        <v>39</v>
      </c>
      <c r="CW88" s="244">
        <v>0</v>
      </c>
      <c r="CX88" s="244" t="s">
        <v>39</v>
      </c>
      <c r="CY88" s="244">
        <v>2.0000000000000001E-4</v>
      </c>
      <c r="CZ88" s="244" t="s">
        <v>39</v>
      </c>
      <c r="DA88" s="244">
        <v>0</v>
      </c>
      <c r="DB88" s="244" t="s">
        <v>39</v>
      </c>
      <c r="DC88" s="244">
        <v>2.0000000000000001E-4</v>
      </c>
      <c r="DD88" s="244" t="s">
        <v>39</v>
      </c>
      <c r="DE88" s="244">
        <v>1.8E-3</v>
      </c>
      <c r="DF88" s="244"/>
      <c r="DG88" s="244"/>
      <c r="DH88" s="244"/>
      <c r="DI88" s="244"/>
      <c r="DJ88" s="244"/>
      <c r="DK88" s="244"/>
      <c r="DL88" s="244"/>
      <c r="DM88" s="244"/>
      <c r="DN88" s="244"/>
      <c r="DO88" s="244"/>
      <c r="DP88" s="244"/>
      <c r="DQ88" s="244"/>
      <c r="DR88" s="244"/>
      <c r="DS88" s="244"/>
    </row>
    <row r="89" spans="1:123" s="233" customFormat="1" ht="12.75" x14ac:dyDescent="0.25">
      <c r="A89" s="243" t="s">
        <v>266</v>
      </c>
      <c r="B89" s="244">
        <v>0</v>
      </c>
      <c r="C89" s="244">
        <v>0</v>
      </c>
      <c r="D89" s="244">
        <v>0</v>
      </c>
      <c r="E89" s="244">
        <v>0</v>
      </c>
      <c r="F89" s="244">
        <v>0</v>
      </c>
      <c r="G89" s="244">
        <v>0</v>
      </c>
      <c r="H89" s="244">
        <v>0</v>
      </c>
      <c r="I89" s="244">
        <v>0</v>
      </c>
      <c r="J89" s="244" t="s">
        <v>39</v>
      </c>
      <c r="K89" s="244">
        <v>0</v>
      </c>
      <c r="L89" s="244">
        <v>0</v>
      </c>
      <c r="M89" s="244">
        <v>0</v>
      </c>
      <c r="N89" s="244" t="s">
        <v>39</v>
      </c>
      <c r="O89" s="244" t="s">
        <v>39</v>
      </c>
      <c r="P89" s="244" t="s">
        <v>39</v>
      </c>
      <c r="Q89" s="244" t="s">
        <v>39</v>
      </c>
      <c r="R89" s="244" t="s">
        <v>39</v>
      </c>
      <c r="S89" s="244" t="s">
        <v>39</v>
      </c>
      <c r="T89" s="244" t="s">
        <v>39</v>
      </c>
      <c r="U89" s="244">
        <v>0</v>
      </c>
      <c r="V89" s="244">
        <v>0</v>
      </c>
      <c r="W89" s="244">
        <v>0</v>
      </c>
      <c r="X89" s="244" t="s">
        <v>260</v>
      </c>
      <c r="Y89" s="244">
        <v>0</v>
      </c>
      <c r="Z89" s="244" t="s">
        <v>39</v>
      </c>
      <c r="AA89" s="244">
        <v>0</v>
      </c>
      <c r="AB89" s="244">
        <v>0</v>
      </c>
      <c r="AC89" s="244">
        <v>0</v>
      </c>
      <c r="AD89" s="244" t="s">
        <v>39</v>
      </c>
      <c r="AE89" s="246">
        <v>0</v>
      </c>
      <c r="AF89" s="247">
        <v>0</v>
      </c>
      <c r="AG89" s="251">
        <v>0</v>
      </c>
      <c r="AH89" s="247">
        <v>0</v>
      </c>
      <c r="AI89" s="247">
        <v>0</v>
      </c>
      <c r="AJ89" s="248" t="s">
        <v>260</v>
      </c>
      <c r="AK89" s="244">
        <v>0</v>
      </c>
      <c r="AL89" s="244" t="s">
        <v>260</v>
      </c>
      <c r="AM89" s="244">
        <v>0</v>
      </c>
      <c r="AN89" s="244">
        <v>0</v>
      </c>
      <c r="AO89" s="244">
        <v>0</v>
      </c>
      <c r="AP89" s="244" t="s">
        <v>260</v>
      </c>
      <c r="AQ89" s="244">
        <v>0</v>
      </c>
      <c r="AR89" s="245" t="s">
        <v>39</v>
      </c>
      <c r="AS89" s="245">
        <v>0</v>
      </c>
      <c r="AT89" s="244" t="s">
        <v>39</v>
      </c>
      <c r="AU89" s="244">
        <v>0</v>
      </c>
      <c r="AV89" s="244"/>
      <c r="AW89" s="244">
        <v>0</v>
      </c>
      <c r="AX89" s="244"/>
      <c r="AY89" s="244">
        <v>0</v>
      </c>
      <c r="AZ89" s="244" t="s">
        <v>39</v>
      </c>
      <c r="BA89" s="244">
        <v>0</v>
      </c>
      <c r="BB89" s="244" t="s">
        <v>39</v>
      </c>
      <c r="BC89" s="244">
        <v>0</v>
      </c>
      <c r="BD89" s="244" t="s">
        <v>39</v>
      </c>
      <c r="BE89" s="244">
        <v>0</v>
      </c>
      <c r="BF89" s="244"/>
      <c r="BG89" s="244"/>
      <c r="BH89" s="244" t="s">
        <v>39</v>
      </c>
      <c r="BI89" s="244">
        <v>0</v>
      </c>
      <c r="BJ89" s="244" t="s">
        <v>39</v>
      </c>
      <c r="BK89" s="244">
        <v>0</v>
      </c>
      <c r="BL89" s="244" t="s">
        <v>39</v>
      </c>
      <c r="BM89" s="244">
        <v>0</v>
      </c>
      <c r="BN89" s="244" t="s">
        <v>39</v>
      </c>
      <c r="BO89" s="244">
        <v>0</v>
      </c>
      <c r="BP89" s="244" t="s">
        <v>39</v>
      </c>
      <c r="BQ89" s="244">
        <v>0</v>
      </c>
      <c r="BR89" s="244" t="s">
        <v>39</v>
      </c>
      <c r="BS89" s="244">
        <v>0</v>
      </c>
      <c r="BT89" s="244" t="s">
        <v>39</v>
      </c>
      <c r="BU89" s="244">
        <v>0</v>
      </c>
      <c r="BV89" s="244" t="s">
        <v>39</v>
      </c>
      <c r="BW89" s="244">
        <v>0</v>
      </c>
      <c r="BX89" s="244" t="s">
        <v>39</v>
      </c>
      <c r="BY89" s="244">
        <v>0</v>
      </c>
      <c r="BZ89" s="244" t="s">
        <v>39</v>
      </c>
      <c r="CA89" s="244">
        <v>0</v>
      </c>
      <c r="CB89" s="244" t="s">
        <v>39</v>
      </c>
      <c r="CC89" s="244">
        <v>0</v>
      </c>
      <c r="CD89" s="244" t="s">
        <v>39</v>
      </c>
      <c r="CE89" s="244">
        <v>0</v>
      </c>
      <c r="CF89" s="244" t="s">
        <v>39</v>
      </c>
      <c r="CG89" s="244">
        <v>0</v>
      </c>
      <c r="CH89" s="244" t="s">
        <v>39</v>
      </c>
      <c r="CI89" s="244">
        <v>0</v>
      </c>
      <c r="CJ89" s="244" t="s">
        <v>39</v>
      </c>
      <c r="CK89" s="244">
        <v>0</v>
      </c>
      <c r="CL89" s="244" t="s">
        <v>39</v>
      </c>
      <c r="CM89" s="244">
        <v>0</v>
      </c>
      <c r="CN89" s="244" t="s">
        <v>39</v>
      </c>
      <c r="CO89" s="244">
        <v>0</v>
      </c>
      <c r="CP89" s="244" t="s">
        <v>39</v>
      </c>
      <c r="CQ89" s="244">
        <v>0</v>
      </c>
      <c r="CR89" s="244" t="s">
        <v>39</v>
      </c>
      <c r="CS89" s="244">
        <v>0</v>
      </c>
      <c r="CT89" s="244" t="s">
        <v>39</v>
      </c>
      <c r="CU89" s="244">
        <v>0</v>
      </c>
      <c r="CV89" s="244" t="s">
        <v>39</v>
      </c>
      <c r="CW89" s="244">
        <v>0</v>
      </c>
      <c r="CX89" s="244" t="s">
        <v>39</v>
      </c>
      <c r="CY89" s="244">
        <v>0</v>
      </c>
      <c r="CZ89" s="244" t="s">
        <v>39</v>
      </c>
      <c r="DA89" s="244">
        <v>0</v>
      </c>
      <c r="DB89" s="244" t="s">
        <v>39</v>
      </c>
      <c r="DC89" s="244">
        <v>0</v>
      </c>
      <c r="DD89" s="244" t="s">
        <v>39</v>
      </c>
      <c r="DE89" s="244">
        <v>0</v>
      </c>
      <c r="DF89" s="244"/>
      <c r="DG89" s="244"/>
      <c r="DH89" s="244"/>
      <c r="DI89" s="244"/>
      <c r="DJ89" s="244"/>
      <c r="DK89" s="244"/>
      <c r="DL89" s="244"/>
      <c r="DM89" s="244"/>
      <c r="DN89" s="244"/>
      <c r="DO89" s="244"/>
      <c r="DP89" s="244"/>
      <c r="DQ89" s="244"/>
      <c r="DR89" s="244"/>
      <c r="DS89" s="244"/>
    </row>
    <row r="90" spans="1:123" s="233" customFormat="1" ht="12.75" x14ac:dyDescent="0.25">
      <c r="A90" s="252" t="s">
        <v>267</v>
      </c>
      <c r="B90" s="245">
        <v>0</v>
      </c>
      <c r="C90" s="245">
        <v>0</v>
      </c>
      <c r="D90" s="245">
        <v>0</v>
      </c>
      <c r="E90" s="245">
        <v>0</v>
      </c>
      <c r="F90" s="245">
        <v>0</v>
      </c>
      <c r="G90" s="245">
        <v>0</v>
      </c>
      <c r="H90" s="245">
        <v>0</v>
      </c>
      <c r="I90" s="245">
        <v>0</v>
      </c>
      <c r="J90" s="245" t="s">
        <v>39</v>
      </c>
      <c r="K90" s="245">
        <v>0</v>
      </c>
      <c r="L90" s="245">
        <v>0</v>
      </c>
      <c r="M90" s="245">
        <v>0</v>
      </c>
      <c r="N90" s="245" t="s">
        <v>39</v>
      </c>
      <c r="O90" s="245" t="s">
        <v>39</v>
      </c>
      <c r="P90" s="245" t="s">
        <v>39</v>
      </c>
      <c r="Q90" s="245" t="s">
        <v>39</v>
      </c>
      <c r="R90" s="245" t="s">
        <v>39</v>
      </c>
      <c r="S90" s="245" t="s">
        <v>39</v>
      </c>
      <c r="T90" s="245" t="s">
        <v>39</v>
      </c>
      <c r="U90" s="245">
        <v>0</v>
      </c>
      <c r="V90" s="245">
        <v>0</v>
      </c>
      <c r="W90" s="245">
        <v>0</v>
      </c>
      <c r="X90" s="245" t="s">
        <v>260</v>
      </c>
      <c r="Y90" s="245">
        <v>0</v>
      </c>
      <c r="Z90" s="245" t="s">
        <v>39</v>
      </c>
      <c r="AA90" s="245">
        <v>0</v>
      </c>
      <c r="AB90" s="245">
        <v>0</v>
      </c>
      <c r="AC90" s="245">
        <v>0</v>
      </c>
      <c r="AD90" s="245" t="s">
        <v>39</v>
      </c>
      <c r="AE90" s="249">
        <v>0</v>
      </c>
      <c r="AF90" s="247">
        <v>0</v>
      </c>
      <c r="AG90" s="251">
        <v>0</v>
      </c>
      <c r="AH90" s="247">
        <v>0</v>
      </c>
      <c r="AI90" s="247">
        <v>0</v>
      </c>
      <c r="AJ90" s="248" t="s">
        <v>260</v>
      </c>
      <c r="AK90" s="244">
        <v>0</v>
      </c>
      <c r="AL90" s="244" t="s">
        <v>260</v>
      </c>
      <c r="AM90" s="244">
        <v>0</v>
      </c>
      <c r="AN90" s="245">
        <v>0</v>
      </c>
      <c r="AO90" s="245">
        <v>0</v>
      </c>
      <c r="AP90" s="244" t="s">
        <v>260</v>
      </c>
      <c r="AQ90" s="249">
        <v>0</v>
      </c>
      <c r="AR90" s="247" t="s">
        <v>39</v>
      </c>
      <c r="AS90" s="247">
        <v>0</v>
      </c>
      <c r="AT90" s="253" t="s">
        <v>39</v>
      </c>
      <c r="AU90" s="245">
        <v>0</v>
      </c>
      <c r="AV90" s="245"/>
      <c r="AW90" s="245">
        <v>0</v>
      </c>
      <c r="AX90" s="245"/>
      <c r="AY90" s="245">
        <v>0</v>
      </c>
      <c r="AZ90" s="244" t="s">
        <v>39</v>
      </c>
      <c r="BA90" s="245">
        <v>0</v>
      </c>
      <c r="BB90" s="244" t="s">
        <v>39</v>
      </c>
      <c r="BC90" s="245">
        <v>0</v>
      </c>
      <c r="BD90" s="244" t="s">
        <v>39</v>
      </c>
      <c r="BE90" s="245">
        <v>0</v>
      </c>
      <c r="BF90" s="244"/>
      <c r="BG90" s="245"/>
      <c r="BH90" s="244" t="s">
        <v>39</v>
      </c>
      <c r="BI90" s="245">
        <v>0</v>
      </c>
      <c r="BJ90" s="244" t="s">
        <v>39</v>
      </c>
      <c r="BK90" s="245">
        <v>0</v>
      </c>
      <c r="BL90" s="244" t="s">
        <v>39</v>
      </c>
      <c r="BM90" s="245">
        <v>0</v>
      </c>
      <c r="BN90" s="244" t="s">
        <v>39</v>
      </c>
      <c r="BO90" s="245">
        <v>0</v>
      </c>
      <c r="BP90" s="244" t="s">
        <v>39</v>
      </c>
      <c r="BQ90" s="245">
        <v>0</v>
      </c>
      <c r="BR90" s="244" t="s">
        <v>39</v>
      </c>
      <c r="BS90" s="245">
        <v>0</v>
      </c>
      <c r="BT90" s="244" t="s">
        <v>39</v>
      </c>
      <c r="BU90" s="245">
        <v>0</v>
      </c>
      <c r="BV90" s="244" t="s">
        <v>39</v>
      </c>
      <c r="BW90" s="245">
        <v>0</v>
      </c>
      <c r="BX90" s="244" t="s">
        <v>39</v>
      </c>
      <c r="BY90" s="245">
        <v>0</v>
      </c>
      <c r="BZ90" s="244" t="s">
        <v>39</v>
      </c>
      <c r="CA90" s="245">
        <v>0</v>
      </c>
      <c r="CB90" s="244" t="s">
        <v>39</v>
      </c>
      <c r="CC90" s="245">
        <v>0</v>
      </c>
      <c r="CD90" s="244" t="s">
        <v>39</v>
      </c>
      <c r="CE90" s="245">
        <v>0</v>
      </c>
      <c r="CF90" s="244" t="s">
        <v>39</v>
      </c>
      <c r="CG90" s="245">
        <v>0</v>
      </c>
      <c r="CH90" s="244" t="s">
        <v>39</v>
      </c>
      <c r="CI90" s="245">
        <v>0</v>
      </c>
      <c r="CJ90" s="244" t="s">
        <v>39</v>
      </c>
      <c r="CK90" s="245">
        <v>0</v>
      </c>
      <c r="CL90" s="244" t="s">
        <v>39</v>
      </c>
      <c r="CM90" s="245">
        <v>0</v>
      </c>
      <c r="CN90" s="244" t="s">
        <v>39</v>
      </c>
      <c r="CO90" s="245">
        <v>0</v>
      </c>
      <c r="CP90" s="244" t="s">
        <v>39</v>
      </c>
      <c r="CQ90" s="245">
        <v>0</v>
      </c>
      <c r="CR90" s="244" t="s">
        <v>39</v>
      </c>
      <c r="CS90" s="245">
        <v>0</v>
      </c>
      <c r="CT90" s="244" t="s">
        <v>39</v>
      </c>
      <c r="CU90" s="245">
        <v>0</v>
      </c>
      <c r="CV90" s="244" t="s">
        <v>39</v>
      </c>
      <c r="CW90" s="245">
        <v>0</v>
      </c>
      <c r="CX90" s="244" t="s">
        <v>39</v>
      </c>
      <c r="CY90" s="245">
        <v>0</v>
      </c>
      <c r="CZ90" s="244" t="s">
        <v>39</v>
      </c>
      <c r="DA90" s="245">
        <v>0</v>
      </c>
      <c r="DB90" s="244" t="s">
        <v>39</v>
      </c>
      <c r="DC90" s="245">
        <v>0</v>
      </c>
      <c r="DD90" s="254" t="s">
        <v>39</v>
      </c>
      <c r="DE90" s="245">
        <v>0</v>
      </c>
      <c r="DF90" s="245"/>
      <c r="DG90" s="245"/>
      <c r="DH90" s="245"/>
      <c r="DI90" s="245"/>
      <c r="DJ90" s="245"/>
      <c r="DK90" s="245"/>
      <c r="DL90" s="245"/>
      <c r="DM90" s="245"/>
      <c r="DN90" s="245"/>
      <c r="DO90" s="245"/>
      <c r="DP90" s="245"/>
      <c r="DQ90" s="245"/>
      <c r="DR90" s="245"/>
      <c r="DS90" s="245"/>
    </row>
    <row r="91" spans="1:123" s="233" customFormat="1" ht="12.75" x14ac:dyDescent="0.25">
      <c r="A91" s="241" t="s">
        <v>268</v>
      </c>
      <c r="B91" s="349">
        <v>0.1048</v>
      </c>
      <c r="C91" s="350"/>
      <c r="D91" s="349">
        <v>4.87E-2</v>
      </c>
      <c r="E91" s="350"/>
      <c r="F91" s="349">
        <v>3.7400000000000003E-2</v>
      </c>
      <c r="G91" s="350"/>
      <c r="H91" s="349">
        <v>3.7999999999999999E-2</v>
      </c>
      <c r="I91" s="351"/>
      <c r="J91" s="349"/>
      <c r="K91" s="350"/>
      <c r="L91" s="349">
        <v>7.85E-2</v>
      </c>
      <c r="M91" s="350"/>
      <c r="N91" s="349">
        <v>2.7E-2</v>
      </c>
      <c r="O91" s="350"/>
      <c r="P91" s="349">
        <v>2.41E-2</v>
      </c>
      <c r="Q91" s="350"/>
      <c r="R91" s="349">
        <v>2.9100000000000001E-2</v>
      </c>
      <c r="S91" s="350"/>
      <c r="T91" s="349">
        <v>3.0800000000000001E-2</v>
      </c>
      <c r="U91" s="350"/>
      <c r="V91" s="349">
        <v>2.5999999999999999E-2</v>
      </c>
      <c r="W91" s="352"/>
      <c r="X91" s="349">
        <v>5.9499999999999997E-2</v>
      </c>
      <c r="Y91" s="350"/>
      <c r="Z91" s="349">
        <v>2.3900000000000001E-2</v>
      </c>
      <c r="AA91" s="350"/>
      <c r="AB91" s="349">
        <v>2.69E-2</v>
      </c>
      <c r="AC91" s="353"/>
      <c r="AD91" s="354">
        <v>3.09E-2</v>
      </c>
      <c r="AE91" s="355"/>
      <c r="AF91" s="354">
        <v>1.4200000000000001E-2</v>
      </c>
      <c r="AG91" s="355"/>
      <c r="AH91" s="354">
        <v>2.52E-2</v>
      </c>
      <c r="AI91" s="356"/>
      <c r="AJ91" s="354">
        <v>2.8299999999999999E-2</v>
      </c>
      <c r="AK91" s="356"/>
      <c r="AL91" s="354">
        <v>2.2599999999999999E-2</v>
      </c>
      <c r="AM91" s="355"/>
      <c r="AN91" s="349">
        <v>2.4400000000000002E-2</v>
      </c>
      <c r="AO91" s="353"/>
      <c r="AP91" s="358">
        <v>2.5999999999999999E-2</v>
      </c>
      <c r="AQ91" s="353"/>
      <c r="AR91" s="357"/>
      <c r="AS91" s="356"/>
      <c r="AT91" s="357"/>
      <c r="AU91" s="356"/>
      <c r="AV91" s="357"/>
      <c r="AW91" s="356"/>
      <c r="AX91" s="357"/>
      <c r="AY91" s="356"/>
      <c r="AZ91" s="357">
        <v>2.3E-2</v>
      </c>
      <c r="BA91" s="356"/>
      <c r="BB91" s="357">
        <v>3.5299999999999998E-2</v>
      </c>
      <c r="BC91" s="356"/>
      <c r="BD91" s="357"/>
      <c r="BE91" s="356"/>
      <c r="BF91" s="357"/>
      <c r="BG91" s="356"/>
      <c r="BH91" s="357">
        <v>2.87E-2</v>
      </c>
      <c r="BI91" s="356"/>
      <c r="BJ91" s="357">
        <v>2.24E-2</v>
      </c>
      <c r="BK91" s="356"/>
      <c r="BL91" s="357">
        <v>1.8800000000000001E-2</v>
      </c>
      <c r="BM91" s="356"/>
      <c r="BN91" s="357">
        <v>3.0200000000000001E-2</v>
      </c>
      <c r="BO91" s="356"/>
      <c r="BP91" s="357">
        <v>4.07E-2</v>
      </c>
      <c r="BQ91" s="356"/>
      <c r="BR91" s="357">
        <v>4.2999999999999997E-2</v>
      </c>
      <c r="BS91" s="356"/>
      <c r="BT91" s="357">
        <v>2.3900000000000001E-2</v>
      </c>
      <c r="BU91" s="356"/>
      <c r="BV91" s="357">
        <v>1.9E-2</v>
      </c>
      <c r="BW91" s="356"/>
      <c r="BX91" s="357">
        <v>2.8299999999999999E-2</v>
      </c>
      <c r="BY91" s="356"/>
      <c r="BZ91" s="357">
        <v>2.7099999999999999E-2</v>
      </c>
      <c r="CA91" s="356"/>
      <c r="CB91" s="357">
        <v>2.23E-2</v>
      </c>
      <c r="CC91" s="356"/>
      <c r="CD91" s="357">
        <v>3.7400000000000003E-2</v>
      </c>
      <c r="CE91" s="356"/>
      <c r="CF91" s="357">
        <v>3.7999999999999999E-2</v>
      </c>
      <c r="CG91" s="356"/>
      <c r="CH91" s="357">
        <v>2.8199999999999999E-2</v>
      </c>
      <c r="CI91" s="356"/>
      <c r="CJ91" s="357">
        <v>2.64E-2</v>
      </c>
      <c r="CK91" s="356"/>
      <c r="CL91" s="357">
        <v>3.5400000000000001E-2</v>
      </c>
      <c r="CM91" s="356"/>
      <c r="CN91" s="357">
        <v>2.9499999999999998E-2</v>
      </c>
      <c r="CO91" s="356"/>
      <c r="CP91" s="357">
        <v>3.1399999999999997E-2</v>
      </c>
      <c r="CQ91" s="356"/>
      <c r="CR91" s="357">
        <v>5.6599999999999998E-2</v>
      </c>
      <c r="CS91" s="356"/>
      <c r="CT91" s="357">
        <v>3.2300000000000002E-2</v>
      </c>
      <c r="CU91" s="356"/>
      <c r="CV91" s="357">
        <v>1.84E-2</v>
      </c>
      <c r="CW91" s="356"/>
      <c r="CX91" s="357">
        <v>1.7299999999999999E-2</v>
      </c>
      <c r="CY91" s="356"/>
      <c r="CZ91" s="357">
        <v>1.7999999999999999E-2</v>
      </c>
      <c r="DA91" s="356"/>
      <c r="DB91" s="357">
        <v>2.6100000000000002E-2</v>
      </c>
      <c r="DC91" s="356"/>
      <c r="DD91" s="357">
        <v>2.1299999999999999E-2</v>
      </c>
      <c r="DE91" s="356"/>
      <c r="DF91" s="357"/>
      <c r="DG91" s="356"/>
      <c r="DH91" s="357"/>
      <c r="DI91" s="356"/>
      <c r="DJ91" s="357"/>
      <c r="DK91" s="356"/>
      <c r="DL91" s="357"/>
      <c r="DM91" s="356"/>
      <c r="DN91" s="357"/>
      <c r="DO91" s="356"/>
      <c r="DP91" s="357"/>
      <c r="DQ91" s="356"/>
      <c r="DR91" s="357"/>
      <c r="DS91" s="356"/>
    </row>
    <row r="92" spans="1:123" s="217" customFormat="1" ht="12.75" customHeight="1" x14ac:dyDescent="0.25">
      <c r="A92" s="255" t="s">
        <v>269</v>
      </c>
      <c r="B92" s="255"/>
      <c r="C92" s="255"/>
      <c r="D92" s="255"/>
      <c r="E92" s="255"/>
      <c r="F92" s="255"/>
      <c r="G92" s="255"/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55"/>
      <c r="BY92" s="255"/>
      <c r="BZ92" s="255"/>
      <c r="CA92" s="255"/>
      <c r="CB92" s="255"/>
      <c r="CC92" s="255"/>
      <c r="CD92" s="255"/>
      <c r="CE92" s="255"/>
      <c r="CF92" s="255"/>
      <c r="CG92" s="255"/>
      <c r="CH92" s="255"/>
      <c r="CI92" s="255"/>
      <c r="CJ92" s="255"/>
      <c r="CK92" s="255"/>
      <c r="CL92" s="255"/>
      <c r="CM92" s="255"/>
      <c r="CN92" s="255"/>
      <c r="CO92" s="255"/>
      <c r="CP92" s="255"/>
      <c r="CQ92" s="255"/>
      <c r="CR92" s="255"/>
      <c r="CS92" s="255"/>
      <c r="CT92" s="255"/>
      <c r="CU92" s="255"/>
      <c r="CV92" s="255"/>
      <c r="CW92" s="255"/>
      <c r="CX92" s="255"/>
      <c r="CY92" s="255"/>
      <c r="CZ92" s="255"/>
      <c r="DA92" s="255"/>
      <c r="DB92" s="255"/>
      <c r="DC92" s="255"/>
      <c r="DD92" s="255"/>
      <c r="DE92" s="255"/>
      <c r="DF92" s="255"/>
      <c r="DG92" s="255"/>
      <c r="DH92" s="255"/>
      <c r="DI92" s="255"/>
      <c r="DJ92" s="255"/>
      <c r="DK92" s="255"/>
      <c r="DL92" s="255"/>
      <c r="DM92" s="255"/>
      <c r="DN92" s="255"/>
      <c r="DO92" s="255"/>
      <c r="DP92" s="255"/>
      <c r="DQ92" s="255"/>
      <c r="DR92" s="255"/>
      <c r="DS92" s="255"/>
    </row>
    <row r="93" spans="1:123" x14ac:dyDescent="0.25">
      <c r="A93" s="209"/>
      <c r="B93" s="209"/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7"/>
      <c r="W93" s="207"/>
      <c r="X93" s="207"/>
      <c r="Y93" s="207"/>
      <c r="Z93" s="207"/>
      <c r="AA93" s="207"/>
      <c r="AB93" s="207"/>
      <c r="AC93" s="207"/>
      <c r="AD93" s="207"/>
      <c r="AE93" s="207"/>
      <c r="AF93" s="207"/>
      <c r="AG93" s="207"/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  <c r="BI93" s="207"/>
      <c r="BJ93" s="207"/>
      <c r="BK93" s="207"/>
      <c r="BL93" s="207"/>
      <c r="BM93" s="207"/>
      <c r="BN93" s="207"/>
      <c r="BO93" s="207"/>
      <c r="BP93" s="207"/>
      <c r="BQ93" s="207"/>
      <c r="BR93" s="207"/>
      <c r="BS93" s="207"/>
      <c r="BT93" s="207"/>
      <c r="BU93" s="207"/>
      <c r="BV93" s="207"/>
      <c r="BW93" s="207"/>
      <c r="BX93" s="207"/>
      <c r="BY93" s="207"/>
      <c r="BZ93" s="207"/>
      <c r="CA93" s="207"/>
      <c r="CB93" s="207"/>
      <c r="CC93" s="207"/>
      <c r="CD93" s="207"/>
      <c r="CE93" s="207"/>
      <c r="CF93" s="207"/>
      <c r="CG93" s="207"/>
      <c r="CH93" s="207"/>
      <c r="CI93" s="207"/>
      <c r="CJ93" s="207"/>
      <c r="CK93" s="207"/>
      <c r="CL93" s="207"/>
      <c r="CM93" s="207"/>
      <c r="CN93" s="207"/>
      <c r="CO93" s="207"/>
      <c r="CP93" s="207"/>
      <c r="CQ93" s="207"/>
      <c r="CR93" s="207"/>
      <c r="CS93" s="207"/>
      <c r="CT93" s="207"/>
      <c r="CU93" s="207"/>
      <c r="CV93" s="207"/>
      <c r="CW93" s="207"/>
      <c r="CX93" s="207"/>
      <c r="CY93" s="207"/>
      <c r="CZ93" s="207"/>
      <c r="DA93" s="207"/>
      <c r="DB93" s="207"/>
      <c r="DC93" s="207"/>
      <c r="DD93" s="207"/>
      <c r="DE93" s="207"/>
      <c r="DF93" s="207"/>
      <c r="DG93" s="207"/>
      <c r="DH93" s="207"/>
      <c r="DI93" s="207"/>
      <c r="DJ93" s="207"/>
      <c r="DK93" s="207"/>
      <c r="DL93" s="207"/>
      <c r="DM93" s="207"/>
      <c r="DN93" s="207"/>
      <c r="DO93" s="207"/>
      <c r="DP93" s="207"/>
      <c r="DQ93" s="207"/>
      <c r="DR93" s="207"/>
      <c r="DS93" s="207"/>
    </row>
    <row r="94" spans="1:123" s="147" customFormat="1" x14ac:dyDescent="0.25">
      <c r="A94" s="225" t="s">
        <v>270</v>
      </c>
      <c r="B94" s="281">
        <f>B80</f>
        <v>44562</v>
      </c>
      <c r="C94" s="281"/>
      <c r="D94" s="281" t="e" vm="2">
        <f>D80</f>
        <v>#VALUE!</v>
      </c>
      <c r="E94" s="281"/>
      <c r="F94" s="281" t="e" vm="2">
        <f>F80</f>
        <v>#VALUE!</v>
      </c>
      <c r="G94" s="281"/>
      <c r="H94" s="281" t="e" vm="2">
        <f>H80</f>
        <v>#VALUE!</v>
      </c>
      <c r="I94" s="281"/>
      <c r="J94" s="281" t="e" vm="2">
        <f>J80</f>
        <v>#VALUE!</v>
      </c>
      <c r="K94" s="281"/>
      <c r="L94" s="281" t="e" vm="2">
        <f>L80</f>
        <v>#VALUE!</v>
      </c>
      <c r="M94" s="281"/>
      <c r="N94" s="281" t="e" vm="2">
        <f>N80</f>
        <v>#VALUE!</v>
      </c>
      <c r="O94" s="281"/>
      <c r="P94" s="281" t="e" vm="2">
        <f>P80</f>
        <v>#VALUE!</v>
      </c>
      <c r="Q94" s="281"/>
      <c r="R94" s="281" t="e" vm="2">
        <f>R80</f>
        <v>#VALUE!</v>
      </c>
      <c r="S94" s="281"/>
      <c r="T94" s="281" t="e" vm="2">
        <f>T80</f>
        <v>#VALUE!</v>
      </c>
      <c r="U94" s="281"/>
      <c r="V94" s="281" t="e" vm="2">
        <f>V80</f>
        <v>#VALUE!</v>
      </c>
      <c r="W94" s="281"/>
      <c r="X94" s="281" t="e" vm="2">
        <f>X80</f>
        <v>#VALUE!</v>
      </c>
      <c r="Y94" s="281"/>
      <c r="Z94" s="281" t="e" vm="2">
        <f>Z80</f>
        <v>#VALUE!</v>
      </c>
      <c r="AA94" s="281"/>
      <c r="AB94" s="359" t="e" vm="2">
        <f>AB80</f>
        <v>#VALUE!</v>
      </c>
      <c r="AC94" s="360"/>
      <c r="AD94" s="359" t="e" vm="2">
        <f>AD80</f>
        <v>#VALUE!</v>
      </c>
      <c r="AE94" s="360"/>
      <c r="AF94" s="359" t="e" vm="2">
        <f>AF80</f>
        <v>#VALUE!</v>
      </c>
      <c r="AG94" s="360"/>
      <c r="AH94" s="359" t="e" vm="2">
        <f>AH80</f>
        <v>#VALUE!</v>
      </c>
      <c r="AI94" s="360"/>
      <c r="AJ94" s="359" t="e" vm="2">
        <f>AJ80</f>
        <v>#VALUE!</v>
      </c>
      <c r="AK94" s="360"/>
      <c r="AL94" s="359" t="e" vm="2">
        <f>AL80</f>
        <v>#VALUE!</v>
      </c>
      <c r="AM94" s="360"/>
      <c r="AN94" s="359" t="e" vm="2">
        <f>AN80</f>
        <v>#VALUE!</v>
      </c>
      <c r="AO94" s="360"/>
      <c r="AP94" s="359" t="e" vm="2">
        <f>AP80</f>
        <v>#VALUE!</v>
      </c>
      <c r="AQ94" s="360"/>
      <c r="AR94" s="359" t="e" vm="2">
        <f>AR80</f>
        <v>#VALUE!</v>
      </c>
      <c r="AS94" s="360"/>
      <c r="AT94" s="359" t="e" vm="2">
        <f>AT80</f>
        <v>#VALUE!</v>
      </c>
      <c r="AU94" s="360"/>
      <c r="AV94" s="359" t="e" vm="2">
        <f>AV80</f>
        <v>#VALUE!</v>
      </c>
      <c r="AW94" s="360"/>
      <c r="AX94" s="359" t="e" vm="2">
        <f>AX80</f>
        <v>#VALUE!</v>
      </c>
      <c r="AY94" s="360"/>
      <c r="AZ94" s="361" t="e" vm="2">
        <f>AZ80</f>
        <v>#VALUE!</v>
      </c>
      <c r="BA94" s="362"/>
      <c r="BB94" s="361" t="e" vm="2">
        <f>BB80</f>
        <v>#VALUE!</v>
      </c>
      <c r="BC94" s="362"/>
      <c r="BD94" s="361" t="e" vm="2">
        <f>BD80</f>
        <v>#VALUE!</v>
      </c>
      <c r="BE94" s="362"/>
      <c r="BF94" s="281" t="str">
        <f>$BF$8</f>
        <v>06 a 31 - Mai - 24</v>
      </c>
      <c r="BG94" s="282"/>
      <c r="BH94" s="281" t="e" vm="1">
        <f>_xll.FIMMÊS(BD94,0)+1</f>
        <v>#VALUE!</v>
      </c>
      <c r="BI94" s="282"/>
      <c r="BJ94" s="361" t="e" vm="2">
        <f>BJ80</f>
        <v>#VALUE!</v>
      </c>
      <c r="BK94" s="362"/>
      <c r="BL94" s="361" t="e" vm="2">
        <f>BL80</f>
        <v>#VALUE!</v>
      </c>
      <c r="BM94" s="362"/>
      <c r="BN94" s="361" t="e" vm="2">
        <f>BN80</f>
        <v>#VALUE!</v>
      </c>
      <c r="BO94" s="362"/>
      <c r="BP94" s="361" t="e" vm="2">
        <f>BP80</f>
        <v>#VALUE!</v>
      </c>
      <c r="BQ94" s="362"/>
      <c r="BR94" s="361" t="e" vm="2">
        <f>BR80</f>
        <v>#VALUE!</v>
      </c>
      <c r="BS94" s="362"/>
      <c r="BT94" s="361" t="e" vm="2">
        <f>BT80</f>
        <v>#VALUE!</v>
      </c>
      <c r="BU94" s="362"/>
      <c r="BV94" s="361" t="e" vm="2">
        <f>BV80</f>
        <v>#VALUE!</v>
      </c>
      <c r="BW94" s="362"/>
      <c r="BX94" s="361" t="e" vm="2">
        <f>BX80</f>
        <v>#VALUE!</v>
      </c>
      <c r="BY94" s="362"/>
      <c r="BZ94" s="361" t="e" vm="2">
        <f>BZ80</f>
        <v>#VALUE!</v>
      </c>
      <c r="CA94" s="362"/>
      <c r="CB94" s="361" t="e" vm="2">
        <f>CB80</f>
        <v>#VALUE!</v>
      </c>
      <c r="CC94" s="362"/>
      <c r="CD94" s="361" t="e" vm="2">
        <f>CD80</f>
        <v>#VALUE!</v>
      </c>
      <c r="CE94" s="362"/>
      <c r="CF94" s="361" t="e" vm="2">
        <f>CF80</f>
        <v>#VALUE!</v>
      </c>
      <c r="CG94" s="362"/>
      <c r="CH94" s="361" t="e" vm="2">
        <f>CH80</f>
        <v>#VALUE!</v>
      </c>
      <c r="CI94" s="362"/>
      <c r="CJ94" s="361" t="e" vm="2">
        <f>CJ80</f>
        <v>#VALUE!</v>
      </c>
      <c r="CK94" s="362"/>
      <c r="CL94" s="361" t="e" vm="2">
        <f>CL80</f>
        <v>#VALUE!</v>
      </c>
      <c r="CM94" s="362"/>
      <c r="CN94" s="361" t="e" vm="2">
        <f>CN80</f>
        <v>#VALUE!</v>
      </c>
      <c r="CO94" s="362"/>
      <c r="CP94" s="361" t="e" vm="2">
        <f>CP80</f>
        <v>#VALUE!</v>
      </c>
      <c r="CQ94" s="362"/>
      <c r="CR94" s="361" t="e" vm="2">
        <f>CR80</f>
        <v>#VALUE!</v>
      </c>
      <c r="CS94" s="362"/>
      <c r="CT94" s="361" t="e" vm="2">
        <f>CT80</f>
        <v>#VALUE!</v>
      </c>
      <c r="CU94" s="362"/>
      <c r="CV94" s="361" t="e" vm="2">
        <f>CV80</f>
        <v>#VALUE!</v>
      </c>
      <c r="CW94" s="362"/>
      <c r="CX94" s="361" t="e" vm="2">
        <f>CX80</f>
        <v>#VALUE!</v>
      </c>
      <c r="CY94" s="362"/>
      <c r="CZ94" s="361" t="e" vm="2">
        <f>CZ80</f>
        <v>#VALUE!</v>
      </c>
      <c r="DA94" s="362"/>
      <c r="DB94" s="361" t="e" vm="2">
        <f>DB80</f>
        <v>#VALUE!</v>
      </c>
      <c r="DC94" s="362"/>
      <c r="DD94" s="361" t="e" vm="2">
        <f>DD80</f>
        <v>#VALUE!</v>
      </c>
      <c r="DE94" s="362"/>
      <c r="DF94" s="361" t="e" vm="2">
        <f>DF80</f>
        <v>#VALUE!</v>
      </c>
      <c r="DG94" s="362"/>
      <c r="DH94" s="361" t="e" vm="2">
        <f>DH80</f>
        <v>#VALUE!</v>
      </c>
      <c r="DI94" s="362"/>
      <c r="DJ94" s="361" t="e" vm="2">
        <f>DJ80</f>
        <v>#VALUE!</v>
      </c>
      <c r="DK94" s="362"/>
      <c r="DL94" s="361" t="e" vm="2">
        <f>DL80</f>
        <v>#VALUE!</v>
      </c>
      <c r="DM94" s="362"/>
      <c r="DN94" s="361" t="e" vm="2">
        <f>DN80</f>
        <v>#VALUE!</v>
      </c>
      <c r="DO94" s="362"/>
      <c r="DP94" s="361" t="e" vm="2">
        <f>DP80</f>
        <v>#VALUE!</v>
      </c>
      <c r="DQ94" s="362"/>
      <c r="DR94" s="361" t="e" vm="2">
        <f>DR80</f>
        <v>#VALUE!</v>
      </c>
      <c r="DS94" s="362"/>
    </row>
    <row r="95" spans="1:123" s="233" customFormat="1" ht="12.75" x14ac:dyDescent="0.25">
      <c r="A95" s="216" t="s">
        <v>120</v>
      </c>
      <c r="B95" s="272">
        <v>19</v>
      </c>
      <c r="C95" s="273"/>
      <c r="D95" s="272">
        <v>24</v>
      </c>
      <c r="E95" s="273"/>
      <c r="F95" s="272">
        <v>18</v>
      </c>
      <c r="G95" s="273"/>
      <c r="H95" s="272">
        <v>21</v>
      </c>
      <c r="I95" s="273"/>
      <c r="J95" s="272">
        <v>19</v>
      </c>
      <c r="K95" s="273"/>
      <c r="L95" s="272">
        <v>13</v>
      </c>
      <c r="M95" s="273"/>
      <c r="N95" s="272">
        <v>29</v>
      </c>
      <c r="O95" s="273"/>
      <c r="P95" s="272">
        <v>19</v>
      </c>
      <c r="Q95" s="273"/>
      <c r="R95" s="272">
        <v>21</v>
      </c>
      <c r="S95" s="273"/>
      <c r="T95" s="272">
        <v>20</v>
      </c>
      <c r="U95" s="273"/>
      <c r="V95" s="272">
        <v>27</v>
      </c>
      <c r="W95" s="320"/>
      <c r="X95" s="272">
        <v>22</v>
      </c>
      <c r="Y95" s="273"/>
      <c r="Z95" s="272">
        <v>28</v>
      </c>
      <c r="AA95" s="273"/>
      <c r="AB95" s="272">
        <v>17</v>
      </c>
      <c r="AC95" s="273"/>
      <c r="AD95" s="272">
        <v>17</v>
      </c>
      <c r="AE95" s="273"/>
      <c r="AF95" s="272">
        <v>30</v>
      </c>
      <c r="AG95" s="273"/>
      <c r="AH95" s="272">
        <v>26</v>
      </c>
      <c r="AI95" s="273"/>
      <c r="AJ95" s="272">
        <v>21</v>
      </c>
      <c r="AK95" s="273"/>
      <c r="AL95" s="272">
        <v>26</v>
      </c>
      <c r="AM95" s="273"/>
      <c r="AN95" s="272">
        <v>19</v>
      </c>
      <c r="AO95" s="273"/>
      <c r="AP95" s="272">
        <v>29</v>
      </c>
      <c r="AQ95" s="273"/>
      <c r="AR95" s="272">
        <v>26</v>
      </c>
      <c r="AS95" s="273"/>
      <c r="AT95" s="272">
        <v>16</v>
      </c>
      <c r="AU95" s="273"/>
      <c r="AV95" s="272">
        <v>24</v>
      </c>
      <c r="AW95" s="273"/>
      <c r="AX95" s="272">
        <v>18</v>
      </c>
      <c r="AY95" s="273"/>
      <c r="AZ95" s="272">
        <v>14</v>
      </c>
      <c r="BA95" s="273"/>
      <c r="BB95" s="272">
        <v>25</v>
      </c>
      <c r="BC95" s="273"/>
      <c r="BD95" s="272">
        <v>24</v>
      </c>
      <c r="BE95" s="273"/>
      <c r="BF95" s="272"/>
      <c r="BG95" s="273"/>
      <c r="BH95" s="272">
        <v>18</v>
      </c>
      <c r="BI95" s="273"/>
      <c r="BJ95" s="272">
        <v>21</v>
      </c>
      <c r="BK95" s="273"/>
      <c r="BL95" s="272">
        <v>20</v>
      </c>
      <c r="BM95" s="273"/>
      <c r="BN95" s="272">
        <v>24</v>
      </c>
      <c r="BO95" s="273"/>
      <c r="BP95" s="272">
        <v>17</v>
      </c>
      <c r="BQ95" s="273"/>
      <c r="BR95" s="272">
        <v>19</v>
      </c>
      <c r="BS95" s="273"/>
      <c r="BT95" s="272">
        <v>14</v>
      </c>
      <c r="BU95" s="273"/>
      <c r="BV95" s="272">
        <v>16</v>
      </c>
      <c r="BW95" s="273"/>
      <c r="BX95" s="272">
        <v>22</v>
      </c>
      <c r="BY95" s="273"/>
      <c r="BZ95" s="272">
        <v>10</v>
      </c>
      <c r="CA95" s="273"/>
      <c r="CB95" s="272">
        <v>20</v>
      </c>
      <c r="CC95" s="273"/>
      <c r="CD95" s="272">
        <v>12</v>
      </c>
      <c r="CE95" s="273"/>
      <c r="CF95" s="272">
        <v>18</v>
      </c>
      <c r="CG95" s="273"/>
      <c r="CH95" s="272">
        <v>17</v>
      </c>
      <c r="CI95" s="273"/>
      <c r="CJ95" s="272">
        <v>30</v>
      </c>
      <c r="CK95" s="273"/>
      <c r="CL95" s="272">
        <v>13</v>
      </c>
      <c r="CM95" s="273"/>
      <c r="CN95" s="272">
        <v>22</v>
      </c>
      <c r="CO95" s="273"/>
      <c r="CP95" s="272">
        <v>17</v>
      </c>
      <c r="CQ95" s="273"/>
      <c r="CR95" s="272">
        <v>12</v>
      </c>
      <c r="CS95" s="273"/>
      <c r="CT95" s="272">
        <v>10</v>
      </c>
      <c r="CU95" s="273"/>
      <c r="CV95" s="272">
        <v>9</v>
      </c>
      <c r="CW95" s="273"/>
      <c r="CX95" s="272">
        <v>15</v>
      </c>
      <c r="CY95" s="273"/>
      <c r="CZ95" s="272">
        <v>15</v>
      </c>
      <c r="DA95" s="273"/>
      <c r="DB95" s="272">
        <v>16</v>
      </c>
      <c r="DC95" s="273"/>
      <c r="DD95" s="272">
        <v>12</v>
      </c>
      <c r="DE95" s="273"/>
      <c r="DF95" s="272"/>
      <c r="DG95" s="273"/>
      <c r="DH95" s="272"/>
      <c r="DI95" s="273"/>
      <c r="DJ95" s="272"/>
      <c r="DK95" s="273"/>
      <c r="DL95" s="272"/>
      <c r="DM95" s="273"/>
      <c r="DN95" s="272"/>
      <c r="DO95" s="273"/>
      <c r="DP95" s="272"/>
      <c r="DQ95" s="273"/>
      <c r="DR95" s="272"/>
      <c r="DS95" s="273"/>
    </row>
    <row r="96" spans="1:123" s="233" customFormat="1" ht="12.75" x14ac:dyDescent="0.25">
      <c r="A96" s="216" t="s">
        <v>121</v>
      </c>
      <c r="B96" s="14"/>
      <c r="C96" s="141"/>
      <c r="D96" s="14"/>
      <c r="E96" s="141"/>
      <c r="F96" s="14"/>
      <c r="G96" s="141"/>
      <c r="H96" s="14"/>
      <c r="I96" s="141"/>
      <c r="J96" s="14"/>
      <c r="K96" s="141"/>
      <c r="L96" s="14"/>
      <c r="M96" s="141"/>
      <c r="N96" s="14"/>
      <c r="O96" s="141"/>
      <c r="P96" s="14"/>
      <c r="Q96" s="141"/>
      <c r="R96" s="14"/>
      <c r="S96" s="141"/>
      <c r="T96" s="14"/>
      <c r="U96" s="141"/>
      <c r="V96" s="14"/>
      <c r="W96" s="228"/>
      <c r="X96" s="14"/>
      <c r="Y96" s="141"/>
      <c r="Z96" s="14"/>
      <c r="AA96" s="141"/>
      <c r="AB96" s="14"/>
      <c r="AC96" s="141"/>
      <c r="AD96" s="14"/>
      <c r="AE96" s="141"/>
      <c r="AF96" s="14"/>
      <c r="AG96" s="141"/>
      <c r="AH96" s="14"/>
      <c r="AI96" s="141"/>
      <c r="AJ96" s="14"/>
      <c r="AK96" s="141"/>
      <c r="AL96" s="14"/>
      <c r="AM96" s="141"/>
      <c r="AN96" s="14"/>
      <c r="AO96" s="141"/>
      <c r="AP96" s="14"/>
      <c r="AQ96" s="141"/>
      <c r="AR96" s="14"/>
      <c r="AS96" s="141"/>
      <c r="AT96" s="14"/>
      <c r="AU96" s="141"/>
      <c r="AV96" s="14"/>
      <c r="AW96" s="141"/>
      <c r="AX96" s="14"/>
      <c r="AY96" s="141"/>
      <c r="AZ96" s="14"/>
      <c r="BA96" s="141"/>
      <c r="BB96" s="14"/>
      <c r="BC96" s="141"/>
      <c r="BD96" s="14"/>
      <c r="BE96" s="141"/>
      <c r="BF96" s="14"/>
      <c r="BG96" s="141"/>
      <c r="BH96" s="14"/>
      <c r="BI96" s="141"/>
      <c r="BJ96" s="14"/>
      <c r="BK96" s="141"/>
      <c r="BL96" s="14"/>
      <c r="BM96" s="141"/>
      <c r="BN96" s="14"/>
      <c r="BO96" s="141"/>
      <c r="BP96" s="347">
        <v>1</v>
      </c>
      <c r="BQ96" s="348"/>
      <c r="BR96" s="347">
        <v>3</v>
      </c>
      <c r="BS96" s="348"/>
      <c r="BT96" s="347">
        <v>1</v>
      </c>
      <c r="BU96" s="348"/>
      <c r="BV96" s="347">
        <v>3</v>
      </c>
      <c r="BW96" s="348"/>
      <c r="BX96" s="347">
        <v>2</v>
      </c>
      <c r="BY96" s="348"/>
      <c r="BZ96" s="347">
        <v>0</v>
      </c>
      <c r="CA96" s="348"/>
      <c r="CB96" s="347">
        <v>3</v>
      </c>
      <c r="CC96" s="348"/>
      <c r="CD96" s="347">
        <v>1</v>
      </c>
      <c r="CE96" s="348"/>
      <c r="CF96" s="347">
        <v>0</v>
      </c>
      <c r="CG96" s="348"/>
      <c r="CH96" s="347">
        <v>3</v>
      </c>
      <c r="CI96" s="348"/>
      <c r="CJ96" s="347">
        <v>0</v>
      </c>
      <c r="CK96" s="348"/>
      <c r="CL96" s="347">
        <v>1</v>
      </c>
      <c r="CM96" s="348"/>
      <c r="CN96" s="272">
        <v>0</v>
      </c>
      <c r="CO96" s="273"/>
      <c r="CP96" s="347">
        <v>3</v>
      </c>
      <c r="CQ96" s="348"/>
      <c r="CR96" s="347">
        <v>2</v>
      </c>
      <c r="CS96" s="348"/>
      <c r="CT96" s="272">
        <v>0</v>
      </c>
      <c r="CU96" s="273"/>
      <c r="CV96" s="347">
        <v>1</v>
      </c>
      <c r="CW96" s="348"/>
      <c r="CX96" s="347">
        <v>2</v>
      </c>
      <c r="CY96" s="348"/>
      <c r="CZ96" s="347">
        <v>2</v>
      </c>
      <c r="DA96" s="348"/>
      <c r="DB96" s="347">
        <v>2</v>
      </c>
      <c r="DC96" s="348"/>
      <c r="DD96" s="347">
        <v>23</v>
      </c>
      <c r="DE96" s="348"/>
      <c r="DF96" s="347"/>
      <c r="DG96" s="348"/>
      <c r="DH96" s="347"/>
      <c r="DI96" s="348"/>
      <c r="DJ96" s="347"/>
      <c r="DK96" s="348"/>
      <c r="DL96" s="347"/>
      <c r="DM96" s="348"/>
      <c r="DN96" s="347"/>
      <c r="DO96" s="348"/>
      <c r="DP96" s="347"/>
      <c r="DQ96" s="348"/>
      <c r="DR96" s="347"/>
      <c r="DS96" s="348"/>
    </row>
    <row r="97" spans="1:123" x14ac:dyDescent="0.25">
      <c r="A97" s="256" t="s">
        <v>122</v>
      </c>
      <c r="B97" s="272">
        <v>3</v>
      </c>
      <c r="C97" s="273"/>
      <c r="D97" s="272">
        <v>3</v>
      </c>
      <c r="E97" s="273"/>
      <c r="F97" s="272">
        <v>6</v>
      </c>
      <c r="G97" s="273"/>
      <c r="H97" s="272">
        <v>12</v>
      </c>
      <c r="I97" s="273"/>
      <c r="J97" s="272">
        <v>11</v>
      </c>
      <c r="K97" s="273"/>
      <c r="L97" s="272">
        <v>10</v>
      </c>
      <c r="M97" s="273"/>
      <c r="N97" s="272">
        <v>8</v>
      </c>
      <c r="O97" s="273"/>
      <c r="P97" s="272">
        <v>12</v>
      </c>
      <c r="Q97" s="273"/>
      <c r="R97" s="272">
        <v>7</v>
      </c>
      <c r="S97" s="273"/>
      <c r="T97" s="272">
        <v>12</v>
      </c>
      <c r="U97" s="273"/>
      <c r="V97" s="272">
        <v>10</v>
      </c>
      <c r="W97" s="320"/>
      <c r="X97" s="272">
        <v>15</v>
      </c>
      <c r="Y97" s="273"/>
      <c r="Z97" s="272">
        <v>9</v>
      </c>
      <c r="AA97" s="273"/>
      <c r="AB97" s="272">
        <v>15</v>
      </c>
      <c r="AC97" s="273"/>
      <c r="AD97" s="272">
        <v>16</v>
      </c>
      <c r="AE97" s="273"/>
      <c r="AF97" s="272">
        <v>12</v>
      </c>
      <c r="AG97" s="273"/>
      <c r="AH97" s="272">
        <v>13</v>
      </c>
      <c r="AI97" s="273"/>
      <c r="AJ97" s="272">
        <v>9</v>
      </c>
      <c r="AK97" s="273"/>
      <c r="AL97" s="272">
        <v>5</v>
      </c>
      <c r="AM97" s="273"/>
      <c r="AN97" s="272">
        <v>6</v>
      </c>
      <c r="AO97" s="273"/>
      <c r="AP97" s="272">
        <v>13</v>
      </c>
      <c r="AQ97" s="273"/>
      <c r="AR97" s="272">
        <v>4</v>
      </c>
      <c r="AS97" s="273"/>
      <c r="AT97" s="272">
        <v>14</v>
      </c>
      <c r="AU97" s="273"/>
      <c r="AV97" s="272">
        <v>15</v>
      </c>
      <c r="AW97" s="273"/>
      <c r="AX97" s="272">
        <v>7</v>
      </c>
      <c r="AY97" s="273"/>
      <c r="AZ97" s="272">
        <v>4</v>
      </c>
      <c r="BA97" s="273"/>
      <c r="BB97" s="272">
        <v>5</v>
      </c>
      <c r="BC97" s="273"/>
      <c r="BD97" s="272">
        <v>2</v>
      </c>
      <c r="BE97" s="273"/>
      <c r="BF97" s="272"/>
      <c r="BG97" s="273"/>
      <c r="BH97" s="272">
        <v>9</v>
      </c>
      <c r="BI97" s="273"/>
      <c r="BJ97" s="272">
        <v>4</v>
      </c>
      <c r="BK97" s="273"/>
      <c r="BL97" s="272">
        <v>2</v>
      </c>
      <c r="BM97" s="273"/>
      <c r="BN97" s="272">
        <v>7</v>
      </c>
      <c r="BO97" s="273"/>
      <c r="BP97" s="272">
        <v>6</v>
      </c>
      <c r="BQ97" s="273"/>
      <c r="BR97" s="272">
        <v>11</v>
      </c>
      <c r="BS97" s="273"/>
      <c r="BT97" s="272">
        <v>13</v>
      </c>
      <c r="BU97" s="273"/>
      <c r="BV97" s="272">
        <v>9</v>
      </c>
      <c r="BW97" s="273"/>
      <c r="BX97" s="272">
        <v>6</v>
      </c>
      <c r="BY97" s="273"/>
      <c r="BZ97" s="272">
        <v>2</v>
      </c>
      <c r="CA97" s="273"/>
      <c r="CB97" s="272">
        <v>2</v>
      </c>
      <c r="CC97" s="273"/>
      <c r="CD97" s="272">
        <v>3</v>
      </c>
      <c r="CE97" s="273"/>
      <c r="CF97" s="272">
        <v>4</v>
      </c>
      <c r="CG97" s="273"/>
      <c r="CH97" s="272">
        <v>6</v>
      </c>
      <c r="CI97" s="273"/>
      <c r="CJ97" s="272">
        <v>3</v>
      </c>
      <c r="CK97" s="273"/>
      <c r="CL97" s="272">
        <v>6</v>
      </c>
      <c r="CM97" s="273"/>
      <c r="CN97" s="272">
        <v>5</v>
      </c>
      <c r="CO97" s="273"/>
      <c r="CP97" s="272">
        <v>5</v>
      </c>
      <c r="CQ97" s="273"/>
      <c r="CR97" s="272">
        <v>10</v>
      </c>
      <c r="CS97" s="273"/>
      <c r="CT97" s="272">
        <v>8</v>
      </c>
      <c r="CU97" s="273"/>
      <c r="CV97" s="272">
        <v>3</v>
      </c>
      <c r="CW97" s="273"/>
      <c r="CX97" s="272">
        <v>6</v>
      </c>
      <c r="CY97" s="273"/>
      <c r="CZ97" s="272">
        <v>10</v>
      </c>
      <c r="DA97" s="273"/>
      <c r="DB97" s="272">
        <v>10</v>
      </c>
      <c r="DC97" s="273"/>
      <c r="DD97" s="272">
        <v>7</v>
      </c>
      <c r="DE97" s="273"/>
      <c r="DF97" s="272"/>
      <c r="DG97" s="273"/>
      <c r="DH97" s="272"/>
      <c r="DI97" s="273"/>
      <c r="DJ97" s="272"/>
      <c r="DK97" s="273"/>
      <c r="DL97" s="272"/>
      <c r="DM97" s="273"/>
      <c r="DN97" s="272"/>
      <c r="DO97" s="273"/>
      <c r="DP97" s="272"/>
      <c r="DQ97" s="273"/>
      <c r="DR97" s="272"/>
      <c r="DS97" s="273"/>
    </row>
    <row r="98" spans="1:123" x14ac:dyDescent="0.25">
      <c r="A98" s="256" t="s">
        <v>123</v>
      </c>
      <c r="B98" s="272">
        <v>8</v>
      </c>
      <c r="C98" s="273"/>
      <c r="D98" s="272">
        <v>13</v>
      </c>
      <c r="E98" s="273"/>
      <c r="F98" s="272">
        <v>16</v>
      </c>
      <c r="G98" s="273"/>
      <c r="H98" s="272">
        <v>25</v>
      </c>
      <c r="I98" s="273"/>
      <c r="J98" s="272">
        <v>18</v>
      </c>
      <c r="K98" s="273"/>
      <c r="L98" s="272">
        <v>81</v>
      </c>
      <c r="M98" s="273"/>
      <c r="N98" s="272">
        <v>60</v>
      </c>
      <c r="O98" s="273"/>
      <c r="P98" s="272">
        <v>66</v>
      </c>
      <c r="Q98" s="273"/>
      <c r="R98" s="272">
        <v>60</v>
      </c>
      <c r="S98" s="273"/>
      <c r="T98" s="272">
        <v>41</v>
      </c>
      <c r="U98" s="273"/>
      <c r="V98" s="272">
        <v>39</v>
      </c>
      <c r="W98" s="320"/>
      <c r="X98" s="272">
        <v>49</v>
      </c>
      <c r="Y98" s="273"/>
      <c r="Z98" s="272">
        <v>63</v>
      </c>
      <c r="AA98" s="273"/>
      <c r="AB98" s="272">
        <v>49</v>
      </c>
      <c r="AC98" s="273"/>
      <c r="AD98" s="272">
        <v>49</v>
      </c>
      <c r="AE98" s="273"/>
      <c r="AF98" s="272">
        <v>46</v>
      </c>
      <c r="AG98" s="273"/>
      <c r="AH98" s="272">
        <v>55</v>
      </c>
      <c r="AI98" s="273"/>
      <c r="AJ98" s="272">
        <v>53</v>
      </c>
      <c r="AK98" s="273"/>
      <c r="AL98" s="272">
        <v>51</v>
      </c>
      <c r="AM98" s="273"/>
      <c r="AN98" s="272">
        <v>39</v>
      </c>
      <c r="AO98" s="273"/>
      <c r="AP98" s="272">
        <v>48</v>
      </c>
      <c r="AQ98" s="273"/>
      <c r="AR98" s="272">
        <v>32</v>
      </c>
      <c r="AS98" s="273"/>
      <c r="AT98" s="272">
        <v>55</v>
      </c>
      <c r="AU98" s="273"/>
      <c r="AV98" s="272">
        <v>34</v>
      </c>
      <c r="AW98" s="273"/>
      <c r="AX98" s="272">
        <v>36</v>
      </c>
      <c r="AY98" s="273"/>
      <c r="AZ98" s="272">
        <v>31</v>
      </c>
      <c r="BA98" s="273"/>
      <c r="BB98" s="272">
        <v>37</v>
      </c>
      <c r="BC98" s="273"/>
      <c r="BD98" s="272">
        <v>28</v>
      </c>
      <c r="BE98" s="273"/>
      <c r="BF98" s="272"/>
      <c r="BG98" s="273"/>
      <c r="BH98" s="272">
        <v>26</v>
      </c>
      <c r="BI98" s="273"/>
      <c r="BJ98" s="272">
        <v>26</v>
      </c>
      <c r="BK98" s="273"/>
      <c r="BL98" s="272">
        <v>27</v>
      </c>
      <c r="BM98" s="273"/>
      <c r="BN98" s="272">
        <v>24</v>
      </c>
      <c r="BO98" s="273"/>
      <c r="BP98" s="272">
        <v>20</v>
      </c>
      <c r="BQ98" s="273"/>
      <c r="BR98" s="272">
        <v>42</v>
      </c>
      <c r="BS98" s="273"/>
      <c r="BT98" s="272">
        <v>38</v>
      </c>
      <c r="BU98" s="273"/>
      <c r="BV98" s="272">
        <v>30</v>
      </c>
      <c r="BW98" s="273"/>
      <c r="BX98" s="272">
        <v>42</v>
      </c>
      <c r="BY98" s="273"/>
      <c r="BZ98" s="272">
        <v>39</v>
      </c>
      <c r="CA98" s="273"/>
      <c r="CB98" s="272">
        <v>38</v>
      </c>
      <c r="CC98" s="273"/>
      <c r="CD98" s="272">
        <v>57</v>
      </c>
      <c r="CE98" s="273"/>
      <c r="CF98" s="272">
        <v>39</v>
      </c>
      <c r="CG98" s="273"/>
      <c r="CH98" s="272">
        <v>37</v>
      </c>
      <c r="CI98" s="273"/>
      <c r="CJ98" s="272">
        <v>45</v>
      </c>
      <c r="CK98" s="273"/>
      <c r="CL98" s="272">
        <v>37</v>
      </c>
      <c r="CM98" s="273"/>
      <c r="CN98" s="272">
        <v>36</v>
      </c>
      <c r="CO98" s="273"/>
      <c r="CP98" s="272">
        <v>51</v>
      </c>
      <c r="CQ98" s="273"/>
      <c r="CR98" s="272">
        <v>55</v>
      </c>
      <c r="CS98" s="273"/>
      <c r="CT98" s="272">
        <v>45</v>
      </c>
      <c r="CU98" s="273"/>
      <c r="CV98" s="272">
        <v>40</v>
      </c>
      <c r="CW98" s="273"/>
      <c r="CX98" s="272">
        <v>26</v>
      </c>
      <c r="CY98" s="273"/>
      <c r="CZ98" s="272">
        <v>27</v>
      </c>
      <c r="DA98" s="273"/>
      <c r="DB98" s="272">
        <v>34</v>
      </c>
      <c r="DC98" s="273"/>
      <c r="DD98" s="272">
        <v>44</v>
      </c>
      <c r="DE98" s="273"/>
      <c r="DF98" s="272"/>
      <c r="DG98" s="273"/>
      <c r="DH98" s="272"/>
      <c r="DI98" s="273"/>
      <c r="DJ98" s="272"/>
      <c r="DK98" s="273"/>
      <c r="DL98" s="272"/>
      <c r="DM98" s="273"/>
      <c r="DN98" s="272"/>
      <c r="DO98" s="273"/>
      <c r="DP98" s="272"/>
      <c r="DQ98" s="273"/>
      <c r="DR98" s="272"/>
      <c r="DS98" s="273"/>
    </row>
    <row r="99" spans="1:123" s="147" customFormat="1" x14ac:dyDescent="0.25">
      <c r="A99" s="257" t="s">
        <v>9</v>
      </c>
      <c r="B99" s="363">
        <f>SUM(B95:C98)</f>
        <v>30</v>
      </c>
      <c r="C99" s="364"/>
      <c r="D99" s="363">
        <f>SUM(D95:E98)</f>
        <v>40</v>
      </c>
      <c r="E99" s="364"/>
      <c r="F99" s="363">
        <f>SUM(F95:G98)</f>
        <v>40</v>
      </c>
      <c r="G99" s="364"/>
      <c r="H99" s="363">
        <f>SUM(H95:I98)</f>
        <v>58</v>
      </c>
      <c r="I99" s="364"/>
      <c r="J99" s="363">
        <f>SUM(J95:K98)</f>
        <v>48</v>
      </c>
      <c r="K99" s="364"/>
      <c r="L99" s="363">
        <f>SUM(L95:M98)</f>
        <v>104</v>
      </c>
      <c r="M99" s="364"/>
      <c r="N99" s="363">
        <f>SUM(N95:O98)</f>
        <v>97</v>
      </c>
      <c r="O99" s="364"/>
      <c r="P99" s="363">
        <f>SUM(P95:Q98)</f>
        <v>97</v>
      </c>
      <c r="Q99" s="364"/>
      <c r="R99" s="363">
        <f>SUM(R95:S98)</f>
        <v>88</v>
      </c>
      <c r="S99" s="364"/>
      <c r="T99" s="363">
        <f>SUM(T95:U98)</f>
        <v>73</v>
      </c>
      <c r="U99" s="364"/>
      <c r="V99" s="363">
        <f>SUM(V95:W98)</f>
        <v>76</v>
      </c>
      <c r="W99" s="365"/>
      <c r="X99" s="363">
        <f>SUM(X95:Y98)</f>
        <v>86</v>
      </c>
      <c r="Y99" s="364"/>
      <c r="Z99" s="363">
        <f>SUM(Z95:AA98)</f>
        <v>100</v>
      </c>
      <c r="AA99" s="364"/>
      <c r="AB99" s="363">
        <f>SUM(AB95:AC98)</f>
        <v>81</v>
      </c>
      <c r="AC99" s="364"/>
      <c r="AD99" s="363">
        <f>SUM(AD95:AE98)</f>
        <v>82</v>
      </c>
      <c r="AE99" s="364"/>
      <c r="AF99" s="363">
        <f>SUM(AF95:AG98)</f>
        <v>88</v>
      </c>
      <c r="AG99" s="364"/>
      <c r="AH99" s="363">
        <f>SUM(AH95:AI98)</f>
        <v>94</v>
      </c>
      <c r="AI99" s="364"/>
      <c r="AJ99" s="363">
        <f>SUM(AJ95:AK98)</f>
        <v>83</v>
      </c>
      <c r="AK99" s="364"/>
      <c r="AL99" s="363">
        <f>SUM(AL95:AM98)</f>
        <v>82</v>
      </c>
      <c r="AM99" s="364"/>
      <c r="AN99" s="363">
        <f>SUM(AN95:AO98)</f>
        <v>64</v>
      </c>
      <c r="AO99" s="364"/>
      <c r="AP99" s="363">
        <f>SUM(AP95:AQ98)</f>
        <v>90</v>
      </c>
      <c r="AQ99" s="364"/>
      <c r="AR99" s="363">
        <f>SUM(AR95:AS98)</f>
        <v>62</v>
      </c>
      <c r="AS99" s="364"/>
      <c r="AT99" s="363">
        <f>SUM(AT95:AU98)</f>
        <v>85</v>
      </c>
      <c r="AU99" s="364"/>
      <c r="AV99" s="363">
        <f>SUM(AV95:AW98)</f>
        <v>73</v>
      </c>
      <c r="AW99" s="364"/>
      <c r="AX99" s="363">
        <f>SUM(AX95:AY98)</f>
        <v>61</v>
      </c>
      <c r="AY99" s="364"/>
      <c r="AZ99" s="363">
        <f>SUM(AZ95:BA98)</f>
        <v>49</v>
      </c>
      <c r="BA99" s="364"/>
      <c r="BB99" s="363">
        <f>SUM(BB95:BC98)</f>
        <v>67</v>
      </c>
      <c r="BC99" s="364"/>
      <c r="BD99" s="363">
        <f>SUM(BD95:BE98)</f>
        <v>54</v>
      </c>
      <c r="BE99" s="364"/>
      <c r="BF99" s="363">
        <f>SUM(BF95:BG98)</f>
        <v>0</v>
      </c>
      <c r="BG99" s="364"/>
      <c r="BH99" s="363">
        <f>SUM(BH95:BI98)</f>
        <v>53</v>
      </c>
      <c r="BI99" s="364"/>
      <c r="BJ99" s="363">
        <f>SUM(BJ95:BK98)</f>
        <v>51</v>
      </c>
      <c r="BK99" s="364"/>
      <c r="BL99" s="363">
        <v>49</v>
      </c>
      <c r="BM99" s="364"/>
      <c r="BN99" s="363">
        <f>SUM(BN95:BO98)</f>
        <v>55</v>
      </c>
      <c r="BO99" s="364"/>
      <c r="BP99" s="363">
        <f>SUM(BP95:BQ98)</f>
        <v>44</v>
      </c>
      <c r="BQ99" s="364"/>
      <c r="BR99" s="363">
        <f>SUM(BR95:BS98)</f>
        <v>75</v>
      </c>
      <c r="BS99" s="364"/>
      <c r="BT99" s="363">
        <f>SUM(BT95:BU98)</f>
        <v>66</v>
      </c>
      <c r="BU99" s="364"/>
      <c r="BV99" s="363">
        <f>SUM(BV95:BW98)</f>
        <v>58</v>
      </c>
      <c r="BW99" s="364"/>
      <c r="BX99" s="363">
        <f>SUM(BX95:BY98)</f>
        <v>72</v>
      </c>
      <c r="BY99" s="364"/>
      <c r="BZ99" s="363">
        <f>SUM(BZ95:CA98)</f>
        <v>51</v>
      </c>
      <c r="CA99" s="364"/>
      <c r="CB99" s="363">
        <f>SUM(CB95:CC98)</f>
        <v>63</v>
      </c>
      <c r="CC99" s="364"/>
      <c r="CD99" s="363">
        <f>SUM(CD95:CE98)</f>
        <v>73</v>
      </c>
      <c r="CE99" s="364"/>
      <c r="CF99" s="363">
        <f>SUM(CF95:CG98)</f>
        <v>61</v>
      </c>
      <c r="CG99" s="364"/>
      <c r="CH99" s="363">
        <f>SUM(CH95:CI98)</f>
        <v>63</v>
      </c>
      <c r="CI99" s="364"/>
      <c r="CJ99" s="363">
        <f>SUM(CJ95:CK98)</f>
        <v>78</v>
      </c>
      <c r="CK99" s="364"/>
      <c r="CL99" s="363">
        <f>SUM(CL95:CM98)</f>
        <v>57</v>
      </c>
      <c r="CM99" s="364"/>
      <c r="CN99" s="363">
        <f>SUM(CN95:CO98)</f>
        <v>63</v>
      </c>
      <c r="CO99" s="364"/>
      <c r="CP99" s="363">
        <f>SUM(CP95:CQ98)</f>
        <v>76</v>
      </c>
      <c r="CQ99" s="364"/>
      <c r="CR99" s="363">
        <f>SUM(CR95:CS98)</f>
        <v>79</v>
      </c>
      <c r="CS99" s="364"/>
      <c r="CT99" s="363">
        <f>SUM(CT95:CU98)</f>
        <v>63</v>
      </c>
      <c r="CU99" s="364"/>
      <c r="CV99" s="363">
        <f>SUM(CV95:CW98)</f>
        <v>53</v>
      </c>
      <c r="CW99" s="364"/>
      <c r="CX99" s="363">
        <f>SUM(CX95:CY98)</f>
        <v>49</v>
      </c>
      <c r="CY99" s="364"/>
      <c r="CZ99" s="363">
        <f>SUM(CZ95:DA98)</f>
        <v>54</v>
      </c>
      <c r="DA99" s="364"/>
      <c r="DB99" s="363">
        <f>SUM(DB95:DC98)</f>
        <v>62</v>
      </c>
      <c r="DC99" s="364"/>
      <c r="DD99" s="363">
        <f>SUM(DD95:DE98)</f>
        <v>86</v>
      </c>
      <c r="DE99" s="364"/>
      <c r="DF99" s="363">
        <f>SUM(DF95:DG98)</f>
        <v>0</v>
      </c>
      <c r="DG99" s="364"/>
      <c r="DH99" s="363">
        <f>SUM(DH95:DI98)</f>
        <v>0</v>
      </c>
      <c r="DI99" s="364"/>
      <c r="DJ99" s="363">
        <f>SUM(DJ95:DK98)</f>
        <v>0</v>
      </c>
      <c r="DK99" s="364"/>
      <c r="DL99" s="363">
        <f>SUM(DL95:DM98)</f>
        <v>0</v>
      </c>
      <c r="DM99" s="364"/>
      <c r="DN99" s="363">
        <f>SUM(DN95:DO98)</f>
        <v>0</v>
      </c>
      <c r="DO99" s="364"/>
      <c r="DP99" s="363">
        <f>SUM(DP95:DQ98)</f>
        <v>0</v>
      </c>
      <c r="DQ99" s="364"/>
      <c r="DR99" s="363">
        <f>SUM(DR95:DS98)</f>
        <v>0</v>
      </c>
      <c r="DS99" s="364"/>
    </row>
    <row r="100" spans="1:123" x14ac:dyDescent="0.25">
      <c r="A100" s="209"/>
      <c r="B100" s="209"/>
      <c r="C100" s="209"/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7"/>
      <c r="W100" s="207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/>
      <c r="AH100" s="207"/>
      <c r="AI100" s="207"/>
      <c r="AJ100" s="207"/>
      <c r="AK100" s="207"/>
      <c r="AL100" s="207"/>
    </row>
    <row r="101" spans="1:123" x14ac:dyDescent="0.25">
      <c r="A101" s="209"/>
      <c r="B101" s="209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/>
      <c r="AH101" s="207"/>
      <c r="AI101" s="207"/>
      <c r="AJ101" s="207"/>
      <c r="AK101" s="207"/>
      <c r="AL101" s="207"/>
    </row>
    <row r="102" spans="1:123" x14ac:dyDescent="0.25">
      <c r="A102" s="209"/>
      <c r="B102" s="209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7"/>
      <c r="W102" s="207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/>
      <c r="AH102" s="207"/>
      <c r="AI102" s="207"/>
      <c r="AJ102" s="207"/>
      <c r="AK102" s="207"/>
      <c r="AL102" s="207"/>
    </row>
    <row r="103" spans="1:123" x14ac:dyDescent="0.25">
      <c r="A103" s="209"/>
      <c r="B103" s="209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7"/>
      <c r="W103" s="207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/>
      <c r="AH103" s="207"/>
      <c r="AI103" s="207"/>
      <c r="AJ103" s="207"/>
      <c r="AK103" s="207"/>
      <c r="AL103" s="207"/>
    </row>
    <row r="104" spans="1:123" x14ac:dyDescent="0.25">
      <c r="A104" s="209"/>
      <c r="B104" s="209"/>
      <c r="C104" s="209"/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7"/>
      <c r="W104" s="207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/>
      <c r="AH104" s="207"/>
      <c r="AI104" s="207"/>
      <c r="AJ104" s="207"/>
      <c r="AK104" s="207"/>
      <c r="AL104" s="207"/>
    </row>
    <row r="105" spans="1:123" x14ac:dyDescent="0.25">
      <c r="A105" s="209"/>
      <c r="B105" s="209"/>
      <c r="C105" s="209"/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/>
      <c r="AH105" s="207"/>
      <c r="AI105" s="207"/>
      <c r="AJ105" s="207"/>
      <c r="AK105" s="207"/>
      <c r="AL105" s="207"/>
    </row>
    <row r="106" spans="1:123" x14ac:dyDescent="0.25">
      <c r="A106" s="209"/>
      <c r="B106" s="209"/>
      <c r="C106" s="209"/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</row>
    <row r="107" spans="1:123" x14ac:dyDescent="0.25">
      <c r="A107" s="209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</row>
    <row r="108" spans="1:123" x14ac:dyDescent="0.25">
      <c r="A108" s="209"/>
      <c r="B108" s="209"/>
      <c r="C108" s="209"/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/>
      <c r="AH108" s="207"/>
      <c r="AI108" s="207"/>
      <c r="AJ108" s="207"/>
      <c r="AK108" s="207"/>
      <c r="AL108" s="207"/>
    </row>
    <row r="109" spans="1:123" x14ac:dyDescent="0.25">
      <c r="A109" s="209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</row>
    <row r="110" spans="1:123" x14ac:dyDescent="0.25">
      <c r="A110" s="209"/>
      <c r="B110" s="209"/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</row>
    <row r="111" spans="1:123" x14ac:dyDescent="0.25">
      <c r="A111" s="209"/>
      <c r="B111" s="209"/>
      <c r="C111" s="209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  <c r="V111" s="207"/>
      <c r="W111" s="207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/>
      <c r="AH111" s="207"/>
      <c r="AI111" s="207"/>
      <c r="AJ111" s="207"/>
      <c r="AK111" s="207"/>
      <c r="AL111" s="207"/>
    </row>
    <row r="112" spans="1:123" x14ac:dyDescent="0.25">
      <c r="A112" s="209"/>
      <c r="B112" s="209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</row>
    <row r="113" spans="1:38" x14ac:dyDescent="0.25">
      <c r="A113" s="209"/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7"/>
      <c r="W113" s="207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/>
      <c r="AH113" s="207"/>
      <c r="AI113" s="207"/>
      <c r="AJ113" s="207"/>
      <c r="AK113" s="207"/>
      <c r="AL113" s="207"/>
    </row>
    <row r="114" spans="1:38" x14ac:dyDescent="0.25">
      <c r="A114" s="209"/>
      <c r="B114" s="209"/>
      <c r="C114" s="209"/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7"/>
      <c r="W114" s="207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/>
      <c r="AH114" s="207"/>
      <c r="AI114" s="207"/>
      <c r="AJ114" s="207"/>
      <c r="AK114" s="207"/>
      <c r="AL114" s="207"/>
    </row>
    <row r="115" spans="1:38" x14ac:dyDescent="0.25">
      <c r="A115" s="209"/>
      <c r="B115" s="209"/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7"/>
      <c r="W115" s="207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/>
      <c r="AH115" s="207"/>
      <c r="AI115" s="207"/>
      <c r="AJ115" s="207"/>
      <c r="AK115" s="207"/>
      <c r="AL115" s="207"/>
    </row>
    <row r="116" spans="1:38" x14ac:dyDescent="0.25">
      <c r="A116" s="209"/>
      <c r="B116" s="209"/>
      <c r="C116" s="209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7"/>
      <c r="W116" s="207"/>
      <c r="X116" s="207"/>
      <c r="Y116" s="207"/>
      <c r="Z116" s="207"/>
      <c r="AA116" s="207"/>
      <c r="AB116" s="207"/>
      <c r="AC116" s="207"/>
      <c r="AD116" s="207"/>
      <c r="AE116" s="207"/>
      <c r="AF116" s="207"/>
      <c r="AG116" s="207"/>
      <c r="AH116" s="207"/>
      <c r="AI116" s="207"/>
      <c r="AJ116" s="207"/>
      <c r="AK116" s="207"/>
      <c r="AL116" s="207"/>
    </row>
    <row r="117" spans="1:38" x14ac:dyDescent="0.25">
      <c r="A117" s="209"/>
      <c r="B117" s="209"/>
      <c r="C117" s="209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</row>
    <row r="118" spans="1:38" x14ac:dyDescent="0.25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</row>
    <row r="119" spans="1:38" x14ac:dyDescent="0.25">
      <c r="A119" s="209"/>
      <c r="B119" s="209"/>
      <c r="C119" s="209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</row>
    <row r="120" spans="1:38" x14ac:dyDescent="0.25">
      <c r="A120" s="209"/>
      <c r="B120" s="209"/>
      <c r="C120" s="209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  <c r="AL120" s="207"/>
    </row>
    <row r="121" spans="1:38" x14ac:dyDescent="0.25">
      <c r="A121" s="209"/>
      <c r="B121" s="209"/>
      <c r="C121" s="209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</row>
    <row r="122" spans="1:38" x14ac:dyDescent="0.25">
      <c r="A122" s="209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</row>
    <row r="123" spans="1:38" x14ac:dyDescent="0.25">
      <c r="A123" s="209"/>
      <c r="B123" s="209"/>
      <c r="C123" s="209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7"/>
      <c r="W123" s="207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/>
      <c r="AH123" s="207"/>
      <c r="AI123" s="207"/>
      <c r="AJ123" s="207"/>
      <c r="AK123" s="207"/>
      <c r="AL123" s="207"/>
    </row>
    <row r="124" spans="1:38" x14ac:dyDescent="0.25">
      <c r="A124" s="209"/>
      <c r="B124" s="209"/>
      <c r="C124" s="209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/>
      <c r="AH124" s="207"/>
      <c r="AI124" s="207"/>
      <c r="AJ124" s="207"/>
      <c r="AK124" s="207"/>
      <c r="AL124" s="207"/>
    </row>
    <row r="125" spans="1:38" x14ac:dyDescent="0.25">
      <c r="A125" s="209"/>
      <c r="B125" s="209"/>
      <c r="C125" s="209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/>
      <c r="AH125" s="207"/>
      <c r="AI125" s="207"/>
      <c r="AJ125" s="207"/>
      <c r="AK125" s="207"/>
      <c r="AL125" s="207"/>
    </row>
    <row r="126" spans="1:38" x14ac:dyDescent="0.25">
      <c r="A126" s="209"/>
      <c r="B126" s="209"/>
      <c r="C126" s="209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  <c r="AF126" s="207"/>
      <c r="AG126" s="207"/>
      <c r="AH126" s="207"/>
      <c r="AI126" s="207"/>
      <c r="AJ126" s="207"/>
      <c r="AK126" s="207"/>
      <c r="AL126" s="207"/>
    </row>
    <row r="127" spans="1:38" x14ac:dyDescent="0.25">
      <c r="A127" s="209"/>
      <c r="B127" s="209"/>
      <c r="C127" s="209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/>
      <c r="AH127" s="207"/>
      <c r="AI127" s="207"/>
      <c r="AJ127" s="207"/>
      <c r="AK127" s="207"/>
      <c r="AL127" s="207"/>
    </row>
    <row r="128" spans="1:38" x14ac:dyDescent="0.25">
      <c r="A128" s="209"/>
      <c r="B128" s="209"/>
      <c r="C128" s="209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/>
      <c r="AH128" s="207"/>
      <c r="AI128" s="207"/>
      <c r="AJ128" s="207"/>
      <c r="AK128" s="207"/>
      <c r="AL128" s="207"/>
    </row>
    <row r="129" spans="1:38" x14ac:dyDescent="0.25">
      <c r="A129" s="209"/>
      <c r="B129" s="209"/>
      <c r="C129" s="209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7"/>
      <c r="W129" s="207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/>
      <c r="AH129" s="207"/>
      <c r="AI129" s="207"/>
      <c r="AJ129" s="207"/>
      <c r="AK129" s="207"/>
      <c r="AL129" s="207"/>
    </row>
    <row r="130" spans="1:38" x14ac:dyDescent="0.25">
      <c r="A130" s="209"/>
      <c r="B130" s="209"/>
      <c r="C130" s="209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  <c r="AF130" s="207"/>
      <c r="AG130" s="207"/>
      <c r="AH130" s="207"/>
      <c r="AI130" s="207"/>
      <c r="AJ130" s="207"/>
      <c r="AK130" s="207"/>
      <c r="AL130" s="207"/>
    </row>
    <row r="131" spans="1:38" x14ac:dyDescent="0.25">
      <c r="A131" s="209"/>
      <c r="B131" s="209"/>
      <c r="C131" s="209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/>
      <c r="AH131" s="207"/>
      <c r="AI131" s="207"/>
      <c r="AJ131" s="207"/>
      <c r="AK131" s="207"/>
      <c r="AL131" s="207"/>
    </row>
    <row r="132" spans="1:38" x14ac:dyDescent="0.25">
      <c r="A132" s="209"/>
      <c r="B132" s="209"/>
      <c r="C132" s="209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7"/>
      <c r="AK132" s="207"/>
      <c r="AL132" s="207"/>
    </row>
    <row r="133" spans="1:38" x14ac:dyDescent="0.25">
      <c r="A133" s="209"/>
      <c r="B133" s="209"/>
      <c r="C133" s="209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7"/>
      <c r="W133" s="207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/>
      <c r="AH133" s="207"/>
      <c r="AI133" s="207"/>
      <c r="AJ133" s="207"/>
      <c r="AK133" s="207"/>
      <c r="AL133" s="207"/>
    </row>
    <row r="134" spans="1:38" x14ac:dyDescent="0.25">
      <c r="A134" s="209"/>
      <c r="B134" s="209"/>
      <c r="C134" s="209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/>
      <c r="AH134" s="207"/>
      <c r="AI134" s="207"/>
      <c r="AJ134" s="207"/>
      <c r="AK134" s="207"/>
      <c r="AL134" s="207"/>
    </row>
    <row r="135" spans="1:38" x14ac:dyDescent="0.25">
      <c r="A135" s="209"/>
      <c r="B135" s="209"/>
      <c r="C135" s="209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  <c r="AK135" s="207"/>
      <c r="AL135" s="207"/>
    </row>
    <row r="136" spans="1:38" x14ac:dyDescent="0.25">
      <c r="A136" s="209"/>
      <c r="B136" s="209"/>
      <c r="C136" s="209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7"/>
      <c r="W136" s="207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/>
      <c r="AH136" s="207"/>
      <c r="AI136" s="207"/>
      <c r="AJ136" s="207"/>
      <c r="AK136" s="207"/>
      <c r="AL136" s="207"/>
    </row>
    <row r="137" spans="1:38" x14ac:dyDescent="0.25">
      <c r="A137" s="209"/>
      <c r="B137" s="209"/>
      <c r="C137" s="209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/>
      <c r="AH137" s="207"/>
      <c r="AI137" s="207"/>
      <c r="AJ137" s="207"/>
      <c r="AK137" s="207"/>
      <c r="AL137" s="207"/>
    </row>
    <row r="138" spans="1:38" x14ac:dyDescent="0.25">
      <c r="A138" s="209"/>
      <c r="B138" s="209"/>
      <c r="C138" s="209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  <c r="AK138" s="207"/>
      <c r="AL138" s="207"/>
    </row>
    <row r="139" spans="1:38" x14ac:dyDescent="0.25">
      <c r="A139" s="209"/>
      <c r="B139" s="209"/>
      <c r="C139" s="209"/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7"/>
      <c r="W139" s="207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/>
      <c r="AH139" s="207"/>
      <c r="AI139" s="207"/>
      <c r="AJ139" s="207"/>
      <c r="AK139" s="207"/>
      <c r="AL139" s="207"/>
    </row>
    <row r="140" spans="1:38" x14ac:dyDescent="0.25">
      <c r="A140" s="209"/>
      <c r="B140" s="209"/>
      <c r="C140" s="209"/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</row>
    <row r="141" spans="1:38" x14ac:dyDescent="0.25">
      <c r="A141" s="209"/>
      <c r="B141" s="209"/>
      <c r="C141" s="209"/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</row>
    <row r="142" spans="1:38" x14ac:dyDescent="0.25">
      <c r="A142" s="209"/>
      <c r="B142" s="209"/>
      <c r="C142" s="209"/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</row>
    <row r="143" spans="1:38" x14ac:dyDescent="0.25">
      <c r="A143" s="209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</row>
    <row r="144" spans="1:38" x14ac:dyDescent="0.25">
      <c r="A144" s="209"/>
      <c r="B144" s="209"/>
      <c r="C144" s="209"/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</row>
    <row r="145" spans="1:38" x14ac:dyDescent="0.25">
      <c r="A145" s="209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</row>
    <row r="146" spans="1:38" x14ac:dyDescent="0.25">
      <c r="A146" s="209"/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</row>
    <row r="147" spans="1:38" x14ac:dyDescent="0.25">
      <c r="A147" s="209"/>
      <c r="B147" s="209"/>
      <c r="C147" s="209"/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</row>
    <row r="148" spans="1:38" x14ac:dyDescent="0.25">
      <c r="A148" s="209"/>
      <c r="B148" s="209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</row>
    <row r="149" spans="1:38" x14ac:dyDescent="0.25">
      <c r="A149" s="209"/>
      <c r="B149" s="209"/>
      <c r="C149" s="209"/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</row>
    <row r="150" spans="1:38" x14ac:dyDescent="0.25">
      <c r="A150" s="209"/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</row>
    <row r="151" spans="1:38" x14ac:dyDescent="0.25">
      <c r="A151" s="209"/>
      <c r="B151" s="209"/>
      <c r="C151" s="209"/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</row>
    <row r="152" spans="1:38" x14ac:dyDescent="0.25">
      <c r="A152" s="209"/>
      <c r="B152" s="209"/>
      <c r="C152" s="209"/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7"/>
      <c r="W152" s="207"/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</row>
    <row r="153" spans="1:38" x14ac:dyDescent="0.25">
      <c r="A153" s="209"/>
      <c r="B153" s="209"/>
      <c r="C153" s="209"/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</row>
    <row r="154" spans="1:38" x14ac:dyDescent="0.25">
      <c r="A154" s="209"/>
      <c r="B154" s="209"/>
      <c r="C154" s="209"/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</row>
    <row r="155" spans="1:38" x14ac:dyDescent="0.25">
      <c r="A155" s="209"/>
      <c r="B155" s="209"/>
      <c r="C155" s="209"/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</row>
    <row r="156" spans="1:38" x14ac:dyDescent="0.25">
      <c r="A156" s="209"/>
      <c r="B156" s="209"/>
      <c r="C156" s="209"/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</row>
    <row r="157" spans="1:38" x14ac:dyDescent="0.25">
      <c r="A157" s="209"/>
      <c r="B157" s="209"/>
      <c r="C157" s="209"/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</row>
    <row r="158" spans="1:38" x14ac:dyDescent="0.25">
      <c r="A158" s="209"/>
      <c r="B158" s="209"/>
      <c r="C158" s="209"/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</row>
    <row r="159" spans="1:38" x14ac:dyDescent="0.25">
      <c r="A159" s="209"/>
      <c r="B159" s="209"/>
      <c r="C159" s="209"/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</row>
    <row r="160" spans="1:38" x14ac:dyDescent="0.25">
      <c r="A160" s="209"/>
      <c r="B160" s="209"/>
      <c r="C160" s="209"/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</row>
    <row r="161" spans="1:38" x14ac:dyDescent="0.25">
      <c r="A161" s="209"/>
      <c r="B161" s="209"/>
      <c r="C161" s="209"/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7"/>
      <c r="W161" s="207"/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</row>
    <row r="162" spans="1:38" x14ac:dyDescent="0.25">
      <c r="A162" s="209"/>
      <c r="B162" s="209"/>
      <c r="C162" s="209"/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</row>
    <row r="163" spans="1:38" x14ac:dyDescent="0.25">
      <c r="A163" s="209"/>
      <c r="B163" s="209"/>
      <c r="C163" s="209"/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</row>
    <row r="164" spans="1:38" x14ac:dyDescent="0.25">
      <c r="A164" s="209"/>
      <c r="B164" s="209"/>
      <c r="C164" s="209"/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7"/>
      <c r="W164" s="207"/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</row>
    <row r="165" spans="1:38" x14ac:dyDescent="0.25">
      <c r="A165" s="209"/>
      <c r="B165" s="209"/>
      <c r="C165" s="209"/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7"/>
      <c r="W165" s="207"/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</row>
    <row r="166" spans="1:38" x14ac:dyDescent="0.25">
      <c r="A166" s="209"/>
      <c r="B166" s="209"/>
      <c r="C166" s="209"/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7"/>
      <c r="W166" s="207"/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</row>
    <row r="167" spans="1:38" x14ac:dyDescent="0.25">
      <c r="A167" s="209"/>
      <c r="B167" s="209"/>
      <c r="C167" s="209"/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7"/>
      <c r="W167" s="207"/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</row>
    <row r="168" spans="1:38" x14ac:dyDescent="0.25">
      <c r="A168" s="209"/>
      <c r="B168" s="209"/>
      <c r="C168" s="209"/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7"/>
      <c r="W168" s="207"/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</row>
    <row r="169" spans="1:38" x14ac:dyDescent="0.25">
      <c r="A169" s="209"/>
      <c r="B169" s="209"/>
      <c r="C169" s="209"/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7"/>
      <c r="W169" s="207"/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</row>
    <row r="170" spans="1:38" x14ac:dyDescent="0.25">
      <c r="A170" s="209"/>
      <c r="B170" s="209"/>
      <c r="C170" s="209"/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</row>
    <row r="171" spans="1:38" x14ac:dyDescent="0.25">
      <c r="A171" s="209"/>
      <c r="B171" s="209"/>
      <c r="C171" s="209"/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</row>
    <row r="172" spans="1:38" x14ac:dyDescent="0.25">
      <c r="A172" s="209"/>
      <c r="B172" s="209"/>
      <c r="C172" s="209"/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</row>
    <row r="173" spans="1:38" x14ac:dyDescent="0.25">
      <c r="A173" s="209"/>
      <c r="B173" s="209"/>
      <c r="C173" s="209"/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</row>
    <row r="174" spans="1:38" x14ac:dyDescent="0.25">
      <c r="A174" s="209"/>
      <c r="B174" s="209"/>
      <c r="C174" s="209"/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</row>
    <row r="175" spans="1:38" x14ac:dyDescent="0.25">
      <c r="A175" s="209"/>
      <c r="B175" s="209"/>
      <c r="C175" s="209"/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</row>
    <row r="176" spans="1:38" x14ac:dyDescent="0.25">
      <c r="A176" s="209"/>
      <c r="B176" s="209"/>
      <c r="C176" s="209"/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</row>
    <row r="177" spans="1:38" x14ac:dyDescent="0.25">
      <c r="A177" s="209"/>
      <c r="B177" s="209"/>
      <c r="C177" s="209"/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</row>
    <row r="178" spans="1:38" x14ac:dyDescent="0.25">
      <c r="A178" s="209"/>
      <c r="B178" s="209"/>
      <c r="C178" s="209"/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</row>
    <row r="179" spans="1:38" x14ac:dyDescent="0.25">
      <c r="A179" s="209"/>
      <c r="B179" s="209"/>
      <c r="C179" s="209"/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</row>
    <row r="180" spans="1:38" x14ac:dyDescent="0.25">
      <c r="A180" s="209"/>
      <c r="B180" s="209"/>
      <c r="C180" s="209"/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  <c r="AK180" s="207"/>
      <c r="AL180" s="207"/>
    </row>
    <row r="181" spans="1:38" x14ac:dyDescent="0.25">
      <c r="A181" s="209"/>
      <c r="B181" s="209"/>
      <c r="C181" s="209"/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  <c r="AK181" s="207"/>
      <c r="AL181" s="207"/>
    </row>
    <row r="182" spans="1:38" x14ac:dyDescent="0.25">
      <c r="A182" s="209"/>
      <c r="B182" s="209"/>
      <c r="C182" s="209"/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  <c r="AK182" s="207"/>
      <c r="AL182" s="207"/>
    </row>
    <row r="183" spans="1:38" x14ac:dyDescent="0.25">
      <c r="A183" s="209"/>
      <c r="B183" s="209"/>
      <c r="C183" s="209"/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  <c r="AL183" s="207"/>
    </row>
    <row r="184" spans="1:38" x14ac:dyDescent="0.25">
      <c r="A184" s="209"/>
      <c r="B184" s="209"/>
      <c r="C184" s="209"/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  <c r="AL184" s="207"/>
    </row>
    <row r="185" spans="1:38" x14ac:dyDescent="0.25">
      <c r="A185" s="209"/>
      <c r="B185" s="209"/>
      <c r="C185" s="209"/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  <c r="AL185" s="207"/>
    </row>
    <row r="186" spans="1:38" x14ac:dyDescent="0.25">
      <c r="A186" s="209"/>
      <c r="B186" s="209"/>
      <c r="C186" s="209"/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  <c r="AL186" s="207"/>
    </row>
    <row r="187" spans="1:38" x14ac:dyDescent="0.25">
      <c r="A187" s="209"/>
      <c r="B187" s="209"/>
      <c r="C187" s="209"/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  <c r="AL187" s="207"/>
    </row>
    <row r="188" spans="1:38" x14ac:dyDescent="0.25">
      <c r="A188" s="209"/>
      <c r="B188" s="209"/>
      <c r="C188" s="209"/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  <c r="AL188" s="207"/>
    </row>
    <row r="189" spans="1:38" x14ac:dyDescent="0.25">
      <c r="A189" s="209"/>
      <c r="B189" s="209"/>
      <c r="C189" s="209"/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  <c r="AL189" s="207"/>
    </row>
    <row r="190" spans="1:38" x14ac:dyDescent="0.25">
      <c r="A190" s="209"/>
      <c r="B190" s="209"/>
      <c r="C190" s="209"/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</row>
    <row r="191" spans="1:38" x14ac:dyDescent="0.25">
      <c r="A191" s="209"/>
      <c r="B191" s="209"/>
      <c r="C191" s="209"/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</row>
    <row r="192" spans="1:38" x14ac:dyDescent="0.25">
      <c r="A192" s="209"/>
      <c r="B192" s="209"/>
      <c r="C192" s="209"/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</row>
    <row r="193" spans="1:38" x14ac:dyDescent="0.25">
      <c r="A193" s="209"/>
      <c r="B193" s="209"/>
      <c r="C193" s="209"/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</row>
    <row r="194" spans="1:38" x14ac:dyDescent="0.25">
      <c r="A194" s="209"/>
      <c r="B194" s="209"/>
      <c r="C194" s="209"/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</row>
    <row r="195" spans="1:38" x14ac:dyDescent="0.25">
      <c r="A195" s="209"/>
      <c r="B195" s="209"/>
      <c r="C195" s="209"/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</row>
    <row r="196" spans="1:38" x14ac:dyDescent="0.25">
      <c r="A196" s="209"/>
      <c r="B196" s="209"/>
      <c r="C196" s="209"/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</row>
    <row r="197" spans="1:38" x14ac:dyDescent="0.25">
      <c r="A197" s="209"/>
      <c r="B197" s="209"/>
      <c r="C197" s="209"/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</row>
    <row r="198" spans="1:38" x14ac:dyDescent="0.25">
      <c r="A198" s="209"/>
      <c r="B198" s="209"/>
      <c r="C198" s="209"/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</row>
    <row r="199" spans="1:38" x14ac:dyDescent="0.25">
      <c r="A199" s="209"/>
      <c r="B199" s="209"/>
      <c r="C199" s="209"/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  <c r="AL199" s="207"/>
    </row>
    <row r="200" spans="1:38" x14ac:dyDescent="0.25">
      <c r="A200" s="209"/>
      <c r="B200" s="209"/>
      <c r="C200" s="209"/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  <c r="AK200" s="207"/>
      <c r="AL200" s="207"/>
    </row>
    <row r="201" spans="1:38" x14ac:dyDescent="0.25">
      <c r="A201" s="209"/>
      <c r="B201" s="209"/>
      <c r="C201" s="209"/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  <c r="AK201" s="207"/>
      <c r="AL201" s="207"/>
    </row>
    <row r="202" spans="1:38" x14ac:dyDescent="0.25">
      <c r="A202" s="209"/>
      <c r="B202" s="209"/>
      <c r="C202" s="209"/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  <c r="AL202" s="207"/>
    </row>
    <row r="203" spans="1:38" x14ac:dyDescent="0.25">
      <c r="A203" s="209"/>
      <c r="B203" s="209"/>
      <c r="C203" s="209"/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  <c r="AL203" s="207"/>
    </row>
    <row r="204" spans="1:38" x14ac:dyDescent="0.25">
      <c r="A204" s="209"/>
      <c r="B204" s="209"/>
      <c r="C204" s="209"/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  <c r="AL204" s="207"/>
    </row>
    <row r="205" spans="1:38" x14ac:dyDescent="0.25">
      <c r="A205" s="209"/>
      <c r="B205" s="209"/>
      <c r="C205" s="209"/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  <c r="AK205" s="207"/>
      <c r="AL205" s="207"/>
    </row>
    <row r="206" spans="1:38" x14ac:dyDescent="0.25">
      <c r="A206" s="209"/>
      <c r="B206" s="209"/>
      <c r="C206" s="209"/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  <c r="AK206" s="207"/>
      <c r="AL206" s="207"/>
    </row>
    <row r="207" spans="1:38" x14ac:dyDescent="0.25">
      <c r="A207" s="209"/>
      <c r="B207" s="209"/>
      <c r="C207" s="209"/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  <c r="AL207" s="207"/>
    </row>
    <row r="208" spans="1:38" x14ac:dyDescent="0.25">
      <c r="A208" s="209"/>
      <c r="B208" s="209"/>
      <c r="C208" s="209"/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  <c r="AL208" s="207"/>
    </row>
    <row r="209" spans="1:38" x14ac:dyDescent="0.25">
      <c r="A209" s="209"/>
      <c r="B209" s="209"/>
      <c r="C209" s="209"/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  <c r="AL209" s="207"/>
    </row>
    <row r="210" spans="1:38" x14ac:dyDescent="0.25">
      <c r="A210" s="209"/>
      <c r="B210" s="209"/>
      <c r="C210" s="209"/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  <c r="AL210" s="207"/>
    </row>
    <row r="211" spans="1:38" x14ac:dyDescent="0.25">
      <c r="A211" s="209"/>
      <c r="B211" s="209"/>
      <c r="C211" s="209"/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  <c r="AL211" s="207"/>
    </row>
    <row r="212" spans="1:38" x14ac:dyDescent="0.25">
      <c r="A212" s="209"/>
      <c r="B212" s="209"/>
      <c r="C212" s="209"/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  <c r="AL212" s="207"/>
    </row>
    <row r="213" spans="1:38" x14ac:dyDescent="0.25">
      <c r="A213" s="209"/>
      <c r="B213" s="209"/>
      <c r="C213" s="209"/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  <c r="AL213" s="207"/>
    </row>
    <row r="214" spans="1:38" x14ac:dyDescent="0.25">
      <c r="A214" s="209"/>
      <c r="B214" s="209"/>
      <c r="C214" s="209"/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  <c r="AL214" s="207"/>
    </row>
    <row r="215" spans="1:38" x14ac:dyDescent="0.25">
      <c r="A215" s="209"/>
      <c r="B215" s="209"/>
      <c r="C215" s="209"/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07"/>
      <c r="AF215" s="207"/>
      <c r="AG215" s="207"/>
      <c r="AH215" s="207"/>
      <c r="AI215" s="207"/>
      <c r="AJ215" s="207"/>
      <c r="AK215" s="207"/>
      <c r="AL215" s="207"/>
    </row>
    <row r="216" spans="1:38" x14ac:dyDescent="0.25">
      <c r="A216" s="209"/>
      <c r="B216" s="209"/>
      <c r="C216" s="209"/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207"/>
      <c r="AF216" s="207"/>
      <c r="AG216" s="207"/>
      <c r="AH216" s="207"/>
      <c r="AI216" s="207"/>
      <c r="AJ216" s="207"/>
      <c r="AK216" s="207"/>
      <c r="AL216" s="207"/>
    </row>
    <row r="217" spans="1:38" x14ac:dyDescent="0.25">
      <c r="A217" s="209"/>
      <c r="B217" s="209"/>
      <c r="C217" s="209"/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207"/>
      <c r="AF217" s="207"/>
      <c r="AG217" s="207"/>
      <c r="AH217" s="207"/>
      <c r="AI217" s="207"/>
      <c r="AJ217" s="207"/>
      <c r="AK217" s="207"/>
      <c r="AL217" s="207"/>
    </row>
    <row r="218" spans="1:38" x14ac:dyDescent="0.25">
      <c r="A218" s="209"/>
      <c r="B218" s="209"/>
      <c r="C218" s="209"/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07"/>
      <c r="AF218" s="207"/>
      <c r="AG218" s="207"/>
      <c r="AH218" s="207"/>
      <c r="AI218" s="207"/>
      <c r="AJ218" s="207"/>
      <c r="AK218" s="207"/>
      <c r="AL218" s="207"/>
    </row>
    <row r="219" spans="1:38" x14ac:dyDescent="0.25">
      <c r="A219" s="209"/>
      <c r="B219" s="209"/>
      <c r="C219" s="209"/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07"/>
      <c r="AK219" s="207"/>
      <c r="AL219" s="207"/>
    </row>
    <row r="220" spans="1:38" x14ac:dyDescent="0.25">
      <c r="A220" s="209"/>
      <c r="B220" s="209"/>
      <c r="C220" s="209"/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207"/>
      <c r="AF220" s="207"/>
      <c r="AG220" s="207"/>
      <c r="AH220" s="207"/>
      <c r="AI220" s="207"/>
      <c r="AJ220" s="207"/>
      <c r="AK220" s="207"/>
      <c r="AL220" s="207"/>
    </row>
    <row r="221" spans="1:38" x14ac:dyDescent="0.25">
      <c r="A221" s="209"/>
      <c r="B221" s="209"/>
      <c r="C221" s="209"/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7"/>
      <c r="W221" s="207"/>
      <c r="X221" s="207"/>
      <c r="Y221" s="207"/>
      <c r="Z221" s="207"/>
      <c r="AA221" s="207"/>
      <c r="AB221" s="207"/>
      <c r="AC221" s="207"/>
      <c r="AD221" s="207"/>
      <c r="AE221" s="207"/>
      <c r="AF221" s="207"/>
      <c r="AG221" s="207"/>
      <c r="AH221" s="207"/>
      <c r="AI221" s="207"/>
      <c r="AJ221" s="207"/>
      <c r="AK221" s="207"/>
      <c r="AL221" s="207"/>
    </row>
    <row r="222" spans="1:38" x14ac:dyDescent="0.25">
      <c r="A222" s="209"/>
      <c r="B222" s="209"/>
      <c r="C222" s="209"/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  <c r="AK222" s="207"/>
      <c r="AL222" s="207"/>
    </row>
    <row r="223" spans="1:38" x14ac:dyDescent="0.25">
      <c r="A223" s="209"/>
      <c r="B223" s="209"/>
      <c r="C223" s="209"/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  <c r="AK223" s="207"/>
      <c r="AL223" s="207"/>
    </row>
    <row r="224" spans="1:38" x14ac:dyDescent="0.25">
      <c r="A224" s="209"/>
      <c r="B224" s="209"/>
      <c r="C224" s="209"/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  <c r="AK224" s="207"/>
      <c r="AL224" s="207"/>
    </row>
    <row r="225" spans="1:38" x14ac:dyDescent="0.25">
      <c r="A225" s="209"/>
      <c r="B225" s="209"/>
      <c r="C225" s="209"/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7"/>
      <c r="AL225" s="207"/>
    </row>
    <row r="226" spans="1:38" x14ac:dyDescent="0.25">
      <c r="A226" s="209"/>
      <c r="B226" s="209"/>
      <c r="C226" s="209"/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7"/>
      <c r="AL226" s="207"/>
    </row>
    <row r="227" spans="1:38" x14ac:dyDescent="0.25">
      <c r="A227" s="209"/>
      <c r="B227" s="209"/>
      <c r="C227" s="209"/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7"/>
      <c r="AL227" s="207"/>
    </row>
    <row r="228" spans="1:38" x14ac:dyDescent="0.25">
      <c r="A228" s="209"/>
      <c r="B228" s="209"/>
      <c r="C228" s="209"/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7"/>
      <c r="AL228" s="207"/>
    </row>
    <row r="229" spans="1:38" x14ac:dyDescent="0.25">
      <c r="A229" s="209"/>
      <c r="B229" s="209"/>
      <c r="C229" s="209"/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7"/>
      <c r="AL229" s="207"/>
    </row>
    <row r="230" spans="1:38" x14ac:dyDescent="0.25">
      <c r="A230" s="209"/>
      <c r="B230" s="209"/>
      <c r="C230" s="209"/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7"/>
      <c r="AL230" s="207"/>
    </row>
    <row r="231" spans="1:38" x14ac:dyDescent="0.25">
      <c r="A231" s="209"/>
      <c r="B231" s="209"/>
      <c r="C231" s="209"/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7"/>
      <c r="AL231" s="207"/>
    </row>
    <row r="232" spans="1:38" x14ac:dyDescent="0.25">
      <c r="A232" s="209"/>
      <c r="B232" s="209"/>
      <c r="C232" s="209"/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7"/>
      <c r="AL232" s="207"/>
    </row>
    <row r="233" spans="1:38" x14ac:dyDescent="0.25">
      <c r="A233" s="209"/>
      <c r="B233" s="209"/>
      <c r="C233" s="209"/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7"/>
      <c r="AL233" s="207"/>
    </row>
    <row r="234" spans="1:38" x14ac:dyDescent="0.25">
      <c r="A234" s="209"/>
      <c r="B234" s="209"/>
      <c r="C234" s="209"/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7"/>
      <c r="W234" s="207"/>
      <c r="X234" s="207"/>
      <c r="Y234" s="207"/>
      <c r="Z234" s="207"/>
      <c r="AA234" s="207"/>
      <c r="AB234" s="207"/>
      <c r="AC234" s="207"/>
      <c r="AD234" s="207"/>
      <c r="AE234" s="207"/>
      <c r="AF234" s="207"/>
      <c r="AG234" s="207"/>
      <c r="AH234" s="207"/>
      <c r="AI234" s="207"/>
      <c r="AJ234" s="207"/>
      <c r="AK234" s="207"/>
      <c r="AL234" s="207"/>
    </row>
    <row r="235" spans="1:38" x14ac:dyDescent="0.25">
      <c r="A235" s="209"/>
      <c r="B235" s="209"/>
      <c r="C235" s="209"/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7"/>
      <c r="W235" s="207"/>
      <c r="X235" s="207"/>
      <c r="Y235" s="207"/>
      <c r="Z235" s="207"/>
      <c r="AA235" s="207"/>
      <c r="AB235" s="207"/>
      <c r="AC235" s="207"/>
      <c r="AD235" s="207"/>
      <c r="AE235" s="207"/>
      <c r="AF235" s="207"/>
      <c r="AG235" s="207"/>
      <c r="AH235" s="207"/>
      <c r="AI235" s="207"/>
      <c r="AJ235" s="207"/>
      <c r="AK235" s="207"/>
      <c r="AL235" s="207"/>
    </row>
    <row r="236" spans="1:38" x14ac:dyDescent="0.25">
      <c r="A236" s="209"/>
      <c r="B236" s="209"/>
      <c r="C236" s="209"/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7"/>
      <c r="W236" s="207"/>
      <c r="X236" s="207"/>
      <c r="Y236" s="207"/>
      <c r="Z236" s="207"/>
      <c r="AA236" s="207"/>
      <c r="AB236" s="207"/>
      <c r="AC236" s="207"/>
      <c r="AD236" s="207"/>
      <c r="AE236" s="207"/>
      <c r="AF236" s="207"/>
      <c r="AG236" s="207"/>
      <c r="AH236" s="207"/>
      <c r="AI236" s="207"/>
      <c r="AJ236" s="207"/>
      <c r="AK236" s="207"/>
      <c r="AL236" s="207"/>
    </row>
    <row r="237" spans="1:38" x14ac:dyDescent="0.25">
      <c r="A237" s="209"/>
      <c r="B237" s="209"/>
      <c r="C237" s="209"/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7"/>
      <c r="W237" s="207"/>
      <c r="X237" s="207"/>
      <c r="Y237" s="207"/>
      <c r="Z237" s="207"/>
      <c r="AA237" s="207"/>
      <c r="AB237" s="207"/>
      <c r="AC237" s="207"/>
      <c r="AD237" s="207"/>
      <c r="AE237" s="207"/>
      <c r="AF237" s="207"/>
      <c r="AG237" s="207"/>
      <c r="AH237" s="207"/>
      <c r="AI237" s="207"/>
      <c r="AJ237" s="207"/>
      <c r="AK237" s="207"/>
      <c r="AL237" s="207"/>
    </row>
    <row r="238" spans="1:38" x14ac:dyDescent="0.25">
      <c r="A238" s="209"/>
      <c r="B238" s="209"/>
      <c r="C238" s="209"/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207"/>
      <c r="AF238" s="207"/>
      <c r="AG238" s="207"/>
      <c r="AH238" s="207"/>
      <c r="AI238" s="207"/>
      <c r="AJ238" s="207"/>
      <c r="AK238" s="207"/>
      <c r="AL238" s="207"/>
    </row>
    <row r="239" spans="1:38" x14ac:dyDescent="0.25">
      <c r="A239" s="209"/>
      <c r="B239" s="209"/>
      <c r="C239" s="209"/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207"/>
      <c r="AF239" s="207"/>
      <c r="AG239" s="207"/>
      <c r="AH239" s="207"/>
      <c r="AI239" s="207"/>
      <c r="AJ239" s="207"/>
      <c r="AK239" s="207"/>
      <c r="AL239" s="207"/>
    </row>
    <row r="240" spans="1:38" x14ac:dyDescent="0.25">
      <c r="A240" s="209"/>
      <c r="B240" s="209"/>
      <c r="C240" s="209"/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7"/>
      <c r="W240" s="207"/>
      <c r="X240" s="207"/>
      <c r="Y240" s="207"/>
      <c r="Z240" s="207"/>
      <c r="AA240" s="207"/>
      <c r="AB240" s="207"/>
      <c r="AC240" s="207"/>
      <c r="AD240" s="207"/>
      <c r="AE240" s="207"/>
      <c r="AF240" s="207"/>
      <c r="AG240" s="207"/>
      <c r="AH240" s="207"/>
      <c r="AI240" s="207"/>
      <c r="AJ240" s="207"/>
      <c r="AK240" s="207"/>
      <c r="AL240" s="207"/>
    </row>
    <row r="241" spans="1:38" x14ac:dyDescent="0.25">
      <c r="A241" s="209"/>
      <c r="B241" s="209"/>
      <c r="C241" s="209"/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7"/>
      <c r="W241" s="207"/>
      <c r="X241" s="207"/>
      <c r="Y241" s="207"/>
      <c r="Z241" s="207"/>
      <c r="AA241" s="207"/>
      <c r="AB241" s="207"/>
      <c r="AC241" s="207"/>
      <c r="AD241" s="207"/>
      <c r="AE241" s="207"/>
      <c r="AF241" s="207"/>
      <c r="AG241" s="207"/>
      <c r="AH241" s="207"/>
      <c r="AI241" s="207"/>
      <c r="AJ241" s="207"/>
      <c r="AK241" s="207"/>
      <c r="AL241" s="207"/>
    </row>
    <row r="242" spans="1:38" x14ac:dyDescent="0.25">
      <c r="A242" s="209"/>
      <c r="B242" s="209"/>
      <c r="C242" s="209"/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7"/>
      <c r="W242" s="207"/>
      <c r="X242" s="207"/>
      <c r="Y242" s="207"/>
      <c r="Z242" s="207"/>
      <c r="AA242" s="207"/>
      <c r="AB242" s="207"/>
      <c r="AC242" s="207"/>
      <c r="AD242" s="207"/>
      <c r="AE242" s="207"/>
      <c r="AF242" s="207"/>
      <c r="AG242" s="207"/>
      <c r="AH242" s="207"/>
      <c r="AI242" s="207"/>
      <c r="AJ242" s="207"/>
      <c r="AK242" s="207"/>
      <c r="AL242" s="207"/>
    </row>
    <row r="243" spans="1:38" x14ac:dyDescent="0.25">
      <c r="A243" s="209"/>
      <c r="B243" s="209"/>
      <c r="C243" s="209"/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  <c r="AK243" s="207"/>
      <c r="AL243" s="207"/>
    </row>
    <row r="244" spans="1:38" x14ac:dyDescent="0.25">
      <c r="A244" s="209"/>
      <c r="B244" s="209"/>
      <c r="C244" s="209"/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  <c r="AK244" s="207"/>
      <c r="AL244" s="207"/>
    </row>
    <row r="245" spans="1:38" x14ac:dyDescent="0.25">
      <c r="A245" s="209"/>
      <c r="B245" s="209"/>
      <c r="C245" s="209"/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  <c r="AK245" s="207"/>
      <c r="AL245" s="207"/>
    </row>
    <row r="246" spans="1:38" x14ac:dyDescent="0.25">
      <c r="A246" s="209"/>
      <c r="B246" s="209"/>
      <c r="C246" s="209"/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  <c r="AK246" s="207"/>
      <c r="AL246" s="207"/>
    </row>
    <row r="247" spans="1:38" x14ac:dyDescent="0.25">
      <c r="A247" s="209"/>
      <c r="B247" s="209"/>
      <c r="C247" s="209"/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  <c r="AK247" s="207"/>
      <c r="AL247" s="207"/>
    </row>
    <row r="248" spans="1:38" x14ac:dyDescent="0.25">
      <c r="A248" s="209"/>
      <c r="B248" s="209"/>
      <c r="C248" s="209"/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  <c r="AK248" s="207"/>
      <c r="AL248" s="207"/>
    </row>
    <row r="249" spans="1:38" x14ac:dyDescent="0.25">
      <c r="A249" s="209"/>
      <c r="B249" s="209"/>
      <c r="C249" s="209"/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  <c r="AK249" s="207"/>
      <c r="AL249" s="207"/>
    </row>
    <row r="250" spans="1:38" x14ac:dyDescent="0.25">
      <c r="A250" s="209"/>
      <c r="B250" s="209"/>
      <c r="C250" s="209"/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  <c r="AK250" s="207"/>
      <c r="AL250" s="207"/>
    </row>
    <row r="251" spans="1:38" x14ac:dyDescent="0.25">
      <c r="A251" s="209"/>
      <c r="B251" s="209"/>
      <c r="C251" s="209"/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7"/>
      <c r="W251" s="207"/>
      <c r="X251" s="207"/>
      <c r="Y251" s="207"/>
      <c r="Z251" s="207"/>
      <c r="AA251" s="207"/>
      <c r="AB251" s="207"/>
      <c r="AC251" s="207"/>
      <c r="AD251" s="207"/>
      <c r="AE251" s="207"/>
      <c r="AF251" s="207"/>
      <c r="AG251" s="207"/>
      <c r="AH251" s="207"/>
      <c r="AI251" s="207"/>
      <c r="AJ251" s="207"/>
      <c r="AK251" s="207"/>
      <c r="AL251" s="207"/>
    </row>
    <row r="252" spans="1:38" x14ac:dyDescent="0.25">
      <c r="A252" s="209"/>
      <c r="B252" s="209"/>
      <c r="C252" s="209"/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7"/>
      <c r="W252" s="207"/>
      <c r="X252" s="207"/>
      <c r="Y252" s="207"/>
      <c r="Z252" s="207"/>
      <c r="AA252" s="207"/>
      <c r="AB252" s="207"/>
      <c r="AC252" s="207"/>
      <c r="AD252" s="207"/>
      <c r="AE252" s="207"/>
      <c r="AF252" s="207"/>
      <c r="AG252" s="207"/>
      <c r="AH252" s="207"/>
      <c r="AI252" s="207"/>
      <c r="AJ252" s="207"/>
      <c r="AK252" s="207"/>
      <c r="AL252" s="207"/>
    </row>
    <row r="253" spans="1:38" x14ac:dyDescent="0.25">
      <c r="A253" s="209"/>
      <c r="B253" s="209"/>
      <c r="C253" s="209"/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7"/>
      <c r="W253" s="207"/>
      <c r="X253" s="207"/>
      <c r="Y253" s="207"/>
      <c r="Z253" s="207"/>
      <c r="AA253" s="207"/>
      <c r="AB253" s="207"/>
      <c r="AC253" s="207"/>
      <c r="AD253" s="207"/>
      <c r="AE253" s="207"/>
      <c r="AF253" s="207"/>
      <c r="AG253" s="207"/>
      <c r="AH253" s="207"/>
      <c r="AI253" s="207"/>
      <c r="AJ253" s="207"/>
      <c r="AK253" s="207"/>
      <c r="AL253" s="207"/>
    </row>
    <row r="254" spans="1:38" x14ac:dyDescent="0.25">
      <c r="A254" s="209"/>
      <c r="B254" s="209"/>
      <c r="C254" s="209"/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7"/>
      <c r="W254" s="207"/>
      <c r="X254" s="207"/>
      <c r="Y254" s="207"/>
      <c r="Z254" s="207"/>
      <c r="AA254" s="207"/>
      <c r="AB254" s="207"/>
      <c r="AC254" s="207"/>
      <c r="AD254" s="207"/>
      <c r="AE254" s="207"/>
      <c r="AF254" s="207"/>
      <c r="AG254" s="207"/>
      <c r="AH254" s="207"/>
      <c r="AI254" s="207"/>
      <c r="AJ254" s="207"/>
      <c r="AK254" s="207"/>
      <c r="AL254" s="207"/>
    </row>
    <row r="255" spans="1:38" x14ac:dyDescent="0.25">
      <c r="A255" s="209"/>
      <c r="B255" s="209"/>
      <c r="C255" s="209"/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7"/>
      <c r="W255" s="207"/>
      <c r="X255" s="207"/>
      <c r="Y255" s="207"/>
      <c r="Z255" s="207"/>
      <c r="AA255" s="207"/>
      <c r="AB255" s="207"/>
      <c r="AC255" s="207"/>
      <c r="AD255" s="207"/>
      <c r="AE255" s="207"/>
      <c r="AF255" s="207"/>
      <c r="AG255" s="207"/>
      <c r="AH255" s="207"/>
      <c r="AI255" s="207"/>
      <c r="AJ255" s="207"/>
      <c r="AK255" s="207"/>
      <c r="AL255" s="207"/>
    </row>
    <row r="256" spans="1:38" x14ac:dyDescent="0.25">
      <c r="A256" s="209"/>
      <c r="B256" s="209"/>
      <c r="C256" s="209"/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7"/>
      <c r="AK256" s="207"/>
      <c r="AL256" s="207"/>
    </row>
    <row r="257" spans="1:38" x14ac:dyDescent="0.25">
      <c r="A257" s="209"/>
      <c r="B257" s="209"/>
      <c r="C257" s="209"/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7"/>
      <c r="W257" s="207"/>
      <c r="X257" s="207"/>
      <c r="Y257" s="207"/>
      <c r="Z257" s="207"/>
      <c r="AA257" s="207"/>
      <c r="AB257" s="207"/>
      <c r="AC257" s="207"/>
      <c r="AD257" s="207"/>
      <c r="AE257" s="207"/>
      <c r="AF257" s="207"/>
      <c r="AG257" s="207"/>
      <c r="AH257" s="207"/>
      <c r="AI257" s="207"/>
      <c r="AJ257" s="207"/>
      <c r="AK257" s="207"/>
      <c r="AL257" s="207"/>
    </row>
    <row r="258" spans="1:38" x14ac:dyDescent="0.25">
      <c r="A258" s="209"/>
      <c r="B258" s="209"/>
      <c r="C258" s="209"/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  <c r="AL258" s="207"/>
    </row>
    <row r="259" spans="1:38" x14ac:dyDescent="0.25">
      <c r="A259" s="209"/>
      <c r="B259" s="209"/>
      <c r="C259" s="209"/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  <c r="AL259" s="207"/>
    </row>
    <row r="260" spans="1:38" x14ac:dyDescent="0.25">
      <c r="A260" s="209"/>
      <c r="B260" s="209"/>
      <c r="C260" s="209"/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  <c r="AL260" s="207"/>
    </row>
    <row r="261" spans="1:38" x14ac:dyDescent="0.25">
      <c r="A261" s="209"/>
      <c r="B261" s="209"/>
      <c r="C261" s="209"/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  <c r="AL261" s="207"/>
    </row>
    <row r="262" spans="1:38" x14ac:dyDescent="0.25">
      <c r="A262" s="209"/>
      <c r="B262" s="209"/>
      <c r="C262" s="209"/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  <c r="AL262" s="207"/>
    </row>
    <row r="263" spans="1:38" x14ac:dyDescent="0.25">
      <c r="A263" s="209"/>
      <c r="B263" s="209"/>
      <c r="C263" s="209"/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  <c r="AK263" s="207"/>
      <c r="AL263" s="207"/>
    </row>
    <row r="264" spans="1:38" x14ac:dyDescent="0.25">
      <c r="A264" s="209"/>
      <c r="B264" s="209"/>
      <c r="C264" s="209"/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  <c r="AK264" s="207"/>
      <c r="AL264" s="207"/>
    </row>
    <row r="265" spans="1:38" x14ac:dyDescent="0.25">
      <c r="A265" s="209"/>
      <c r="B265" s="209"/>
      <c r="C265" s="209"/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  <c r="AK265" s="207"/>
      <c r="AL265" s="207"/>
    </row>
    <row r="266" spans="1:38" x14ac:dyDescent="0.25">
      <c r="A266" s="209"/>
      <c r="B266" s="209"/>
      <c r="C266" s="209"/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  <c r="AK266" s="207"/>
      <c r="AL266" s="207"/>
    </row>
    <row r="267" spans="1:38" x14ac:dyDescent="0.25">
      <c r="A267" s="209"/>
      <c r="B267" s="209"/>
      <c r="C267" s="209"/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7"/>
      <c r="W267" s="207"/>
      <c r="X267" s="207"/>
      <c r="Y267" s="207"/>
      <c r="Z267" s="207"/>
      <c r="AA267" s="207"/>
      <c r="AB267" s="207"/>
      <c r="AC267" s="207"/>
      <c r="AD267" s="207"/>
      <c r="AE267" s="207"/>
      <c r="AF267" s="207"/>
      <c r="AG267" s="207"/>
      <c r="AH267" s="207"/>
      <c r="AI267" s="207"/>
      <c r="AJ267" s="207"/>
      <c r="AK267" s="207"/>
      <c r="AL267" s="207"/>
    </row>
    <row r="268" spans="1:38" x14ac:dyDescent="0.25">
      <c r="A268" s="209"/>
      <c r="B268" s="209"/>
      <c r="C268" s="209"/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7"/>
      <c r="W268" s="207"/>
      <c r="X268" s="207"/>
      <c r="Y268" s="207"/>
      <c r="Z268" s="207"/>
      <c r="AA268" s="207"/>
      <c r="AB268" s="207"/>
      <c r="AC268" s="207"/>
      <c r="AD268" s="207"/>
      <c r="AE268" s="207"/>
      <c r="AF268" s="207"/>
      <c r="AG268" s="207"/>
      <c r="AH268" s="207"/>
      <c r="AI268" s="207"/>
      <c r="AJ268" s="207"/>
      <c r="AK268" s="207"/>
      <c r="AL268" s="207"/>
    </row>
    <row r="269" spans="1:38" x14ac:dyDescent="0.25">
      <c r="A269" s="209"/>
      <c r="B269" s="209"/>
      <c r="C269" s="209"/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7"/>
      <c r="W269" s="207"/>
      <c r="X269" s="207"/>
      <c r="Y269" s="207"/>
      <c r="Z269" s="207"/>
      <c r="AA269" s="207"/>
      <c r="AB269" s="207"/>
      <c r="AC269" s="207"/>
      <c r="AD269" s="207"/>
      <c r="AE269" s="207"/>
      <c r="AF269" s="207"/>
      <c r="AG269" s="207"/>
      <c r="AH269" s="207"/>
      <c r="AI269" s="207"/>
      <c r="AJ269" s="207"/>
      <c r="AK269" s="207"/>
      <c r="AL269" s="207"/>
    </row>
    <row r="270" spans="1:38" x14ac:dyDescent="0.25">
      <c r="A270" s="209"/>
      <c r="B270" s="209"/>
      <c r="C270" s="209"/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7"/>
      <c r="W270" s="207"/>
      <c r="X270" s="207"/>
      <c r="Y270" s="207"/>
      <c r="Z270" s="207"/>
      <c r="AA270" s="207"/>
      <c r="AB270" s="207"/>
      <c r="AC270" s="207"/>
      <c r="AD270" s="207"/>
      <c r="AE270" s="207"/>
      <c r="AF270" s="207"/>
      <c r="AG270" s="207"/>
      <c r="AH270" s="207"/>
      <c r="AI270" s="207"/>
      <c r="AJ270" s="207"/>
      <c r="AK270" s="207"/>
      <c r="AL270" s="207"/>
    </row>
    <row r="271" spans="1:38" x14ac:dyDescent="0.25">
      <c r="A271" s="209"/>
      <c r="B271" s="209"/>
      <c r="C271" s="209"/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  <c r="AK271" s="207"/>
      <c r="AL271" s="207"/>
    </row>
    <row r="272" spans="1:38" x14ac:dyDescent="0.25">
      <c r="A272" s="209"/>
      <c r="B272" s="209"/>
      <c r="C272" s="209"/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7"/>
      <c r="W272" s="207"/>
      <c r="X272" s="207"/>
      <c r="Y272" s="207"/>
      <c r="Z272" s="207"/>
      <c r="AA272" s="207"/>
      <c r="AB272" s="207"/>
      <c r="AC272" s="207"/>
      <c r="AD272" s="207"/>
      <c r="AE272" s="207"/>
      <c r="AF272" s="207"/>
      <c r="AG272" s="207"/>
      <c r="AH272" s="207"/>
      <c r="AI272" s="207"/>
      <c r="AJ272" s="207"/>
      <c r="AK272" s="207"/>
      <c r="AL272" s="207"/>
    </row>
    <row r="273" spans="1:38" x14ac:dyDescent="0.25">
      <c r="A273" s="209"/>
      <c r="B273" s="209"/>
      <c r="C273" s="209"/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207"/>
      <c r="AF273" s="207"/>
      <c r="AG273" s="207"/>
      <c r="AH273" s="207"/>
      <c r="AI273" s="207"/>
      <c r="AJ273" s="207"/>
      <c r="AK273" s="207"/>
      <c r="AL273" s="207"/>
    </row>
    <row r="274" spans="1:38" x14ac:dyDescent="0.25">
      <c r="A274" s="209"/>
      <c r="B274" s="209"/>
      <c r="C274" s="209"/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207"/>
      <c r="AF274" s="207"/>
      <c r="AG274" s="207"/>
      <c r="AH274" s="207"/>
      <c r="AI274" s="207"/>
      <c r="AJ274" s="207"/>
      <c r="AK274" s="207"/>
      <c r="AL274" s="207"/>
    </row>
    <row r="275" spans="1:38" x14ac:dyDescent="0.25">
      <c r="A275" s="209"/>
      <c r="B275" s="209"/>
      <c r="C275" s="209"/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207"/>
      <c r="AF275" s="207"/>
      <c r="AG275" s="207"/>
      <c r="AH275" s="207"/>
      <c r="AI275" s="207"/>
      <c r="AJ275" s="207"/>
      <c r="AK275" s="207"/>
      <c r="AL275" s="207"/>
    </row>
    <row r="276" spans="1:38" x14ac:dyDescent="0.25">
      <c r="A276" s="209"/>
      <c r="B276" s="209"/>
      <c r="C276" s="209"/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  <c r="AL276" s="207"/>
    </row>
    <row r="277" spans="1:38" x14ac:dyDescent="0.25">
      <c r="A277" s="209"/>
      <c r="B277" s="209"/>
      <c r="C277" s="209"/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  <c r="AK277" s="207"/>
      <c r="AL277" s="207"/>
    </row>
    <row r="278" spans="1:38" x14ac:dyDescent="0.25">
      <c r="A278" s="209"/>
      <c r="B278" s="209"/>
      <c r="C278" s="209"/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  <c r="AK278" s="207"/>
      <c r="AL278" s="207"/>
    </row>
    <row r="279" spans="1:38" x14ac:dyDescent="0.25">
      <c r="A279" s="209"/>
      <c r="B279" s="209"/>
      <c r="C279" s="209"/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  <c r="AK279" s="207"/>
      <c r="AL279" s="207"/>
    </row>
    <row r="280" spans="1:38" x14ac:dyDescent="0.25">
      <c r="A280" s="209"/>
      <c r="B280" s="209"/>
      <c r="C280" s="209"/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  <c r="AK280" s="207"/>
      <c r="AL280" s="207"/>
    </row>
    <row r="281" spans="1:38" x14ac:dyDescent="0.25">
      <c r="A281" s="209"/>
      <c r="B281" s="209"/>
      <c r="C281" s="209"/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  <c r="AK281" s="207"/>
      <c r="AL281" s="207"/>
    </row>
    <row r="282" spans="1:38" x14ac:dyDescent="0.25">
      <c r="A282" s="209"/>
      <c r="B282" s="209"/>
      <c r="C282" s="209"/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  <c r="AK282" s="207"/>
      <c r="AL282" s="207"/>
    </row>
    <row r="283" spans="1:38" x14ac:dyDescent="0.25">
      <c r="A283" s="209"/>
      <c r="B283" s="209"/>
      <c r="C283" s="209"/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  <c r="AK283" s="207"/>
      <c r="AL283" s="207"/>
    </row>
    <row r="284" spans="1:38" x14ac:dyDescent="0.25">
      <c r="A284" s="209"/>
      <c r="B284" s="209"/>
      <c r="C284" s="209"/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  <c r="AK284" s="207"/>
      <c r="AL284" s="207"/>
    </row>
    <row r="285" spans="1:38" x14ac:dyDescent="0.25">
      <c r="A285" s="209"/>
      <c r="B285" s="209"/>
      <c r="C285" s="209"/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7"/>
      <c r="W285" s="207"/>
      <c r="X285" s="207"/>
      <c r="Y285" s="207"/>
      <c r="Z285" s="207"/>
      <c r="AA285" s="207"/>
      <c r="AB285" s="207"/>
      <c r="AC285" s="207"/>
      <c r="AD285" s="207"/>
      <c r="AE285" s="207"/>
      <c r="AF285" s="207"/>
      <c r="AG285" s="207"/>
      <c r="AH285" s="207"/>
      <c r="AI285" s="207"/>
      <c r="AJ285" s="207"/>
      <c r="AK285" s="207"/>
      <c r="AL285" s="207"/>
    </row>
    <row r="286" spans="1:38" x14ac:dyDescent="0.25">
      <c r="A286" s="209"/>
      <c r="B286" s="209"/>
      <c r="C286" s="209"/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7"/>
      <c r="W286" s="207"/>
      <c r="X286" s="207"/>
      <c r="Y286" s="207"/>
      <c r="Z286" s="207"/>
      <c r="AA286" s="207"/>
      <c r="AB286" s="207"/>
      <c r="AC286" s="207"/>
      <c r="AD286" s="207"/>
      <c r="AE286" s="207"/>
      <c r="AF286" s="207"/>
      <c r="AG286" s="207"/>
      <c r="AH286" s="207"/>
      <c r="AI286" s="207"/>
      <c r="AJ286" s="207"/>
      <c r="AK286" s="207"/>
      <c r="AL286" s="207"/>
    </row>
    <row r="287" spans="1:38" x14ac:dyDescent="0.25">
      <c r="A287" s="209"/>
      <c r="B287" s="209"/>
      <c r="C287" s="209"/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7"/>
      <c r="AK287" s="207"/>
      <c r="AL287" s="207"/>
    </row>
    <row r="288" spans="1:38" x14ac:dyDescent="0.25">
      <c r="A288" s="209"/>
      <c r="B288" s="209"/>
      <c r="C288" s="209"/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7"/>
      <c r="W288" s="207"/>
      <c r="X288" s="207"/>
      <c r="Y288" s="207"/>
      <c r="Z288" s="207"/>
      <c r="AA288" s="207"/>
      <c r="AB288" s="207"/>
      <c r="AC288" s="207"/>
      <c r="AD288" s="207"/>
      <c r="AE288" s="207"/>
      <c r="AF288" s="207"/>
      <c r="AG288" s="207"/>
      <c r="AH288" s="207"/>
      <c r="AI288" s="207"/>
      <c r="AJ288" s="207"/>
      <c r="AK288" s="207"/>
      <c r="AL288" s="207"/>
    </row>
    <row r="289" spans="1:38" x14ac:dyDescent="0.25">
      <c r="A289" s="209"/>
      <c r="B289" s="209"/>
      <c r="C289" s="209"/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  <c r="AL289" s="207"/>
    </row>
    <row r="290" spans="1:38" x14ac:dyDescent="0.25">
      <c r="A290" s="209"/>
      <c r="B290" s="209"/>
      <c r="C290" s="209"/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7"/>
      <c r="W290" s="207"/>
      <c r="X290" s="207"/>
      <c r="Y290" s="207"/>
      <c r="Z290" s="207"/>
      <c r="AA290" s="207"/>
      <c r="AB290" s="207"/>
      <c r="AC290" s="207"/>
      <c r="AD290" s="207"/>
      <c r="AE290" s="207"/>
      <c r="AF290" s="207"/>
      <c r="AG290" s="207"/>
      <c r="AH290" s="207"/>
      <c r="AI290" s="207"/>
      <c r="AJ290" s="207"/>
      <c r="AK290" s="207"/>
      <c r="AL290" s="207"/>
    </row>
    <row r="291" spans="1:38" x14ac:dyDescent="0.25">
      <c r="A291" s="209"/>
      <c r="B291" s="209"/>
      <c r="C291" s="209"/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7"/>
      <c r="W291" s="207"/>
      <c r="X291" s="207"/>
      <c r="Y291" s="207"/>
      <c r="Z291" s="207"/>
      <c r="AA291" s="207"/>
      <c r="AB291" s="207"/>
      <c r="AC291" s="207"/>
      <c r="AD291" s="207"/>
      <c r="AE291" s="207"/>
      <c r="AF291" s="207"/>
      <c r="AG291" s="207"/>
      <c r="AH291" s="207"/>
      <c r="AI291" s="207"/>
      <c r="AJ291" s="207"/>
      <c r="AK291" s="207"/>
      <c r="AL291" s="207"/>
    </row>
    <row r="292" spans="1:38" x14ac:dyDescent="0.25">
      <c r="A292" s="209"/>
      <c r="B292" s="209"/>
      <c r="C292" s="209"/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7"/>
      <c r="W292" s="207"/>
      <c r="X292" s="207"/>
      <c r="Y292" s="207"/>
      <c r="Z292" s="207"/>
      <c r="AA292" s="207"/>
      <c r="AB292" s="207"/>
      <c r="AC292" s="207"/>
      <c r="AD292" s="207"/>
      <c r="AE292" s="207"/>
      <c r="AF292" s="207"/>
      <c r="AG292" s="207"/>
      <c r="AH292" s="207"/>
      <c r="AI292" s="207"/>
      <c r="AJ292" s="207"/>
      <c r="AK292" s="207"/>
      <c r="AL292" s="207"/>
    </row>
    <row r="293" spans="1:38" x14ac:dyDescent="0.25">
      <c r="A293" s="209"/>
      <c r="B293" s="209"/>
      <c r="C293" s="209"/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7"/>
      <c r="W293" s="207"/>
      <c r="X293" s="207"/>
      <c r="Y293" s="207"/>
      <c r="Z293" s="207"/>
      <c r="AA293" s="207"/>
      <c r="AB293" s="207"/>
      <c r="AC293" s="207"/>
      <c r="AD293" s="207"/>
      <c r="AE293" s="207"/>
      <c r="AF293" s="207"/>
      <c r="AG293" s="207"/>
      <c r="AH293" s="207"/>
      <c r="AI293" s="207"/>
      <c r="AJ293" s="207"/>
      <c r="AK293" s="207"/>
      <c r="AL293" s="207"/>
    </row>
    <row r="294" spans="1:38" x14ac:dyDescent="0.25">
      <c r="A294" s="209"/>
      <c r="B294" s="209"/>
      <c r="C294" s="209"/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7"/>
      <c r="W294" s="207"/>
      <c r="X294" s="207"/>
      <c r="Y294" s="207"/>
      <c r="Z294" s="207"/>
      <c r="AA294" s="207"/>
      <c r="AB294" s="207"/>
      <c r="AC294" s="207"/>
      <c r="AD294" s="207"/>
      <c r="AE294" s="207"/>
      <c r="AF294" s="207"/>
      <c r="AG294" s="207"/>
      <c r="AH294" s="207"/>
      <c r="AI294" s="207"/>
      <c r="AJ294" s="207"/>
      <c r="AK294" s="207"/>
      <c r="AL294" s="207"/>
    </row>
    <row r="295" spans="1:38" x14ac:dyDescent="0.25">
      <c r="A295" s="209"/>
      <c r="B295" s="209"/>
      <c r="C295" s="209"/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7"/>
      <c r="W295" s="207"/>
      <c r="X295" s="207"/>
      <c r="Y295" s="207"/>
      <c r="Z295" s="207"/>
      <c r="AA295" s="207"/>
      <c r="AB295" s="207"/>
      <c r="AC295" s="207"/>
      <c r="AD295" s="207"/>
      <c r="AE295" s="207"/>
      <c r="AF295" s="207"/>
      <c r="AG295" s="207"/>
      <c r="AH295" s="207"/>
      <c r="AI295" s="207"/>
      <c r="AJ295" s="207"/>
      <c r="AK295" s="207"/>
      <c r="AL295" s="207"/>
    </row>
    <row r="296" spans="1:38" x14ac:dyDescent="0.25">
      <c r="A296" s="209"/>
      <c r="B296" s="209"/>
      <c r="C296" s="209"/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7"/>
      <c r="W296" s="207"/>
      <c r="X296" s="207"/>
      <c r="Y296" s="207"/>
      <c r="Z296" s="207"/>
      <c r="AA296" s="207"/>
      <c r="AB296" s="207"/>
      <c r="AC296" s="207"/>
      <c r="AD296" s="207"/>
      <c r="AE296" s="207"/>
      <c r="AF296" s="207"/>
      <c r="AG296" s="207"/>
      <c r="AH296" s="207"/>
      <c r="AI296" s="207"/>
      <c r="AJ296" s="207"/>
      <c r="AK296" s="207"/>
      <c r="AL296" s="207"/>
    </row>
    <row r="297" spans="1:38" x14ac:dyDescent="0.25">
      <c r="A297" s="209"/>
      <c r="B297" s="209"/>
      <c r="C297" s="209"/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7"/>
      <c r="W297" s="207"/>
      <c r="X297" s="207"/>
      <c r="Y297" s="207"/>
      <c r="Z297" s="207"/>
      <c r="AA297" s="207"/>
      <c r="AB297" s="207"/>
      <c r="AC297" s="207"/>
      <c r="AD297" s="207"/>
      <c r="AE297" s="207"/>
      <c r="AF297" s="207"/>
      <c r="AG297" s="207"/>
      <c r="AH297" s="207"/>
      <c r="AI297" s="207"/>
      <c r="AJ297" s="207"/>
      <c r="AK297" s="207"/>
      <c r="AL297" s="207"/>
    </row>
    <row r="298" spans="1:38" x14ac:dyDescent="0.25">
      <c r="A298" s="209"/>
      <c r="B298" s="209"/>
      <c r="C298" s="209"/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7"/>
      <c r="W298" s="207"/>
      <c r="X298" s="207"/>
      <c r="Y298" s="207"/>
      <c r="Z298" s="207"/>
      <c r="AA298" s="207"/>
      <c r="AB298" s="207"/>
      <c r="AC298" s="207"/>
      <c r="AD298" s="207"/>
      <c r="AE298" s="207"/>
      <c r="AF298" s="207"/>
      <c r="AG298" s="207"/>
      <c r="AH298" s="207"/>
      <c r="AI298" s="207"/>
      <c r="AJ298" s="207"/>
      <c r="AK298" s="207"/>
      <c r="AL298" s="207"/>
    </row>
    <row r="299" spans="1:38" x14ac:dyDescent="0.25">
      <c r="A299" s="209"/>
      <c r="B299" s="209"/>
      <c r="C299" s="209"/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7"/>
      <c r="W299" s="207"/>
      <c r="X299" s="207"/>
      <c r="Y299" s="207"/>
      <c r="Z299" s="207"/>
      <c r="AA299" s="207"/>
      <c r="AB299" s="207"/>
      <c r="AC299" s="207"/>
      <c r="AD299" s="207"/>
      <c r="AE299" s="207"/>
      <c r="AF299" s="207"/>
      <c r="AG299" s="207"/>
      <c r="AH299" s="207"/>
      <c r="AI299" s="207"/>
      <c r="AJ299" s="207"/>
      <c r="AK299" s="207"/>
      <c r="AL299" s="207"/>
    </row>
    <row r="300" spans="1:38" x14ac:dyDescent="0.25">
      <c r="A300" s="209"/>
      <c r="B300" s="209"/>
      <c r="C300" s="209"/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7"/>
      <c r="W300" s="207"/>
      <c r="X300" s="207"/>
      <c r="Y300" s="207"/>
      <c r="Z300" s="207"/>
      <c r="AA300" s="207"/>
      <c r="AB300" s="207"/>
      <c r="AC300" s="207"/>
      <c r="AD300" s="207"/>
      <c r="AE300" s="207"/>
      <c r="AF300" s="207"/>
      <c r="AG300" s="207"/>
      <c r="AH300" s="207"/>
      <c r="AI300" s="207"/>
      <c r="AJ300" s="207"/>
      <c r="AK300" s="207"/>
      <c r="AL300" s="207"/>
    </row>
    <row r="301" spans="1:38" x14ac:dyDescent="0.25">
      <c r="A301" s="209"/>
      <c r="B301" s="209"/>
      <c r="C301" s="209"/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7"/>
      <c r="W301" s="207"/>
      <c r="X301" s="207"/>
      <c r="Y301" s="207"/>
      <c r="Z301" s="207"/>
      <c r="AA301" s="207"/>
      <c r="AB301" s="207"/>
      <c r="AC301" s="207"/>
      <c r="AD301" s="207"/>
      <c r="AE301" s="207"/>
      <c r="AF301" s="207"/>
      <c r="AG301" s="207"/>
      <c r="AH301" s="207"/>
      <c r="AI301" s="207"/>
      <c r="AJ301" s="207"/>
      <c r="AK301" s="207"/>
      <c r="AL301" s="207"/>
    </row>
    <row r="302" spans="1:38" x14ac:dyDescent="0.25">
      <c r="A302" s="209"/>
      <c r="B302" s="209"/>
      <c r="C302" s="209"/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7"/>
      <c r="W302" s="207"/>
      <c r="X302" s="207"/>
      <c r="Y302" s="207"/>
      <c r="Z302" s="207"/>
      <c r="AA302" s="207"/>
      <c r="AB302" s="207"/>
      <c r="AC302" s="207"/>
      <c r="AD302" s="207"/>
      <c r="AE302" s="207"/>
      <c r="AF302" s="207"/>
      <c r="AG302" s="207"/>
      <c r="AH302" s="207"/>
      <c r="AI302" s="207"/>
      <c r="AJ302" s="207"/>
      <c r="AK302" s="207"/>
      <c r="AL302" s="207"/>
    </row>
    <row r="303" spans="1:38" x14ac:dyDescent="0.25">
      <c r="A303" s="209"/>
      <c r="B303" s="209"/>
      <c r="C303" s="209"/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07"/>
      <c r="AF303" s="207"/>
      <c r="AG303" s="207"/>
      <c r="AH303" s="207"/>
      <c r="AI303" s="207"/>
      <c r="AJ303" s="207"/>
      <c r="AK303" s="207"/>
      <c r="AL303" s="207"/>
    </row>
    <row r="304" spans="1:38" x14ac:dyDescent="0.25">
      <c r="A304" s="209"/>
      <c r="B304" s="209"/>
      <c r="C304" s="209"/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7"/>
      <c r="W304" s="207"/>
      <c r="X304" s="207"/>
      <c r="Y304" s="207"/>
      <c r="Z304" s="207"/>
      <c r="AA304" s="207"/>
      <c r="AB304" s="207"/>
      <c r="AC304" s="207"/>
      <c r="AD304" s="207"/>
      <c r="AE304" s="207"/>
      <c r="AF304" s="207"/>
      <c r="AG304" s="207"/>
      <c r="AH304" s="207"/>
      <c r="AI304" s="207"/>
      <c r="AJ304" s="207"/>
      <c r="AK304" s="207"/>
      <c r="AL304" s="207"/>
    </row>
    <row r="305" spans="1:38" x14ac:dyDescent="0.25">
      <c r="A305" s="209"/>
      <c r="B305" s="209"/>
      <c r="C305" s="209"/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7"/>
      <c r="W305" s="207"/>
      <c r="X305" s="207"/>
      <c r="Y305" s="207"/>
      <c r="Z305" s="207"/>
      <c r="AA305" s="207"/>
      <c r="AB305" s="207"/>
      <c r="AC305" s="207"/>
      <c r="AD305" s="207"/>
      <c r="AE305" s="207"/>
      <c r="AF305" s="207"/>
      <c r="AG305" s="207"/>
      <c r="AH305" s="207"/>
      <c r="AI305" s="207"/>
      <c r="AJ305" s="207"/>
      <c r="AK305" s="207"/>
      <c r="AL305" s="207"/>
    </row>
    <row r="306" spans="1:38" x14ac:dyDescent="0.25">
      <c r="A306" s="209"/>
      <c r="B306" s="209"/>
      <c r="C306" s="209"/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7"/>
      <c r="W306" s="207"/>
      <c r="X306" s="207"/>
      <c r="Y306" s="207"/>
      <c r="Z306" s="207"/>
      <c r="AA306" s="207"/>
      <c r="AB306" s="207"/>
      <c r="AC306" s="207"/>
      <c r="AD306" s="207"/>
      <c r="AE306" s="207"/>
      <c r="AF306" s="207"/>
      <c r="AG306" s="207"/>
      <c r="AH306" s="207"/>
      <c r="AI306" s="207"/>
      <c r="AJ306" s="207"/>
      <c r="AK306" s="207"/>
      <c r="AL306" s="207"/>
    </row>
    <row r="307" spans="1:38" x14ac:dyDescent="0.25">
      <c r="A307" s="209"/>
      <c r="B307" s="209"/>
      <c r="C307" s="209"/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7"/>
      <c r="W307" s="207"/>
      <c r="X307" s="207"/>
      <c r="Y307" s="207"/>
      <c r="Z307" s="207"/>
      <c r="AA307" s="207"/>
      <c r="AB307" s="207"/>
      <c r="AC307" s="207"/>
      <c r="AD307" s="207"/>
      <c r="AE307" s="207"/>
      <c r="AF307" s="207"/>
      <c r="AG307" s="207"/>
      <c r="AH307" s="207"/>
      <c r="AI307" s="207"/>
      <c r="AJ307" s="207"/>
      <c r="AK307" s="207"/>
      <c r="AL307" s="207"/>
    </row>
    <row r="308" spans="1:38" x14ac:dyDescent="0.25">
      <c r="A308" s="209"/>
      <c r="B308" s="209"/>
      <c r="C308" s="209"/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7"/>
      <c r="W308" s="207"/>
      <c r="X308" s="207"/>
      <c r="Y308" s="207"/>
      <c r="Z308" s="207"/>
      <c r="AA308" s="207"/>
      <c r="AB308" s="207"/>
      <c r="AC308" s="207"/>
      <c r="AD308" s="207"/>
      <c r="AE308" s="207"/>
      <c r="AF308" s="207"/>
      <c r="AG308" s="207"/>
      <c r="AH308" s="207"/>
      <c r="AI308" s="207"/>
      <c r="AJ308" s="207"/>
      <c r="AK308" s="207"/>
      <c r="AL308" s="207"/>
    </row>
    <row r="309" spans="1:38" x14ac:dyDescent="0.25">
      <c r="A309" s="209"/>
      <c r="B309" s="209"/>
      <c r="C309" s="209"/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7"/>
      <c r="W309" s="207"/>
      <c r="X309" s="207"/>
      <c r="Y309" s="207"/>
      <c r="Z309" s="207"/>
      <c r="AA309" s="207"/>
      <c r="AB309" s="207"/>
      <c r="AC309" s="207"/>
      <c r="AD309" s="207"/>
      <c r="AE309" s="207"/>
      <c r="AF309" s="207"/>
      <c r="AG309" s="207"/>
      <c r="AH309" s="207"/>
      <c r="AI309" s="207"/>
      <c r="AJ309" s="207"/>
      <c r="AK309" s="207"/>
      <c r="AL309" s="207"/>
    </row>
    <row r="310" spans="1:38" x14ac:dyDescent="0.25">
      <c r="A310" s="209"/>
      <c r="B310" s="209"/>
      <c r="C310" s="209"/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7"/>
      <c r="W310" s="207"/>
      <c r="X310" s="207"/>
      <c r="Y310" s="207"/>
      <c r="Z310" s="207"/>
      <c r="AA310" s="207"/>
      <c r="AB310" s="207"/>
      <c r="AC310" s="207"/>
      <c r="AD310" s="207"/>
      <c r="AE310" s="207"/>
      <c r="AF310" s="207"/>
      <c r="AG310" s="207"/>
      <c r="AH310" s="207"/>
      <c r="AI310" s="207"/>
      <c r="AJ310" s="207"/>
      <c r="AK310" s="207"/>
      <c r="AL310" s="207"/>
    </row>
    <row r="311" spans="1:38" x14ac:dyDescent="0.25">
      <c r="A311" s="209"/>
      <c r="B311" s="209"/>
      <c r="C311" s="209"/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7"/>
      <c r="W311" s="207"/>
      <c r="X311" s="207"/>
      <c r="Y311" s="207"/>
      <c r="Z311" s="207"/>
      <c r="AA311" s="207"/>
      <c r="AB311" s="207"/>
      <c r="AC311" s="207"/>
      <c r="AD311" s="207"/>
      <c r="AE311" s="207"/>
      <c r="AF311" s="207"/>
      <c r="AG311" s="207"/>
      <c r="AH311" s="207"/>
      <c r="AI311" s="207"/>
      <c r="AJ311" s="207"/>
      <c r="AK311" s="207"/>
      <c r="AL311" s="207"/>
    </row>
    <row r="312" spans="1:38" x14ac:dyDescent="0.25">
      <c r="A312" s="209"/>
      <c r="B312" s="209"/>
      <c r="C312" s="209"/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7"/>
      <c r="W312" s="207"/>
      <c r="X312" s="207"/>
      <c r="Y312" s="207"/>
      <c r="Z312" s="207"/>
      <c r="AA312" s="207"/>
      <c r="AB312" s="207"/>
      <c r="AC312" s="207"/>
      <c r="AD312" s="207"/>
      <c r="AE312" s="207"/>
      <c r="AF312" s="207"/>
      <c r="AG312" s="207"/>
      <c r="AH312" s="207"/>
      <c r="AI312" s="207"/>
      <c r="AJ312" s="207"/>
      <c r="AK312" s="207"/>
      <c r="AL312" s="207"/>
    </row>
    <row r="313" spans="1:38" x14ac:dyDescent="0.25">
      <c r="A313" s="209"/>
      <c r="B313" s="209"/>
      <c r="C313" s="209"/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7"/>
      <c r="W313" s="207"/>
      <c r="X313" s="207"/>
      <c r="Y313" s="207"/>
      <c r="Z313" s="207"/>
      <c r="AA313" s="207"/>
      <c r="AB313" s="207"/>
      <c r="AC313" s="207"/>
      <c r="AD313" s="207"/>
      <c r="AE313" s="207"/>
      <c r="AF313" s="207"/>
      <c r="AG313" s="207"/>
      <c r="AH313" s="207"/>
      <c r="AI313" s="207"/>
      <c r="AJ313" s="207"/>
      <c r="AK313" s="207"/>
      <c r="AL313" s="207"/>
    </row>
    <row r="314" spans="1:38" x14ac:dyDescent="0.25">
      <c r="A314" s="209"/>
      <c r="B314" s="209"/>
      <c r="C314" s="209"/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7"/>
      <c r="W314" s="207"/>
      <c r="X314" s="207"/>
      <c r="Y314" s="207"/>
      <c r="Z314" s="207"/>
      <c r="AA314" s="207"/>
      <c r="AB314" s="207"/>
      <c r="AC314" s="207"/>
      <c r="AD314" s="207"/>
      <c r="AE314" s="207"/>
      <c r="AF314" s="207"/>
      <c r="AG314" s="207"/>
      <c r="AH314" s="207"/>
      <c r="AI314" s="207"/>
      <c r="AJ314" s="207"/>
      <c r="AK314" s="207"/>
      <c r="AL314" s="207"/>
    </row>
    <row r="315" spans="1:38" x14ac:dyDescent="0.25">
      <c r="A315" s="209"/>
      <c r="B315" s="209"/>
      <c r="C315" s="209"/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7"/>
      <c r="W315" s="207"/>
      <c r="X315" s="207"/>
      <c r="Y315" s="207"/>
      <c r="Z315" s="207"/>
      <c r="AA315" s="207"/>
      <c r="AB315" s="207"/>
      <c r="AC315" s="207"/>
      <c r="AD315" s="207"/>
      <c r="AE315" s="207"/>
      <c r="AF315" s="207"/>
      <c r="AG315" s="207"/>
      <c r="AH315" s="207"/>
      <c r="AI315" s="207"/>
      <c r="AJ315" s="207"/>
      <c r="AK315" s="207"/>
      <c r="AL315" s="207"/>
    </row>
    <row r="316" spans="1:38" x14ac:dyDescent="0.25">
      <c r="A316" s="209"/>
      <c r="B316" s="209"/>
      <c r="C316" s="209"/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7"/>
      <c r="W316" s="207"/>
      <c r="X316" s="207"/>
      <c r="Y316" s="207"/>
      <c r="Z316" s="207"/>
      <c r="AA316" s="207"/>
      <c r="AB316" s="207"/>
      <c r="AC316" s="207"/>
      <c r="AD316" s="207"/>
      <c r="AE316" s="207"/>
      <c r="AF316" s="207"/>
      <c r="AG316" s="207"/>
      <c r="AH316" s="207"/>
      <c r="AI316" s="207"/>
      <c r="AJ316" s="207"/>
      <c r="AK316" s="207"/>
      <c r="AL316" s="207"/>
    </row>
    <row r="317" spans="1:38" x14ac:dyDescent="0.25">
      <c r="A317" s="209"/>
      <c r="B317" s="209"/>
      <c r="C317" s="209"/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7"/>
      <c r="W317" s="207"/>
      <c r="X317" s="207"/>
      <c r="Y317" s="207"/>
      <c r="Z317" s="207"/>
      <c r="AA317" s="207"/>
      <c r="AB317" s="207"/>
      <c r="AC317" s="207"/>
      <c r="AD317" s="207"/>
      <c r="AE317" s="207"/>
      <c r="AF317" s="207"/>
      <c r="AG317" s="207"/>
      <c r="AH317" s="207"/>
      <c r="AI317" s="207"/>
      <c r="AJ317" s="207"/>
      <c r="AK317" s="207"/>
      <c r="AL317" s="207"/>
    </row>
    <row r="318" spans="1:38" x14ac:dyDescent="0.25">
      <c r="A318" s="209"/>
      <c r="B318" s="209"/>
      <c r="C318" s="209"/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7"/>
      <c r="AK318" s="207"/>
      <c r="AL318" s="207"/>
    </row>
    <row r="319" spans="1:38" x14ac:dyDescent="0.25">
      <c r="A319" s="209"/>
      <c r="B319" s="209"/>
      <c r="C319" s="209"/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7"/>
      <c r="W319" s="207"/>
      <c r="X319" s="207"/>
      <c r="Y319" s="207"/>
      <c r="Z319" s="207"/>
      <c r="AA319" s="207"/>
      <c r="AB319" s="207"/>
      <c r="AC319" s="207"/>
      <c r="AD319" s="207"/>
      <c r="AE319" s="207"/>
      <c r="AF319" s="207"/>
      <c r="AG319" s="207"/>
      <c r="AH319" s="207"/>
      <c r="AI319" s="207"/>
      <c r="AJ319" s="207"/>
      <c r="AK319" s="207"/>
      <c r="AL319" s="207"/>
    </row>
    <row r="320" spans="1:38" x14ac:dyDescent="0.25">
      <c r="A320" s="209"/>
      <c r="B320" s="209"/>
      <c r="C320" s="209"/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7"/>
      <c r="W320" s="207"/>
      <c r="X320" s="207"/>
      <c r="Y320" s="207"/>
      <c r="Z320" s="207"/>
      <c r="AA320" s="207"/>
      <c r="AB320" s="207"/>
      <c r="AC320" s="207"/>
      <c r="AD320" s="207"/>
      <c r="AE320" s="207"/>
      <c r="AF320" s="207"/>
      <c r="AG320" s="207"/>
      <c r="AH320" s="207"/>
      <c r="AI320" s="207"/>
      <c r="AJ320" s="207"/>
      <c r="AK320" s="207"/>
      <c r="AL320" s="207"/>
    </row>
    <row r="321" spans="1:38" x14ac:dyDescent="0.25">
      <c r="A321" s="209"/>
      <c r="B321" s="209"/>
      <c r="C321" s="209"/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7"/>
      <c r="W321" s="207"/>
      <c r="X321" s="207"/>
      <c r="Y321" s="207"/>
      <c r="Z321" s="207"/>
      <c r="AA321" s="207"/>
      <c r="AB321" s="207"/>
      <c r="AC321" s="207"/>
      <c r="AD321" s="207"/>
      <c r="AE321" s="207"/>
      <c r="AF321" s="207"/>
      <c r="AG321" s="207"/>
      <c r="AH321" s="207"/>
      <c r="AI321" s="207"/>
      <c r="AJ321" s="207"/>
      <c r="AK321" s="207"/>
      <c r="AL321" s="207"/>
    </row>
    <row r="322" spans="1:38" x14ac:dyDescent="0.25">
      <c r="A322" s="209"/>
      <c r="B322" s="209"/>
      <c r="C322" s="209"/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7"/>
      <c r="W322" s="207"/>
      <c r="X322" s="207"/>
      <c r="Y322" s="207"/>
      <c r="Z322" s="207"/>
      <c r="AA322" s="207"/>
      <c r="AB322" s="207"/>
      <c r="AC322" s="207"/>
      <c r="AD322" s="207"/>
      <c r="AE322" s="207"/>
      <c r="AF322" s="207"/>
      <c r="AG322" s="207"/>
      <c r="AH322" s="207"/>
      <c r="AI322" s="207"/>
      <c r="AJ322" s="207"/>
      <c r="AK322" s="207"/>
      <c r="AL322" s="207"/>
    </row>
    <row r="323" spans="1:38" x14ac:dyDescent="0.25">
      <c r="A323" s="209"/>
      <c r="B323" s="209"/>
      <c r="C323" s="209"/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7"/>
      <c r="W323" s="207"/>
      <c r="X323" s="207"/>
      <c r="Y323" s="207"/>
      <c r="Z323" s="207"/>
      <c r="AA323" s="207"/>
      <c r="AB323" s="207"/>
      <c r="AC323" s="207"/>
      <c r="AD323" s="207"/>
      <c r="AE323" s="207"/>
      <c r="AF323" s="207"/>
      <c r="AG323" s="207"/>
      <c r="AH323" s="207"/>
      <c r="AI323" s="207"/>
      <c r="AJ323" s="207"/>
      <c r="AK323" s="207"/>
      <c r="AL323" s="207"/>
    </row>
    <row r="324" spans="1:38" x14ac:dyDescent="0.25">
      <c r="A324" s="209"/>
      <c r="B324" s="209"/>
      <c r="C324" s="209"/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7"/>
      <c r="W324" s="207"/>
      <c r="X324" s="207"/>
      <c r="Y324" s="207"/>
      <c r="Z324" s="207"/>
      <c r="AA324" s="207"/>
      <c r="AB324" s="207"/>
      <c r="AC324" s="207"/>
      <c r="AD324" s="207"/>
      <c r="AE324" s="207"/>
      <c r="AF324" s="207"/>
      <c r="AG324" s="207"/>
      <c r="AH324" s="207"/>
      <c r="AI324" s="207"/>
      <c r="AJ324" s="207"/>
      <c r="AK324" s="207"/>
      <c r="AL324" s="207"/>
    </row>
    <row r="325" spans="1:38" x14ac:dyDescent="0.25">
      <c r="A325" s="209"/>
      <c r="B325" s="209"/>
      <c r="C325" s="209"/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7"/>
      <c r="W325" s="207"/>
      <c r="X325" s="207"/>
      <c r="Y325" s="207"/>
      <c r="Z325" s="207"/>
      <c r="AA325" s="207"/>
      <c r="AB325" s="207"/>
      <c r="AC325" s="207"/>
      <c r="AD325" s="207"/>
      <c r="AE325" s="207"/>
      <c r="AF325" s="207"/>
      <c r="AG325" s="207"/>
      <c r="AH325" s="207"/>
      <c r="AI325" s="207"/>
      <c r="AJ325" s="207"/>
      <c r="AK325" s="207"/>
      <c r="AL325" s="207"/>
    </row>
    <row r="326" spans="1:38" x14ac:dyDescent="0.25">
      <c r="A326" s="209"/>
      <c r="B326" s="209"/>
      <c r="C326" s="209"/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7"/>
      <c r="W326" s="207"/>
      <c r="X326" s="207"/>
      <c r="Y326" s="207"/>
      <c r="Z326" s="207"/>
      <c r="AA326" s="207"/>
      <c r="AB326" s="207"/>
      <c r="AC326" s="207"/>
      <c r="AD326" s="207"/>
      <c r="AE326" s="207"/>
      <c r="AF326" s="207"/>
      <c r="AG326" s="207"/>
      <c r="AH326" s="207"/>
      <c r="AI326" s="207"/>
      <c r="AJ326" s="207"/>
      <c r="AK326" s="207"/>
      <c r="AL326" s="207"/>
    </row>
    <row r="327" spans="1:38" x14ac:dyDescent="0.25">
      <c r="A327" s="209"/>
      <c r="B327" s="209"/>
      <c r="C327" s="209"/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7"/>
      <c r="W327" s="207"/>
      <c r="X327" s="207"/>
      <c r="Y327" s="207"/>
      <c r="Z327" s="207"/>
      <c r="AA327" s="207"/>
      <c r="AB327" s="207"/>
      <c r="AC327" s="207"/>
      <c r="AD327" s="207"/>
      <c r="AE327" s="207"/>
      <c r="AF327" s="207"/>
      <c r="AG327" s="207"/>
      <c r="AH327" s="207"/>
      <c r="AI327" s="207"/>
      <c r="AJ327" s="207"/>
      <c r="AK327" s="207"/>
      <c r="AL327" s="207"/>
    </row>
    <row r="328" spans="1:38" x14ac:dyDescent="0.25">
      <c r="A328" s="209"/>
      <c r="B328" s="209"/>
      <c r="C328" s="209"/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7"/>
      <c r="W328" s="207"/>
      <c r="X328" s="207"/>
      <c r="Y328" s="207"/>
      <c r="Z328" s="207"/>
      <c r="AA328" s="207"/>
      <c r="AB328" s="207"/>
      <c r="AC328" s="207"/>
      <c r="AD328" s="207"/>
      <c r="AE328" s="207"/>
      <c r="AF328" s="207"/>
      <c r="AG328" s="207"/>
      <c r="AH328" s="207"/>
      <c r="AI328" s="207"/>
      <c r="AJ328" s="207"/>
      <c r="AK328" s="207"/>
      <c r="AL328" s="207"/>
    </row>
    <row r="329" spans="1:38" x14ac:dyDescent="0.25">
      <c r="A329" s="209"/>
      <c r="B329" s="209"/>
      <c r="C329" s="209"/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7"/>
      <c r="W329" s="207"/>
      <c r="X329" s="207"/>
      <c r="Y329" s="207"/>
      <c r="Z329" s="207"/>
      <c r="AA329" s="207"/>
      <c r="AB329" s="207"/>
      <c r="AC329" s="207"/>
      <c r="AD329" s="207"/>
      <c r="AE329" s="207"/>
      <c r="AF329" s="207"/>
      <c r="AG329" s="207"/>
      <c r="AH329" s="207"/>
      <c r="AI329" s="207"/>
      <c r="AJ329" s="207"/>
      <c r="AK329" s="207"/>
      <c r="AL329" s="207"/>
    </row>
    <row r="330" spans="1:38" x14ac:dyDescent="0.25">
      <c r="A330" s="209"/>
      <c r="B330" s="209"/>
      <c r="C330" s="209"/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7"/>
      <c r="W330" s="207"/>
      <c r="X330" s="207"/>
      <c r="Y330" s="207"/>
      <c r="Z330" s="207"/>
      <c r="AA330" s="207"/>
      <c r="AB330" s="207"/>
      <c r="AC330" s="207"/>
      <c r="AD330" s="207"/>
      <c r="AE330" s="207"/>
      <c r="AF330" s="207"/>
      <c r="AG330" s="207"/>
      <c r="AH330" s="207"/>
      <c r="AI330" s="207"/>
      <c r="AJ330" s="207"/>
      <c r="AK330" s="207"/>
      <c r="AL330" s="207"/>
    </row>
    <row r="331" spans="1:38" x14ac:dyDescent="0.25">
      <c r="A331" s="209"/>
      <c r="B331" s="209"/>
      <c r="C331" s="209"/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7"/>
      <c r="W331" s="207"/>
      <c r="X331" s="207"/>
      <c r="Y331" s="207"/>
      <c r="Z331" s="207"/>
      <c r="AA331" s="207"/>
      <c r="AB331" s="207"/>
      <c r="AC331" s="207"/>
      <c r="AD331" s="207"/>
      <c r="AE331" s="207"/>
      <c r="AF331" s="207"/>
      <c r="AG331" s="207"/>
      <c r="AH331" s="207"/>
      <c r="AI331" s="207"/>
      <c r="AJ331" s="207"/>
      <c r="AK331" s="207"/>
      <c r="AL331" s="207"/>
    </row>
    <row r="332" spans="1:38" x14ac:dyDescent="0.25">
      <c r="A332" s="209"/>
      <c r="B332" s="209"/>
      <c r="C332" s="209"/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7"/>
      <c r="W332" s="207"/>
      <c r="X332" s="207"/>
      <c r="Y332" s="207"/>
      <c r="Z332" s="207"/>
      <c r="AA332" s="207"/>
      <c r="AB332" s="207"/>
      <c r="AC332" s="207"/>
      <c r="AD332" s="207"/>
      <c r="AE332" s="207"/>
      <c r="AF332" s="207"/>
      <c r="AG332" s="207"/>
      <c r="AH332" s="207"/>
      <c r="AI332" s="207"/>
      <c r="AJ332" s="207"/>
      <c r="AK332" s="207"/>
      <c r="AL332" s="207"/>
    </row>
    <row r="333" spans="1:38" x14ac:dyDescent="0.25">
      <c r="A333" s="209"/>
      <c r="B333" s="209"/>
      <c r="C333" s="209"/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7"/>
      <c r="W333" s="207"/>
      <c r="X333" s="207"/>
      <c r="Y333" s="207"/>
      <c r="Z333" s="207"/>
      <c r="AA333" s="207"/>
      <c r="AB333" s="207"/>
      <c r="AC333" s="207"/>
      <c r="AD333" s="207"/>
      <c r="AE333" s="207"/>
      <c r="AF333" s="207"/>
      <c r="AG333" s="207"/>
      <c r="AH333" s="207"/>
      <c r="AI333" s="207"/>
      <c r="AJ333" s="207"/>
      <c r="AK333" s="207"/>
      <c r="AL333" s="207"/>
    </row>
    <row r="334" spans="1:38" x14ac:dyDescent="0.25">
      <c r="A334" s="209"/>
      <c r="B334" s="209"/>
      <c r="C334" s="209"/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7"/>
      <c r="W334" s="207"/>
      <c r="X334" s="207"/>
      <c r="Y334" s="207"/>
      <c r="Z334" s="207"/>
      <c r="AA334" s="207"/>
      <c r="AB334" s="207"/>
      <c r="AC334" s="207"/>
      <c r="AD334" s="207"/>
      <c r="AE334" s="207"/>
      <c r="AF334" s="207"/>
      <c r="AG334" s="207"/>
      <c r="AH334" s="207"/>
      <c r="AI334" s="207"/>
      <c r="AJ334" s="207"/>
      <c r="AK334" s="207"/>
      <c r="AL334" s="207"/>
    </row>
    <row r="335" spans="1:38" x14ac:dyDescent="0.25">
      <c r="A335" s="209"/>
      <c r="B335" s="209"/>
      <c r="C335" s="209"/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7"/>
      <c r="W335" s="207"/>
      <c r="X335" s="207"/>
      <c r="Y335" s="207"/>
      <c r="Z335" s="207"/>
      <c r="AA335" s="207"/>
      <c r="AB335" s="207"/>
      <c r="AC335" s="207"/>
      <c r="AD335" s="207"/>
      <c r="AE335" s="207"/>
      <c r="AF335" s="207"/>
      <c r="AG335" s="207"/>
      <c r="AH335" s="207"/>
      <c r="AI335" s="207"/>
      <c r="AJ335" s="207"/>
      <c r="AK335" s="207"/>
      <c r="AL335" s="207"/>
    </row>
    <row r="336" spans="1:38" x14ac:dyDescent="0.25">
      <c r="A336" s="209"/>
      <c r="B336" s="209"/>
      <c r="C336" s="209"/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7"/>
      <c r="W336" s="207"/>
      <c r="X336" s="207"/>
      <c r="Y336" s="207"/>
      <c r="Z336" s="207"/>
      <c r="AA336" s="207"/>
      <c r="AB336" s="207"/>
      <c r="AC336" s="207"/>
      <c r="AD336" s="207"/>
      <c r="AE336" s="207"/>
      <c r="AF336" s="207"/>
      <c r="AG336" s="207"/>
      <c r="AH336" s="207"/>
      <c r="AI336" s="207"/>
      <c r="AJ336" s="207"/>
      <c r="AK336" s="207"/>
      <c r="AL336" s="207"/>
    </row>
    <row r="337" spans="1:38" x14ac:dyDescent="0.25">
      <c r="A337" s="209"/>
      <c r="B337" s="209"/>
      <c r="C337" s="209"/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7"/>
      <c r="W337" s="207"/>
      <c r="X337" s="207"/>
      <c r="Y337" s="207"/>
      <c r="Z337" s="207"/>
      <c r="AA337" s="207"/>
      <c r="AB337" s="207"/>
      <c r="AC337" s="207"/>
      <c r="AD337" s="207"/>
      <c r="AE337" s="207"/>
      <c r="AF337" s="207"/>
      <c r="AG337" s="207"/>
      <c r="AH337" s="207"/>
      <c r="AI337" s="207"/>
      <c r="AJ337" s="207"/>
      <c r="AK337" s="207"/>
      <c r="AL337" s="207"/>
    </row>
    <row r="338" spans="1:38" x14ac:dyDescent="0.25">
      <c r="A338" s="209"/>
      <c r="B338" s="209"/>
      <c r="C338" s="209"/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7"/>
      <c r="W338" s="207"/>
      <c r="X338" s="207"/>
      <c r="Y338" s="207"/>
      <c r="Z338" s="207"/>
      <c r="AA338" s="207"/>
      <c r="AB338" s="207"/>
      <c r="AC338" s="207"/>
      <c r="AD338" s="207"/>
      <c r="AE338" s="207"/>
      <c r="AF338" s="207"/>
      <c r="AG338" s="207"/>
      <c r="AH338" s="207"/>
      <c r="AI338" s="207"/>
      <c r="AJ338" s="207"/>
      <c r="AK338" s="207"/>
      <c r="AL338" s="207"/>
    </row>
    <row r="339" spans="1:38" x14ac:dyDescent="0.25">
      <c r="A339" s="209"/>
      <c r="B339" s="209"/>
      <c r="C339" s="209"/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7"/>
      <c r="W339" s="207"/>
      <c r="X339" s="207"/>
      <c r="Y339" s="207"/>
      <c r="Z339" s="207"/>
      <c r="AA339" s="207"/>
      <c r="AB339" s="207"/>
      <c r="AC339" s="207"/>
      <c r="AD339" s="207"/>
      <c r="AE339" s="207"/>
      <c r="AF339" s="207"/>
      <c r="AG339" s="207"/>
      <c r="AH339" s="207"/>
      <c r="AI339" s="207"/>
      <c r="AJ339" s="207"/>
      <c r="AK339" s="207"/>
      <c r="AL339" s="207"/>
    </row>
    <row r="340" spans="1:38" x14ac:dyDescent="0.25">
      <c r="A340" s="209"/>
      <c r="B340" s="209"/>
      <c r="C340" s="209"/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7"/>
      <c r="W340" s="207"/>
      <c r="X340" s="207"/>
      <c r="Y340" s="207"/>
      <c r="Z340" s="207"/>
      <c r="AA340" s="207"/>
      <c r="AB340" s="207"/>
      <c r="AC340" s="207"/>
      <c r="AD340" s="207"/>
      <c r="AE340" s="207"/>
      <c r="AF340" s="207"/>
      <c r="AG340" s="207"/>
      <c r="AH340" s="207"/>
      <c r="AI340" s="207"/>
      <c r="AJ340" s="207"/>
      <c r="AK340" s="207"/>
      <c r="AL340" s="207"/>
    </row>
    <row r="341" spans="1:38" x14ac:dyDescent="0.25">
      <c r="A341" s="209"/>
      <c r="B341" s="209"/>
      <c r="C341" s="209"/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7"/>
      <c r="W341" s="207"/>
      <c r="X341" s="207"/>
      <c r="Y341" s="207"/>
      <c r="Z341" s="207"/>
      <c r="AA341" s="207"/>
      <c r="AB341" s="207"/>
      <c r="AC341" s="207"/>
      <c r="AD341" s="207"/>
      <c r="AE341" s="207"/>
      <c r="AF341" s="207"/>
      <c r="AG341" s="207"/>
      <c r="AH341" s="207"/>
      <c r="AI341" s="207"/>
      <c r="AJ341" s="207"/>
      <c r="AK341" s="207"/>
      <c r="AL341" s="207"/>
    </row>
    <row r="342" spans="1:38" x14ac:dyDescent="0.25">
      <c r="A342" s="209"/>
      <c r="B342" s="209"/>
      <c r="C342" s="209"/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7"/>
      <c r="W342" s="207"/>
      <c r="X342" s="207"/>
      <c r="Y342" s="207"/>
      <c r="Z342" s="207"/>
      <c r="AA342" s="207"/>
      <c r="AB342" s="207"/>
      <c r="AC342" s="207"/>
      <c r="AD342" s="207"/>
      <c r="AE342" s="207"/>
      <c r="AF342" s="207"/>
      <c r="AG342" s="207"/>
      <c r="AH342" s="207"/>
      <c r="AI342" s="207"/>
      <c r="AJ342" s="207"/>
      <c r="AK342" s="207"/>
      <c r="AL342" s="207"/>
    </row>
    <row r="343" spans="1:38" x14ac:dyDescent="0.25">
      <c r="A343" s="209"/>
      <c r="B343" s="209"/>
      <c r="C343" s="209"/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7"/>
      <c r="W343" s="207"/>
      <c r="X343" s="207"/>
      <c r="Y343" s="207"/>
      <c r="Z343" s="207"/>
      <c r="AA343" s="207"/>
      <c r="AB343" s="207"/>
      <c r="AC343" s="207"/>
      <c r="AD343" s="207"/>
      <c r="AE343" s="207"/>
      <c r="AF343" s="207"/>
      <c r="AG343" s="207"/>
      <c r="AH343" s="207"/>
      <c r="AI343" s="207"/>
      <c r="AJ343" s="207"/>
      <c r="AK343" s="207"/>
      <c r="AL343" s="207"/>
    </row>
    <row r="344" spans="1:38" x14ac:dyDescent="0.25">
      <c r="A344" s="209"/>
      <c r="B344" s="209"/>
      <c r="C344" s="209"/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7"/>
      <c r="W344" s="207"/>
      <c r="X344" s="207"/>
      <c r="Y344" s="207"/>
      <c r="Z344" s="207"/>
      <c r="AA344" s="207"/>
      <c r="AB344" s="207"/>
      <c r="AC344" s="207"/>
      <c r="AD344" s="207"/>
      <c r="AE344" s="207"/>
      <c r="AF344" s="207"/>
      <c r="AG344" s="207"/>
      <c r="AH344" s="207"/>
      <c r="AI344" s="207"/>
      <c r="AJ344" s="207"/>
      <c r="AK344" s="207"/>
      <c r="AL344" s="207"/>
    </row>
    <row r="345" spans="1:38" x14ac:dyDescent="0.25">
      <c r="A345" s="209"/>
      <c r="B345" s="209"/>
      <c r="C345" s="209"/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7"/>
      <c r="W345" s="207"/>
      <c r="X345" s="207"/>
      <c r="Y345" s="207"/>
      <c r="Z345" s="207"/>
      <c r="AA345" s="207"/>
      <c r="AB345" s="207"/>
      <c r="AC345" s="207"/>
      <c r="AD345" s="207"/>
      <c r="AE345" s="207"/>
      <c r="AF345" s="207"/>
      <c r="AG345" s="207"/>
      <c r="AH345" s="207"/>
      <c r="AI345" s="207"/>
      <c r="AJ345" s="207"/>
      <c r="AK345" s="207"/>
      <c r="AL345" s="207"/>
    </row>
    <row r="346" spans="1:38" x14ac:dyDescent="0.25">
      <c r="A346" s="209"/>
      <c r="B346" s="209"/>
      <c r="C346" s="209"/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7"/>
      <c r="W346" s="207"/>
      <c r="X346" s="207"/>
      <c r="Y346" s="207"/>
      <c r="Z346" s="207"/>
      <c r="AA346" s="207"/>
      <c r="AB346" s="207"/>
      <c r="AC346" s="207"/>
      <c r="AD346" s="207"/>
      <c r="AE346" s="207"/>
      <c r="AF346" s="207"/>
      <c r="AG346" s="207"/>
      <c r="AH346" s="207"/>
      <c r="AI346" s="207"/>
      <c r="AJ346" s="207"/>
      <c r="AK346" s="207"/>
      <c r="AL346" s="207"/>
    </row>
    <row r="347" spans="1:38" x14ac:dyDescent="0.25">
      <c r="A347" s="209"/>
      <c r="B347" s="209"/>
      <c r="C347" s="209"/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7"/>
      <c r="W347" s="207"/>
      <c r="X347" s="207"/>
      <c r="Y347" s="207"/>
      <c r="Z347" s="207"/>
      <c r="AA347" s="207"/>
      <c r="AB347" s="207"/>
      <c r="AC347" s="207"/>
      <c r="AD347" s="207"/>
      <c r="AE347" s="207"/>
      <c r="AF347" s="207"/>
      <c r="AG347" s="207"/>
      <c r="AH347" s="207"/>
      <c r="AI347" s="207"/>
      <c r="AJ347" s="207"/>
      <c r="AK347" s="207"/>
      <c r="AL347" s="207"/>
    </row>
    <row r="348" spans="1:38" x14ac:dyDescent="0.25">
      <c r="A348" s="209"/>
      <c r="B348" s="209"/>
      <c r="C348" s="209"/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7"/>
      <c r="W348" s="207"/>
      <c r="X348" s="207"/>
      <c r="Y348" s="207"/>
      <c r="Z348" s="207"/>
      <c r="AA348" s="207"/>
      <c r="AB348" s="207"/>
      <c r="AC348" s="207"/>
      <c r="AD348" s="207"/>
      <c r="AE348" s="207"/>
      <c r="AF348" s="207"/>
      <c r="AG348" s="207"/>
      <c r="AH348" s="207"/>
      <c r="AI348" s="207"/>
      <c r="AJ348" s="207"/>
      <c r="AK348" s="207"/>
      <c r="AL348" s="207"/>
    </row>
    <row r="349" spans="1:38" x14ac:dyDescent="0.25">
      <c r="A349" s="209"/>
      <c r="B349" s="209"/>
      <c r="C349" s="209"/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7"/>
      <c r="W349" s="207"/>
      <c r="X349" s="207"/>
      <c r="Y349" s="207"/>
      <c r="Z349" s="207"/>
      <c r="AA349" s="207"/>
      <c r="AB349" s="207"/>
      <c r="AC349" s="207"/>
      <c r="AD349" s="207"/>
      <c r="AE349" s="207"/>
      <c r="AF349" s="207"/>
      <c r="AG349" s="207"/>
      <c r="AH349" s="207"/>
      <c r="AI349" s="207"/>
      <c r="AJ349" s="207"/>
      <c r="AK349" s="207"/>
      <c r="AL349" s="207"/>
    </row>
    <row r="350" spans="1:38" x14ac:dyDescent="0.25">
      <c r="A350" s="209"/>
      <c r="B350" s="209"/>
      <c r="C350" s="209"/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7"/>
      <c r="W350" s="207"/>
      <c r="X350" s="207"/>
      <c r="Y350" s="207"/>
      <c r="Z350" s="207"/>
      <c r="AA350" s="207"/>
      <c r="AB350" s="207"/>
      <c r="AC350" s="207"/>
      <c r="AD350" s="207"/>
      <c r="AE350" s="207"/>
      <c r="AF350" s="207"/>
      <c r="AG350" s="207"/>
      <c r="AH350" s="207"/>
      <c r="AI350" s="207"/>
      <c r="AJ350" s="207"/>
      <c r="AK350" s="207"/>
      <c r="AL350" s="207"/>
    </row>
    <row r="351" spans="1:38" x14ac:dyDescent="0.25">
      <c r="A351" s="209"/>
      <c r="B351" s="209"/>
      <c r="C351" s="209"/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7"/>
      <c r="W351" s="207"/>
      <c r="X351" s="207"/>
      <c r="Y351" s="207"/>
      <c r="Z351" s="207"/>
      <c r="AA351" s="207"/>
      <c r="AB351" s="207"/>
      <c r="AC351" s="207"/>
      <c r="AD351" s="207"/>
      <c r="AE351" s="207"/>
      <c r="AF351" s="207"/>
      <c r="AG351" s="207"/>
      <c r="AH351" s="207"/>
      <c r="AI351" s="207"/>
      <c r="AJ351" s="207"/>
      <c r="AK351" s="207"/>
      <c r="AL351" s="207"/>
    </row>
    <row r="352" spans="1:38" x14ac:dyDescent="0.25">
      <c r="A352" s="209"/>
      <c r="B352" s="209"/>
      <c r="C352" s="209"/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7"/>
      <c r="W352" s="207"/>
      <c r="X352" s="207"/>
      <c r="Y352" s="207"/>
      <c r="Z352" s="207"/>
      <c r="AA352" s="207"/>
      <c r="AB352" s="207"/>
      <c r="AC352" s="207"/>
      <c r="AD352" s="207"/>
      <c r="AE352" s="207"/>
      <c r="AF352" s="207"/>
      <c r="AG352" s="207"/>
      <c r="AH352" s="207"/>
      <c r="AI352" s="207"/>
      <c r="AJ352" s="207"/>
      <c r="AK352" s="207"/>
      <c r="AL352" s="207"/>
    </row>
    <row r="353" spans="1:38" x14ac:dyDescent="0.25">
      <c r="A353" s="209"/>
      <c r="B353" s="209"/>
      <c r="C353" s="209"/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7"/>
      <c r="W353" s="207"/>
      <c r="X353" s="207"/>
      <c r="Y353" s="207"/>
      <c r="Z353" s="207"/>
      <c r="AA353" s="207"/>
      <c r="AB353" s="207"/>
      <c r="AC353" s="207"/>
      <c r="AD353" s="207"/>
      <c r="AE353" s="207"/>
      <c r="AF353" s="207"/>
      <c r="AG353" s="207"/>
      <c r="AH353" s="207"/>
      <c r="AI353" s="207"/>
      <c r="AJ353" s="207"/>
      <c r="AK353" s="207"/>
      <c r="AL353" s="207"/>
    </row>
    <row r="354" spans="1:38" x14ac:dyDescent="0.25">
      <c r="A354" s="209"/>
      <c r="B354" s="209"/>
      <c r="C354" s="209"/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7"/>
      <c r="W354" s="207"/>
      <c r="X354" s="207"/>
      <c r="Y354" s="207"/>
      <c r="Z354" s="207"/>
      <c r="AA354" s="207"/>
      <c r="AB354" s="207"/>
      <c r="AC354" s="207"/>
      <c r="AD354" s="207"/>
      <c r="AE354" s="207"/>
      <c r="AF354" s="207"/>
      <c r="AG354" s="207"/>
      <c r="AH354" s="207"/>
      <c r="AI354" s="207"/>
      <c r="AJ354" s="207"/>
      <c r="AK354" s="207"/>
      <c r="AL354" s="207"/>
    </row>
    <row r="355" spans="1:38" x14ac:dyDescent="0.25">
      <c r="A355" s="209"/>
      <c r="B355" s="209"/>
      <c r="C355" s="209"/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7"/>
      <c r="W355" s="207"/>
      <c r="X355" s="207"/>
      <c r="Y355" s="207"/>
      <c r="Z355" s="207"/>
      <c r="AA355" s="207"/>
      <c r="AB355" s="207"/>
      <c r="AC355" s="207"/>
      <c r="AD355" s="207"/>
      <c r="AE355" s="207"/>
      <c r="AF355" s="207"/>
      <c r="AG355" s="207"/>
      <c r="AH355" s="207"/>
      <c r="AI355" s="207"/>
      <c r="AJ355" s="207"/>
      <c r="AK355" s="207"/>
      <c r="AL355" s="207"/>
    </row>
    <row r="356" spans="1:38" x14ac:dyDescent="0.25">
      <c r="A356" s="209"/>
      <c r="B356" s="209"/>
      <c r="C356" s="209"/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7"/>
      <c r="W356" s="207"/>
      <c r="X356" s="207"/>
      <c r="Y356" s="207"/>
      <c r="Z356" s="207"/>
      <c r="AA356" s="207"/>
      <c r="AB356" s="207"/>
      <c r="AC356" s="207"/>
      <c r="AD356" s="207"/>
      <c r="AE356" s="207"/>
      <c r="AF356" s="207"/>
      <c r="AG356" s="207"/>
      <c r="AH356" s="207"/>
      <c r="AI356" s="207"/>
      <c r="AJ356" s="207"/>
      <c r="AK356" s="207"/>
      <c r="AL356" s="207"/>
    </row>
    <row r="357" spans="1:38" x14ac:dyDescent="0.25">
      <c r="A357" s="209"/>
      <c r="B357" s="209"/>
      <c r="C357" s="209"/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7"/>
      <c r="W357" s="207"/>
      <c r="X357" s="207"/>
      <c r="Y357" s="207"/>
      <c r="Z357" s="207"/>
      <c r="AA357" s="207"/>
      <c r="AB357" s="207"/>
      <c r="AC357" s="207"/>
      <c r="AD357" s="207"/>
      <c r="AE357" s="207"/>
      <c r="AF357" s="207"/>
      <c r="AG357" s="207"/>
      <c r="AH357" s="207"/>
      <c r="AI357" s="207"/>
      <c r="AJ357" s="207"/>
      <c r="AK357" s="207"/>
      <c r="AL357" s="207"/>
    </row>
    <row r="358" spans="1:38" x14ac:dyDescent="0.25">
      <c r="A358" s="209"/>
      <c r="B358" s="209"/>
      <c r="C358" s="209"/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7"/>
      <c r="W358" s="207"/>
      <c r="X358" s="207"/>
      <c r="Y358" s="207"/>
      <c r="Z358" s="207"/>
      <c r="AA358" s="207"/>
      <c r="AB358" s="207"/>
      <c r="AC358" s="207"/>
      <c r="AD358" s="207"/>
      <c r="AE358" s="207"/>
      <c r="AF358" s="207"/>
      <c r="AG358" s="207"/>
      <c r="AH358" s="207"/>
      <c r="AI358" s="207"/>
      <c r="AJ358" s="207"/>
      <c r="AK358" s="207"/>
      <c r="AL358" s="207"/>
    </row>
    <row r="359" spans="1:38" x14ac:dyDescent="0.25">
      <c r="A359" s="209"/>
      <c r="B359" s="209"/>
      <c r="C359" s="209"/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7"/>
      <c r="W359" s="207"/>
      <c r="X359" s="207"/>
      <c r="Y359" s="207"/>
      <c r="Z359" s="207"/>
      <c r="AA359" s="207"/>
      <c r="AB359" s="207"/>
      <c r="AC359" s="207"/>
      <c r="AD359" s="207"/>
      <c r="AE359" s="207"/>
      <c r="AF359" s="207"/>
      <c r="AG359" s="207"/>
      <c r="AH359" s="207"/>
      <c r="AI359" s="207"/>
      <c r="AJ359" s="207"/>
      <c r="AK359" s="207"/>
      <c r="AL359" s="207"/>
    </row>
    <row r="360" spans="1:38" x14ac:dyDescent="0.25">
      <c r="A360" s="209"/>
      <c r="B360" s="209"/>
      <c r="C360" s="209"/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7"/>
      <c r="W360" s="207"/>
      <c r="X360" s="207"/>
      <c r="Y360" s="207"/>
      <c r="Z360" s="207"/>
      <c r="AA360" s="207"/>
      <c r="AB360" s="207"/>
      <c r="AC360" s="207"/>
      <c r="AD360" s="207"/>
      <c r="AE360" s="207"/>
      <c r="AF360" s="207"/>
      <c r="AG360" s="207"/>
      <c r="AH360" s="207"/>
      <c r="AI360" s="207"/>
      <c r="AJ360" s="207"/>
      <c r="AK360" s="207"/>
      <c r="AL360" s="207"/>
    </row>
    <row r="361" spans="1:38" x14ac:dyDescent="0.25">
      <c r="A361" s="209"/>
      <c r="B361" s="209"/>
      <c r="C361" s="209"/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7"/>
      <c r="W361" s="207"/>
      <c r="X361" s="207"/>
      <c r="Y361" s="207"/>
      <c r="Z361" s="207"/>
      <c r="AA361" s="207"/>
      <c r="AB361" s="207"/>
      <c r="AC361" s="207"/>
      <c r="AD361" s="207"/>
      <c r="AE361" s="207"/>
      <c r="AF361" s="207"/>
      <c r="AG361" s="207"/>
      <c r="AH361" s="207"/>
      <c r="AI361" s="207"/>
      <c r="AJ361" s="207"/>
      <c r="AK361" s="207"/>
      <c r="AL361" s="207"/>
    </row>
    <row r="362" spans="1:38" x14ac:dyDescent="0.25">
      <c r="A362" s="209"/>
      <c r="B362" s="209"/>
      <c r="C362" s="209"/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7"/>
      <c r="W362" s="207"/>
      <c r="X362" s="207"/>
      <c r="Y362" s="207"/>
      <c r="Z362" s="207"/>
      <c r="AA362" s="207"/>
      <c r="AB362" s="207"/>
      <c r="AC362" s="207"/>
      <c r="AD362" s="207"/>
      <c r="AE362" s="207"/>
      <c r="AF362" s="207"/>
      <c r="AG362" s="207"/>
      <c r="AH362" s="207"/>
      <c r="AI362" s="207"/>
      <c r="AJ362" s="207"/>
      <c r="AK362" s="207"/>
      <c r="AL362" s="207"/>
    </row>
    <row r="363" spans="1:38" x14ac:dyDescent="0.25">
      <c r="A363" s="209"/>
      <c r="B363" s="209"/>
      <c r="C363" s="209"/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7"/>
      <c r="W363" s="207"/>
      <c r="X363" s="207"/>
      <c r="Y363" s="207"/>
      <c r="Z363" s="207"/>
      <c r="AA363" s="207"/>
      <c r="AB363" s="207"/>
      <c r="AC363" s="207"/>
      <c r="AD363" s="207"/>
      <c r="AE363" s="207"/>
      <c r="AF363" s="207"/>
      <c r="AG363" s="207"/>
      <c r="AH363" s="207"/>
      <c r="AI363" s="207"/>
      <c r="AJ363" s="207"/>
      <c r="AK363" s="207"/>
      <c r="AL363" s="207"/>
    </row>
    <row r="364" spans="1:38" x14ac:dyDescent="0.25">
      <c r="A364" s="209"/>
      <c r="B364" s="209"/>
      <c r="C364" s="209"/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7"/>
      <c r="W364" s="207"/>
      <c r="X364" s="207"/>
      <c r="Y364" s="207"/>
      <c r="Z364" s="207"/>
      <c r="AA364" s="207"/>
      <c r="AB364" s="207"/>
      <c r="AC364" s="207"/>
      <c r="AD364" s="207"/>
      <c r="AE364" s="207"/>
      <c r="AF364" s="207"/>
      <c r="AG364" s="207"/>
      <c r="AH364" s="207"/>
      <c r="AI364" s="207"/>
      <c r="AJ364" s="207"/>
      <c r="AK364" s="207"/>
      <c r="AL364" s="207"/>
    </row>
    <row r="365" spans="1:38" x14ac:dyDescent="0.25">
      <c r="A365" s="209"/>
      <c r="B365" s="209"/>
      <c r="C365" s="209"/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7"/>
      <c r="W365" s="207"/>
      <c r="X365" s="207"/>
      <c r="Y365" s="207"/>
      <c r="Z365" s="207"/>
      <c r="AA365" s="207"/>
      <c r="AB365" s="207"/>
      <c r="AC365" s="207"/>
      <c r="AD365" s="207"/>
      <c r="AE365" s="207"/>
      <c r="AF365" s="207"/>
      <c r="AG365" s="207"/>
      <c r="AH365" s="207"/>
      <c r="AI365" s="207"/>
      <c r="AJ365" s="207"/>
      <c r="AK365" s="207"/>
      <c r="AL365" s="207"/>
    </row>
    <row r="366" spans="1:38" x14ac:dyDescent="0.25">
      <c r="A366" s="209"/>
      <c r="B366" s="209"/>
      <c r="C366" s="209"/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7"/>
      <c r="W366" s="207"/>
      <c r="X366" s="207"/>
      <c r="Y366" s="207"/>
      <c r="Z366" s="207"/>
      <c r="AA366" s="207"/>
      <c r="AB366" s="207"/>
      <c r="AC366" s="207"/>
      <c r="AD366" s="207"/>
      <c r="AE366" s="207"/>
      <c r="AF366" s="207"/>
      <c r="AG366" s="207"/>
      <c r="AH366" s="207"/>
      <c r="AI366" s="207"/>
      <c r="AJ366" s="207"/>
      <c r="AK366" s="207"/>
      <c r="AL366" s="207"/>
    </row>
    <row r="367" spans="1:38" x14ac:dyDescent="0.25">
      <c r="A367" s="209"/>
      <c r="B367" s="209"/>
      <c r="C367" s="209"/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7"/>
      <c r="W367" s="207"/>
      <c r="X367" s="207"/>
      <c r="Y367" s="207"/>
      <c r="Z367" s="207"/>
      <c r="AA367" s="207"/>
      <c r="AB367" s="207"/>
      <c r="AC367" s="207"/>
      <c r="AD367" s="207"/>
      <c r="AE367" s="207"/>
      <c r="AF367" s="207"/>
      <c r="AG367" s="207"/>
      <c r="AH367" s="207"/>
      <c r="AI367" s="207"/>
      <c r="AJ367" s="207"/>
      <c r="AK367" s="207"/>
      <c r="AL367" s="207"/>
    </row>
    <row r="368" spans="1:38" x14ac:dyDescent="0.25">
      <c r="A368" s="209"/>
      <c r="B368" s="209"/>
      <c r="C368" s="209"/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7"/>
      <c r="W368" s="207"/>
      <c r="X368" s="207"/>
      <c r="Y368" s="207"/>
      <c r="Z368" s="207"/>
      <c r="AA368" s="207"/>
      <c r="AB368" s="207"/>
      <c r="AC368" s="207"/>
      <c r="AD368" s="207"/>
      <c r="AE368" s="207"/>
      <c r="AF368" s="207"/>
      <c r="AG368" s="207"/>
      <c r="AH368" s="207"/>
      <c r="AI368" s="207"/>
      <c r="AJ368" s="207"/>
      <c r="AK368" s="207"/>
      <c r="AL368" s="207"/>
    </row>
    <row r="369" spans="1:38" x14ac:dyDescent="0.25">
      <c r="A369" s="209"/>
      <c r="B369" s="209"/>
      <c r="C369" s="209"/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7"/>
      <c r="W369" s="207"/>
      <c r="X369" s="207"/>
      <c r="Y369" s="207"/>
      <c r="Z369" s="207"/>
      <c r="AA369" s="207"/>
      <c r="AB369" s="207"/>
      <c r="AC369" s="207"/>
      <c r="AD369" s="207"/>
      <c r="AE369" s="207"/>
      <c r="AF369" s="207"/>
      <c r="AG369" s="207"/>
      <c r="AH369" s="207"/>
      <c r="AI369" s="207"/>
      <c r="AJ369" s="207"/>
      <c r="AK369" s="207"/>
      <c r="AL369" s="207"/>
    </row>
    <row r="370" spans="1:38" x14ac:dyDescent="0.25">
      <c r="A370" s="209"/>
      <c r="B370" s="209"/>
      <c r="C370" s="209"/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  <c r="AL370" s="207"/>
    </row>
    <row r="371" spans="1:38" x14ac:dyDescent="0.25">
      <c r="A371" s="209"/>
      <c r="B371" s="209"/>
      <c r="C371" s="209"/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  <c r="AL371" s="207"/>
    </row>
    <row r="372" spans="1:38" x14ac:dyDescent="0.25">
      <c r="A372" s="209"/>
      <c r="B372" s="209"/>
      <c r="C372" s="209"/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  <c r="AL372" s="207"/>
    </row>
    <row r="373" spans="1:38" x14ac:dyDescent="0.25">
      <c r="A373" s="209"/>
      <c r="B373" s="209"/>
      <c r="C373" s="209"/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  <c r="AL373" s="207"/>
    </row>
    <row r="374" spans="1:38" x14ac:dyDescent="0.25">
      <c r="A374" s="209"/>
      <c r="B374" s="209"/>
      <c r="C374" s="209"/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  <c r="AL374" s="207"/>
    </row>
    <row r="375" spans="1:38" x14ac:dyDescent="0.25">
      <c r="A375" s="209"/>
      <c r="B375" s="209"/>
      <c r="C375" s="209"/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7"/>
      <c r="W375" s="207"/>
      <c r="X375" s="207"/>
      <c r="Y375" s="207"/>
      <c r="Z375" s="207"/>
      <c r="AA375" s="207"/>
      <c r="AB375" s="207"/>
      <c r="AC375" s="207"/>
      <c r="AD375" s="207"/>
      <c r="AE375" s="207"/>
      <c r="AF375" s="207"/>
      <c r="AG375" s="207"/>
      <c r="AH375" s="207"/>
      <c r="AI375" s="207"/>
      <c r="AJ375" s="207"/>
      <c r="AK375" s="207"/>
      <c r="AL375" s="207"/>
    </row>
    <row r="376" spans="1:38" x14ac:dyDescent="0.25">
      <c r="A376" s="209"/>
      <c r="B376" s="209"/>
      <c r="C376" s="209"/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7"/>
      <c r="W376" s="207"/>
      <c r="X376" s="207"/>
      <c r="Y376" s="207"/>
      <c r="Z376" s="207"/>
      <c r="AA376" s="207"/>
      <c r="AB376" s="207"/>
      <c r="AC376" s="207"/>
      <c r="AD376" s="207"/>
      <c r="AE376" s="207"/>
      <c r="AF376" s="207"/>
      <c r="AG376" s="207"/>
      <c r="AH376" s="207"/>
      <c r="AI376" s="207"/>
      <c r="AJ376" s="207"/>
      <c r="AK376" s="207"/>
      <c r="AL376" s="207"/>
    </row>
    <row r="377" spans="1:38" x14ac:dyDescent="0.25">
      <c r="A377" s="209"/>
      <c r="B377" s="209"/>
      <c r="C377" s="209"/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7"/>
      <c r="W377" s="207"/>
      <c r="X377" s="207"/>
      <c r="Y377" s="207"/>
      <c r="Z377" s="207"/>
      <c r="AA377" s="207"/>
      <c r="AB377" s="207"/>
      <c r="AC377" s="207"/>
      <c r="AD377" s="207"/>
      <c r="AE377" s="207"/>
      <c r="AF377" s="207"/>
      <c r="AG377" s="207"/>
      <c r="AH377" s="207"/>
      <c r="AI377" s="207"/>
      <c r="AJ377" s="207"/>
      <c r="AK377" s="207"/>
      <c r="AL377" s="207"/>
    </row>
    <row r="378" spans="1:38" x14ac:dyDescent="0.25">
      <c r="A378" s="209"/>
      <c r="B378" s="209"/>
      <c r="C378" s="209"/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7"/>
      <c r="W378" s="207"/>
      <c r="X378" s="207"/>
      <c r="Y378" s="207"/>
      <c r="Z378" s="207"/>
      <c r="AA378" s="207"/>
      <c r="AB378" s="207"/>
      <c r="AC378" s="207"/>
      <c r="AD378" s="207"/>
      <c r="AE378" s="207"/>
      <c r="AF378" s="207"/>
      <c r="AG378" s="207"/>
      <c r="AH378" s="207"/>
      <c r="AI378" s="207"/>
      <c r="AJ378" s="207"/>
      <c r="AK378" s="207"/>
      <c r="AL378" s="207"/>
    </row>
    <row r="379" spans="1:38" x14ac:dyDescent="0.25">
      <c r="A379" s="209"/>
      <c r="B379" s="209"/>
      <c r="C379" s="209"/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7"/>
      <c r="W379" s="207"/>
      <c r="X379" s="207"/>
      <c r="Y379" s="207"/>
      <c r="Z379" s="207"/>
      <c r="AA379" s="207"/>
      <c r="AB379" s="207"/>
      <c r="AC379" s="207"/>
      <c r="AD379" s="207"/>
      <c r="AE379" s="207"/>
      <c r="AF379" s="207"/>
      <c r="AG379" s="207"/>
      <c r="AH379" s="207"/>
      <c r="AI379" s="207"/>
      <c r="AJ379" s="207"/>
      <c r="AK379" s="207"/>
      <c r="AL379" s="207"/>
    </row>
    <row r="380" spans="1:38" x14ac:dyDescent="0.25">
      <c r="A380" s="209"/>
      <c r="B380" s="209"/>
      <c r="C380" s="209"/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7"/>
      <c r="W380" s="207"/>
      <c r="X380" s="207"/>
      <c r="Y380" s="207"/>
      <c r="Z380" s="207"/>
      <c r="AA380" s="207"/>
      <c r="AB380" s="207"/>
      <c r="AC380" s="207"/>
      <c r="AD380" s="207"/>
      <c r="AE380" s="207"/>
      <c r="AF380" s="207"/>
      <c r="AG380" s="207"/>
      <c r="AH380" s="207"/>
      <c r="AI380" s="207"/>
      <c r="AJ380" s="207"/>
      <c r="AK380" s="207"/>
      <c r="AL380" s="207"/>
    </row>
    <row r="381" spans="1:38" x14ac:dyDescent="0.25">
      <c r="A381" s="209"/>
      <c r="B381" s="209"/>
      <c r="C381" s="209"/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7"/>
      <c r="W381" s="207"/>
      <c r="X381" s="207"/>
      <c r="Y381" s="207"/>
      <c r="Z381" s="207"/>
      <c r="AA381" s="207"/>
      <c r="AB381" s="207"/>
      <c r="AC381" s="207"/>
      <c r="AD381" s="207"/>
      <c r="AE381" s="207"/>
      <c r="AF381" s="207"/>
      <c r="AG381" s="207"/>
      <c r="AH381" s="207"/>
      <c r="AI381" s="207"/>
      <c r="AJ381" s="207"/>
      <c r="AK381" s="207"/>
      <c r="AL381" s="207"/>
    </row>
    <row r="382" spans="1:38" x14ac:dyDescent="0.25">
      <c r="A382" s="209"/>
      <c r="B382" s="209"/>
      <c r="C382" s="209"/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7"/>
      <c r="W382" s="207"/>
      <c r="X382" s="207"/>
      <c r="Y382" s="207"/>
      <c r="Z382" s="207"/>
      <c r="AA382" s="207"/>
      <c r="AB382" s="207"/>
      <c r="AC382" s="207"/>
      <c r="AD382" s="207"/>
      <c r="AE382" s="207"/>
      <c r="AF382" s="207"/>
      <c r="AG382" s="207"/>
      <c r="AH382" s="207"/>
      <c r="AI382" s="207"/>
      <c r="AJ382" s="207"/>
      <c r="AK382" s="207"/>
      <c r="AL382" s="207"/>
    </row>
    <row r="383" spans="1:38" x14ac:dyDescent="0.25">
      <c r="A383" s="209"/>
      <c r="B383" s="209"/>
      <c r="C383" s="209"/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7"/>
      <c r="W383" s="207"/>
      <c r="X383" s="207"/>
      <c r="Y383" s="207"/>
      <c r="Z383" s="207"/>
      <c r="AA383" s="207"/>
      <c r="AB383" s="207"/>
      <c r="AC383" s="207"/>
      <c r="AD383" s="207"/>
      <c r="AE383" s="207"/>
      <c r="AF383" s="207"/>
      <c r="AG383" s="207"/>
      <c r="AH383" s="207"/>
      <c r="AI383" s="207"/>
      <c r="AJ383" s="207"/>
      <c r="AK383" s="207"/>
      <c r="AL383" s="207"/>
    </row>
    <row r="384" spans="1:38" x14ac:dyDescent="0.25">
      <c r="A384" s="209"/>
      <c r="B384" s="209"/>
      <c r="C384" s="209"/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7"/>
      <c r="W384" s="207"/>
      <c r="X384" s="207"/>
      <c r="Y384" s="207"/>
      <c r="Z384" s="207"/>
      <c r="AA384" s="207"/>
      <c r="AB384" s="207"/>
      <c r="AC384" s="207"/>
      <c r="AD384" s="207"/>
      <c r="AE384" s="207"/>
      <c r="AF384" s="207"/>
      <c r="AG384" s="207"/>
      <c r="AH384" s="207"/>
      <c r="AI384" s="207"/>
      <c r="AJ384" s="207"/>
      <c r="AK384" s="207"/>
      <c r="AL384" s="207"/>
    </row>
    <row r="385" spans="1:38" x14ac:dyDescent="0.25">
      <c r="A385" s="209"/>
      <c r="B385" s="209"/>
      <c r="C385" s="209"/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7"/>
      <c r="W385" s="207"/>
      <c r="X385" s="207"/>
      <c r="Y385" s="207"/>
      <c r="Z385" s="207"/>
      <c r="AA385" s="207"/>
      <c r="AB385" s="207"/>
      <c r="AC385" s="207"/>
      <c r="AD385" s="207"/>
      <c r="AE385" s="207"/>
      <c r="AF385" s="207"/>
      <c r="AG385" s="207"/>
      <c r="AH385" s="207"/>
      <c r="AI385" s="207"/>
      <c r="AJ385" s="207"/>
      <c r="AK385" s="207"/>
      <c r="AL385" s="207"/>
    </row>
    <row r="386" spans="1:38" x14ac:dyDescent="0.25">
      <c r="A386" s="209"/>
      <c r="B386" s="209"/>
      <c r="C386" s="209"/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7"/>
      <c r="W386" s="207"/>
      <c r="X386" s="207"/>
      <c r="Y386" s="207"/>
      <c r="Z386" s="207"/>
      <c r="AA386" s="207"/>
      <c r="AB386" s="207"/>
      <c r="AC386" s="207"/>
      <c r="AD386" s="207"/>
      <c r="AE386" s="207"/>
      <c r="AF386" s="207"/>
      <c r="AG386" s="207"/>
      <c r="AH386" s="207"/>
      <c r="AI386" s="207"/>
      <c r="AJ386" s="207"/>
      <c r="AK386" s="207"/>
      <c r="AL386" s="207"/>
    </row>
    <row r="387" spans="1:38" x14ac:dyDescent="0.25">
      <c r="A387" s="209"/>
      <c r="B387" s="209"/>
      <c r="C387" s="209"/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7"/>
      <c r="W387" s="207"/>
      <c r="X387" s="207"/>
      <c r="Y387" s="207"/>
      <c r="Z387" s="207"/>
      <c r="AA387" s="207"/>
      <c r="AB387" s="207"/>
      <c r="AC387" s="207"/>
      <c r="AD387" s="207"/>
      <c r="AE387" s="207"/>
      <c r="AF387" s="207"/>
      <c r="AG387" s="207"/>
      <c r="AH387" s="207"/>
      <c r="AI387" s="207"/>
      <c r="AJ387" s="207"/>
      <c r="AK387" s="207"/>
      <c r="AL387" s="207"/>
    </row>
    <row r="388" spans="1:38" x14ac:dyDescent="0.25">
      <c r="A388" s="209"/>
      <c r="B388" s="209"/>
      <c r="C388" s="209"/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7"/>
      <c r="W388" s="207"/>
      <c r="X388" s="207"/>
      <c r="Y388" s="207"/>
      <c r="Z388" s="207"/>
      <c r="AA388" s="207"/>
      <c r="AB388" s="207"/>
      <c r="AC388" s="207"/>
      <c r="AD388" s="207"/>
      <c r="AE388" s="207"/>
      <c r="AF388" s="207"/>
      <c r="AG388" s="207"/>
      <c r="AH388" s="207"/>
      <c r="AI388" s="207"/>
      <c r="AJ388" s="207"/>
      <c r="AK388" s="207"/>
      <c r="AL388" s="207"/>
    </row>
    <row r="389" spans="1:38" x14ac:dyDescent="0.25">
      <c r="A389" s="209"/>
      <c r="B389" s="209"/>
      <c r="C389" s="209"/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7"/>
      <c r="W389" s="207"/>
      <c r="X389" s="207"/>
      <c r="Y389" s="207"/>
      <c r="Z389" s="207"/>
      <c r="AA389" s="207"/>
      <c r="AB389" s="207"/>
      <c r="AC389" s="207"/>
      <c r="AD389" s="207"/>
      <c r="AE389" s="207"/>
      <c r="AF389" s="207"/>
      <c r="AG389" s="207"/>
      <c r="AH389" s="207"/>
      <c r="AI389" s="207"/>
      <c r="AJ389" s="207"/>
      <c r="AK389" s="207"/>
      <c r="AL389" s="207"/>
    </row>
    <row r="390" spans="1:38" x14ac:dyDescent="0.25">
      <c r="A390" s="209"/>
      <c r="B390" s="209"/>
      <c r="C390" s="209"/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7"/>
      <c r="W390" s="207"/>
      <c r="X390" s="207"/>
      <c r="Y390" s="207"/>
      <c r="Z390" s="207"/>
      <c r="AA390" s="207"/>
      <c r="AB390" s="207"/>
      <c r="AC390" s="207"/>
      <c r="AD390" s="207"/>
      <c r="AE390" s="207"/>
      <c r="AF390" s="207"/>
      <c r="AG390" s="207"/>
      <c r="AH390" s="207"/>
      <c r="AI390" s="207"/>
      <c r="AJ390" s="207"/>
      <c r="AK390" s="207"/>
      <c r="AL390" s="207"/>
    </row>
    <row r="391" spans="1:38" x14ac:dyDescent="0.25">
      <c r="A391" s="209"/>
      <c r="B391" s="209"/>
      <c r="C391" s="209"/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7"/>
      <c r="W391" s="207"/>
      <c r="X391" s="207"/>
      <c r="Y391" s="207"/>
      <c r="Z391" s="207"/>
      <c r="AA391" s="207"/>
      <c r="AB391" s="207"/>
      <c r="AC391" s="207"/>
      <c r="AD391" s="207"/>
      <c r="AE391" s="207"/>
      <c r="AF391" s="207"/>
      <c r="AG391" s="207"/>
      <c r="AH391" s="207"/>
      <c r="AI391" s="207"/>
      <c r="AJ391" s="207"/>
      <c r="AK391" s="207"/>
      <c r="AL391" s="207"/>
    </row>
    <row r="392" spans="1:38" x14ac:dyDescent="0.25">
      <c r="A392" s="209"/>
      <c r="B392" s="209"/>
      <c r="C392" s="209"/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7"/>
      <c r="W392" s="207"/>
      <c r="X392" s="207"/>
      <c r="Y392" s="207"/>
      <c r="Z392" s="207"/>
      <c r="AA392" s="207"/>
      <c r="AB392" s="207"/>
      <c r="AC392" s="207"/>
      <c r="AD392" s="207"/>
      <c r="AE392" s="207"/>
      <c r="AF392" s="207"/>
      <c r="AG392" s="207"/>
      <c r="AH392" s="207"/>
      <c r="AI392" s="207"/>
      <c r="AJ392" s="207"/>
      <c r="AK392" s="207"/>
      <c r="AL392" s="207"/>
    </row>
    <row r="393" spans="1:38" x14ac:dyDescent="0.25">
      <c r="A393" s="209"/>
      <c r="B393" s="209"/>
      <c r="C393" s="209"/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7"/>
      <c r="W393" s="207"/>
      <c r="X393" s="207"/>
      <c r="Y393" s="207"/>
      <c r="Z393" s="207"/>
      <c r="AA393" s="207"/>
      <c r="AB393" s="207"/>
      <c r="AC393" s="207"/>
      <c r="AD393" s="207"/>
      <c r="AE393" s="207"/>
      <c r="AF393" s="207"/>
      <c r="AG393" s="207"/>
      <c r="AH393" s="207"/>
      <c r="AI393" s="207"/>
      <c r="AJ393" s="207"/>
      <c r="AK393" s="207"/>
      <c r="AL393" s="207"/>
    </row>
    <row r="394" spans="1:38" x14ac:dyDescent="0.25">
      <c r="A394" s="209"/>
      <c r="B394" s="209"/>
      <c r="C394" s="209"/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7"/>
      <c r="W394" s="207"/>
      <c r="X394" s="207"/>
      <c r="Y394" s="207"/>
      <c r="Z394" s="207"/>
      <c r="AA394" s="207"/>
      <c r="AB394" s="207"/>
      <c r="AC394" s="207"/>
      <c r="AD394" s="207"/>
      <c r="AE394" s="207"/>
      <c r="AF394" s="207"/>
      <c r="AG394" s="207"/>
      <c r="AH394" s="207"/>
      <c r="AI394" s="207"/>
      <c r="AJ394" s="207"/>
      <c r="AK394" s="207"/>
      <c r="AL394" s="207"/>
    </row>
    <row r="395" spans="1:38" x14ac:dyDescent="0.25">
      <c r="A395" s="209"/>
      <c r="B395" s="209"/>
      <c r="C395" s="209"/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7"/>
      <c r="W395" s="207"/>
      <c r="X395" s="207"/>
      <c r="Y395" s="207"/>
      <c r="Z395" s="207"/>
      <c r="AA395" s="207"/>
      <c r="AB395" s="207"/>
      <c r="AC395" s="207"/>
      <c r="AD395" s="207"/>
      <c r="AE395" s="207"/>
      <c r="AF395" s="207"/>
      <c r="AG395" s="207"/>
      <c r="AH395" s="207"/>
      <c r="AI395" s="207"/>
      <c r="AJ395" s="207"/>
      <c r="AK395" s="207"/>
      <c r="AL395" s="207"/>
    </row>
    <row r="396" spans="1:38" x14ac:dyDescent="0.25">
      <c r="A396" s="209"/>
      <c r="B396" s="209"/>
      <c r="C396" s="209"/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7"/>
      <c r="W396" s="207"/>
      <c r="X396" s="207"/>
      <c r="Y396" s="207"/>
      <c r="Z396" s="207"/>
      <c r="AA396" s="207"/>
      <c r="AB396" s="207"/>
      <c r="AC396" s="207"/>
      <c r="AD396" s="207"/>
      <c r="AE396" s="207"/>
      <c r="AF396" s="207"/>
      <c r="AG396" s="207"/>
      <c r="AH396" s="207"/>
      <c r="AI396" s="207"/>
      <c r="AJ396" s="207"/>
      <c r="AK396" s="207"/>
      <c r="AL396" s="207"/>
    </row>
    <row r="397" spans="1:38" x14ac:dyDescent="0.25">
      <c r="A397" s="209"/>
      <c r="B397" s="209"/>
      <c r="C397" s="209"/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7"/>
      <c r="W397" s="207"/>
      <c r="X397" s="207"/>
      <c r="Y397" s="207"/>
      <c r="Z397" s="207"/>
      <c r="AA397" s="207"/>
      <c r="AB397" s="207"/>
      <c r="AC397" s="207"/>
      <c r="AD397" s="207"/>
      <c r="AE397" s="207"/>
      <c r="AF397" s="207"/>
      <c r="AG397" s="207"/>
      <c r="AH397" s="207"/>
      <c r="AI397" s="207"/>
      <c r="AJ397" s="207"/>
      <c r="AK397" s="207"/>
      <c r="AL397" s="207"/>
    </row>
    <row r="398" spans="1:38" x14ac:dyDescent="0.25">
      <c r="A398" s="209"/>
      <c r="B398" s="209"/>
      <c r="C398" s="209"/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7"/>
      <c r="W398" s="207"/>
      <c r="X398" s="207"/>
      <c r="Y398" s="207"/>
      <c r="Z398" s="207"/>
      <c r="AA398" s="207"/>
      <c r="AB398" s="207"/>
      <c r="AC398" s="207"/>
      <c r="AD398" s="207"/>
      <c r="AE398" s="207"/>
      <c r="AF398" s="207"/>
      <c r="AG398" s="207"/>
      <c r="AH398" s="207"/>
      <c r="AI398" s="207"/>
      <c r="AJ398" s="207"/>
      <c r="AK398" s="207"/>
      <c r="AL398" s="207"/>
    </row>
    <row r="399" spans="1:38" x14ac:dyDescent="0.25">
      <c r="A399" s="209"/>
      <c r="B399" s="209"/>
      <c r="C399" s="209"/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7"/>
      <c r="W399" s="207"/>
      <c r="X399" s="207"/>
      <c r="Y399" s="207"/>
      <c r="Z399" s="207"/>
      <c r="AA399" s="207"/>
      <c r="AB399" s="207"/>
      <c r="AC399" s="207"/>
      <c r="AD399" s="207"/>
      <c r="AE399" s="207"/>
      <c r="AF399" s="207"/>
      <c r="AG399" s="207"/>
      <c r="AH399" s="207"/>
      <c r="AI399" s="207"/>
      <c r="AJ399" s="207"/>
      <c r="AK399" s="207"/>
      <c r="AL399" s="207"/>
    </row>
    <row r="400" spans="1:38" x14ac:dyDescent="0.25">
      <c r="A400" s="209"/>
      <c r="B400" s="209"/>
      <c r="C400" s="209"/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7"/>
      <c r="W400" s="207"/>
      <c r="X400" s="207"/>
      <c r="Y400" s="207"/>
      <c r="Z400" s="207"/>
      <c r="AA400" s="207"/>
      <c r="AB400" s="207"/>
      <c r="AC400" s="207"/>
      <c r="AD400" s="207"/>
      <c r="AE400" s="207"/>
      <c r="AF400" s="207"/>
      <c r="AG400" s="207"/>
      <c r="AH400" s="207"/>
      <c r="AI400" s="207"/>
      <c r="AJ400" s="207"/>
      <c r="AK400" s="207"/>
      <c r="AL400" s="207"/>
    </row>
    <row r="401" spans="1:38" x14ac:dyDescent="0.25">
      <c r="A401" s="209"/>
      <c r="B401" s="209"/>
      <c r="C401" s="209"/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7"/>
      <c r="W401" s="207"/>
      <c r="X401" s="207"/>
      <c r="Y401" s="207"/>
      <c r="Z401" s="207"/>
      <c r="AA401" s="207"/>
      <c r="AB401" s="207"/>
      <c r="AC401" s="207"/>
      <c r="AD401" s="207"/>
      <c r="AE401" s="207"/>
      <c r="AF401" s="207"/>
      <c r="AG401" s="207"/>
      <c r="AH401" s="207"/>
      <c r="AI401" s="207"/>
      <c r="AJ401" s="207"/>
      <c r="AK401" s="207"/>
      <c r="AL401" s="207"/>
    </row>
    <row r="402" spans="1:38" x14ac:dyDescent="0.25">
      <c r="A402" s="209"/>
      <c r="B402" s="209"/>
      <c r="C402" s="209"/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7"/>
      <c r="W402" s="207"/>
      <c r="X402" s="207"/>
      <c r="Y402" s="207"/>
      <c r="Z402" s="207"/>
      <c r="AA402" s="207"/>
      <c r="AB402" s="207"/>
      <c r="AC402" s="207"/>
      <c r="AD402" s="207"/>
      <c r="AE402" s="207"/>
      <c r="AF402" s="207"/>
      <c r="AG402" s="207"/>
      <c r="AH402" s="207"/>
      <c r="AI402" s="207"/>
      <c r="AJ402" s="207"/>
      <c r="AK402" s="207"/>
      <c r="AL402" s="207"/>
    </row>
    <row r="403" spans="1:38" x14ac:dyDescent="0.25">
      <c r="A403" s="209"/>
      <c r="B403" s="209"/>
      <c r="C403" s="209"/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7"/>
      <c r="W403" s="207"/>
      <c r="X403" s="207"/>
      <c r="Y403" s="207"/>
      <c r="Z403" s="207"/>
      <c r="AA403" s="207"/>
      <c r="AB403" s="207"/>
      <c r="AC403" s="207"/>
      <c r="AD403" s="207"/>
      <c r="AE403" s="207"/>
      <c r="AF403" s="207"/>
      <c r="AG403" s="207"/>
      <c r="AH403" s="207"/>
      <c r="AI403" s="207"/>
      <c r="AJ403" s="207"/>
      <c r="AK403" s="207"/>
      <c r="AL403" s="207"/>
    </row>
    <row r="404" spans="1:38" x14ac:dyDescent="0.25">
      <c r="A404" s="209"/>
      <c r="B404" s="209"/>
      <c r="C404" s="209"/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7"/>
      <c r="W404" s="207"/>
      <c r="X404" s="207"/>
      <c r="Y404" s="207"/>
      <c r="Z404" s="207"/>
      <c r="AA404" s="207"/>
      <c r="AB404" s="207"/>
      <c r="AC404" s="207"/>
      <c r="AD404" s="207"/>
      <c r="AE404" s="207"/>
      <c r="AF404" s="207"/>
      <c r="AG404" s="207"/>
      <c r="AH404" s="207"/>
      <c r="AI404" s="207"/>
      <c r="AJ404" s="207"/>
      <c r="AK404" s="207"/>
      <c r="AL404" s="207"/>
    </row>
    <row r="405" spans="1:38" x14ac:dyDescent="0.25">
      <c r="A405" s="209"/>
      <c r="B405" s="209"/>
      <c r="C405" s="209"/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7"/>
      <c r="W405" s="207"/>
      <c r="X405" s="207"/>
      <c r="Y405" s="207"/>
      <c r="Z405" s="207"/>
      <c r="AA405" s="207"/>
      <c r="AB405" s="207"/>
      <c r="AC405" s="207"/>
      <c r="AD405" s="207"/>
      <c r="AE405" s="207"/>
      <c r="AF405" s="207"/>
      <c r="AG405" s="207"/>
      <c r="AH405" s="207"/>
      <c r="AI405" s="207"/>
      <c r="AJ405" s="207"/>
      <c r="AK405" s="207"/>
      <c r="AL405" s="207"/>
    </row>
    <row r="406" spans="1:38" x14ac:dyDescent="0.25">
      <c r="A406" s="209"/>
      <c r="B406" s="209"/>
      <c r="C406" s="209"/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7"/>
      <c r="W406" s="207"/>
      <c r="X406" s="207"/>
      <c r="Y406" s="207"/>
      <c r="Z406" s="207"/>
      <c r="AA406" s="207"/>
      <c r="AB406" s="207"/>
      <c r="AC406" s="207"/>
      <c r="AD406" s="207"/>
      <c r="AE406" s="207"/>
      <c r="AF406" s="207"/>
      <c r="AG406" s="207"/>
      <c r="AH406" s="207"/>
      <c r="AI406" s="207"/>
      <c r="AJ406" s="207"/>
      <c r="AK406" s="207"/>
      <c r="AL406" s="207"/>
    </row>
    <row r="407" spans="1:38" x14ac:dyDescent="0.25">
      <c r="A407" s="209"/>
      <c r="B407" s="209"/>
      <c r="C407" s="209"/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7"/>
      <c r="W407" s="207"/>
      <c r="X407" s="207"/>
      <c r="Y407" s="207"/>
      <c r="Z407" s="207"/>
      <c r="AA407" s="207"/>
      <c r="AB407" s="207"/>
      <c r="AC407" s="207"/>
      <c r="AD407" s="207"/>
      <c r="AE407" s="207"/>
      <c r="AF407" s="207"/>
      <c r="AG407" s="207"/>
      <c r="AH407" s="207"/>
      <c r="AI407" s="207"/>
      <c r="AJ407" s="207"/>
      <c r="AK407" s="207"/>
      <c r="AL407" s="207"/>
    </row>
    <row r="408" spans="1:38" x14ac:dyDescent="0.25">
      <c r="A408" s="209"/>
      <c r="B408" s="209"/>
      <c r="C408" s="209"/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7"/>
      <c r="W408" s="207"/>
      <c r="X408" s="207"/>
      <c r="Y408" s="207"/>
      <c r="Z408" s="207"/>
      <c r="AA408" s="207"/>
      <c r="AB408" s="207"/>
      <c r="AC408" s="207"/>
      <c r="AD408" s="207"/>
      <c r="AE408" s="207"/>
      <c r="AF408" s="207"/>
      <c r="AG408" s="207"/>
      <c r="AH408" s="207"/>
      <c r="AI408" s="207"/>
      <c r="AJ408" s="207"/>
      <c r="AK408" s="207"/>
      <c r="AL408" s="207"/>
    </row>
    <row r="409" spans="1:38" x14ac:dyDescent="0.25">
      <c r="A409" s="209"/>
      <c r="B409" s="209"/>
      <c r="C409" s="209"/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7"/>
      <c r="W409" s="207"/>
      <c r="X409" s="207"/>
      <c r="Y409" s="207"/>
      <c r="Z409" s="207"/>
      <c r="AA409" s="207"/>
      <c r="AB409" s="207"/>
      <c r="AC409" s="207"/>
      <c r="AD409" s="207"/>
      <c r="AE409" s="207"/>
      <c r="AF409" s="207"/>
      <c r="AG409" s="207"/>
      <c r="AH409" s="207"/>
      <c r="AI409" s="207"/>
      <c r="AJ409" s="207"/>
      <c r="AK409" s="207"/>
      <c r="AL409" s="207"/>
    </row>
    <row r="410" spans="1:38" x14ac:dyDescent="0.25">
      <c r="A410" s="209"/>
      <c r="B410" s="209"/>
      <c r="C410" s="209"/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7"/>
      <c r="W410" s="207"/>
      <c r="X410" s="207"/>
      <c r="Y410" s="207"/>
      <c r="Z410" s="207"/>
      <c r="AA410" s="207"/>
      <c r="AB410" s="207"/>
      <c r="AC410" s="207"/>
      <c r="AD410" s="207"/>
      <c r="AE410" s="207"/>
      <c r="AF410" s="207"/>
      <c r="AG410" s="207"/>
      <c r="AH410" s="207"/>
      <c r="AI410" s="207"/>
      <c r="AJ410" s="207"/>
      <c r="AK410" s="207"/>
      <c r="AL410" s="207"/>
    </row>
    <row r="411" spans="1:38" x14ac:dyDescent="0.25">
      <c r="A411" s="209"/>
      <c r="B411" s="209"/>
      <c r="C411" s="209"/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7"/>
      <c r="W411" s="207"/>
      <c r="X411" s="207"/>
      <c r="Y411" s="207"/>
      <c r="Z411" s="207"/>
      <c r="AA411" s="207"/>
      <c r="AB411" s="207"/>
      <c r="AC411" s="207"/>
      <c r="AD411" s="207"/>
      <c r="AE411" s="207"/>
      <c r="AF411" s="207"/>
      <c r="AG411" s="207"/>
      <c r="AH411" s="207"/>
      <c r="AI411" s="207"/>
      <c r="AJ411" s="207"/>
      <c r="AK411" s="207"/>
      <c r="AL411" s="207"/>
    </row>
    <row r="412" spans="1:38" x14ac:dyDescent="0.25">
      <c r="A412" s="209"/>
      <c r="B412" s="209"/>
      <c r="C412" s="209"/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7"/>
      <c r="W412" s="207"/>
      <c r="X412" s="207"/>
      <c r="Y412" s="207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  <c r="AL412" s="207"/>
    </row>
    <row r="413" spans="1:38" x14ac:dyDescent="0.25">
      <c r="A413" s="209"/>
      <c r="B413" s="209"/>
      <c r="C413" s="209"/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7"/>
      <c r="W413" s="207"/>
      <c r="X413" s="207"/>
      <c r="Y413" s="207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  <c r="AL413" s="207"/>
    </row>
    <row r="414" spans="1:38" x14ac:dyDescent="0.25">
      <c r="A414" s="209"/>
      <c r="B414" s="209"/>
      <c r="C414" s="209"/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7"/>
      <c r="W414" s="207"/>
      <c r="X414" s="207"/>
      <c r="Y414" s="207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  <c r="AL414" s="207"/>
    </row>
    <row r="415" spans="1:38" x14ac:dyDescent="0.25">
      <c r="A415" s="209"/>
      <c r="B415" s="209"/>
      <c r="C415" s="209"/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7"/>
      <c r="W415" s="207"/>
      <c r="X415" s="207"/>
      <c r="Y415" s="207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  <c r="AL415" s="207"/>
    </row>
    <row r="416" spans="1:38" x14ac:dyDescent="0.25">
      <c r="A416" s="209"/>
      <c r="B416" s="209"/>
      <c r="C416" s="209"/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7"/>
      <c r="W416" s="207"/>
      <c r="X416" s="207"/>
      <c r="Y416" s="207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  <c r="AL416" s="207"/>
    </row>
    <row r="417" spans="1:38" x14ac:dyDescent="0.25">
      <c r="A417" s="209"/>
      <c r="B417" s="209"/>
      <c r="C417" s="209"/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7"/>
      <c r="W417" s="207"/>
      <c r="X417" s="207"/>
      <c r="Y417" s="207"/>
      <c r="Z417" s="207"/>
      <c r="AA417" s="207"/>
      <c r="AB417" s="207"/>
      <c r="AC417" s="207"/>
      <c r="AD417" s="207"/>
      <c r="AE417" s="207"/>
      <c r="AF417" s="207"/>
      <c r="AG417" s="207"/>
      <c r="AH417" s="207"/>
      <c r="AI417" s="207"/>
      <c r="AJ417" s="207"/>
      <c r="AK417" s="207"/>
      <c r="AL417" s="207"/>
    </row>
    <row r="418" spans="1:38" x14ac:dyDescent="0.25">
      <c r="A418" s="209"/>
      <c r="B418" s="209"/>
      <c r="C418" s="209"/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7"/>
      <c r="W418" s="207"/>
      <c r="X418" s="207"/>
      <c r="Y418" s="207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  <c r="AL418" s="207"/>
    </row>
    <row r="419" spans="1:38" x14ac:dyDescent="0.25">
      <c r="A419" s="209"/>
      <c r="B419" s="209"/>
      <c r="C419" s="209"/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7"/>
      <c r="W419" s="207"/>
      <c r="X419" s="207"/>
      <c r="Y419" s="207"/>
      <c r="Z419" s="207"/>
      <c r="AA419" s="207"/>
      <c r="AB419" s="207"/>
      <c r="AC419" s="207"/>
      <c r="AD419" s="207"/>
      <c r="AE419" s="207"/>
      <c r="AF419" s="207"/>
      <c r="AG419" s="207"/>
      <c r="AH419" s="207"/>
      <c r="AI419" s="207"/>
      <c r="AJ419" s="207"/>
      <c r="AK419" s="207"/>
      <c r="AL419" s="207"/>
    </row>
    <row r="420" spans="1:38" x14ac:dyDescent="0.25">
      <c r="A420" s="209"/>
      <c r="B420" s="209"/>
      <c r="C420" s="209"/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7"/>
      <c r="W420" s="207"/>
      <c r="X420" s="207"/>
      <c r="Y420" s="207"/>
      <c r="Z420" s="207"/>
      <c r="AA420" s="207"/>
      <c r="AB420" s="207"/>
      <c r="AC420" s="207"/>
      <c r="AD420" s="207"/>
      <c r="AE420" s="207"/>
      <c r="AF420" s="207"/>
      <c r="AG420" s="207"/>
      <c r="AH420" s="207"/>
      <c r="AI420" s="207"/>
      <c r="AJ420" s="207"/>
      <c r="AK420" s="207"/>
      <c r="AL420" s="207"/>
    </row>
    <row r="421" spans="1:38" x14ac:dyDescent="0.25">
      <c r="A421" s="209"/>
      <c r="B421" s="209"/>
      <c r="C421" s="209"/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7"/>
      <c r="W421" s="207"/>
      <c r="X421" s="207"/>
      <c r="Y421" s="207"/>
      <c r="Z421" s="207"/>
      <c r="AA421" s="207"/>
      <c r="AB421" s="207"/>
      <c r="AC421" s="207"/>
      <c r="AD421" s="207"/>
      <c r="AE421" s="207"/>
      <c r="AF421" s="207"/>
      <c r="AG421" s="207"/>
      <c r="AH421" s="207"/>
      <c r="AI421" s="207"/>
      <c r="AJ421" s="207"/>
      <c r="AK421" s="207"/>
      <c r="AL421" s="207"/>
    </row>
    <row r="422" spans="1:38" x14ac:dyDescent="0.25">
      <c r="A422" s="209"/>
      <c r="B422" s="209"/>
      <c r="C422" s="209"/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7"/>
      <c r="W422" s="207"/>
      <c r="X422" s="207"/>
      <c r="Y422" s="207"/>
      <c r="Z422" s="207"/>
      <c r="AA422" s="207"/>
      <c r="AB422" s="207"/>
      <c r="AC422" s="207"/>
      <c r="AD422" s="207"/>
      <c r="AE422" s="207"/>
      <c r="AF422" s="207"/>
      <c r="AG422" s="207"/>
      <c r="AH422" s="207"/>
      <c r="AI422" s="207"/>
      <c r="AJ422" s="207"/>
      <c r="AK422" s="207"/>
      <c r="AL422" s="207"/>
    </row>
    <row r="423" spans="1:38" x14ac:dyDescent="0.25">
      <c r="A423" s="209"/>
      <c r="B423" s="209"/>
      <c r="C423" s="209"/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7"/>
      <c r="W423" s="207"/>
      <c r="X423" s="207"/>
      <c r="Y423" s="207"/>
      <c r="Z423" s="207"/>
      <c r="AA423" s="207"/>
      <c r="AB423" s="207"/>
      <c r="AC423" s="207"/>
      <c r="AD423" s="207"/>
      <c r="AE423" s="207"/>
      <c r="AF423" s="207"/>
      <c r="AG423" s="207"/>
      <c r="AH423" s="207"/>
      <c r="AI423" s="207"/>
      <c r="AJ423" s="207"/>
      <c r="AK423" s="207"/>
      <c r="AL423" s="207"/>
    </row>
    <row r="424" spans="1:38" x14ac:dyDescent="0.25">
      <c r="A424" s="209"/>
      <c r="B424" s="209"/>
      <c r="C424" s="209"/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7"/>
      <c r="W424" s="207"/>
      <c r="X424" s="207"/>
      <c r="Y424" s="207"/>
      <c r="Z424" s="207"/>
      <c r="AA424" s="207"/>
      <c r="AB424" s="207"/>
      <c r="AC424" s="207"/>
      <c r="AD424" s="207"/>
      <c r="AE424" s="207"/>
      <c r="AF424" s="207"/>
      <c r="AG424" s="207"/>
      <c r="AH424" s="207"/>
      <c r="AI424" s="207"/>
      <c r="AJ424" s="207"/>
      <c r="AK424" s="207"/>
      <c r="AL424" s="207"/>
    </row>
    <row r="425" spans="1:38" x14ac:dyDescent="0.25">
      <c r="A425" s="209"/>
      <c r="B425" s="209"/>
      <c r="C425" s="209"/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7"/>
      <c r="W425" s="207"/>
      <c r="X425" s="207"/>
      <c r="Y425" s="207"/>
      <c r="Z425" s="207"/>
      <c r="AA425" s="207"/>
      <c r="AB425" s="207"/>
      <c r="AC425" s="207"/>
      <c r="AD425" s="207"/>
      <c r="AE425" s="207"/>
      <c r="AF425" s="207"/>
      <c r="AG425" s="207"/>
      <c r="AH425" s="207"/>
      <c r="AI425" s="207"/>
      <c r="AJ425" s="207"/>
      <c r="AK425" s="207"/>
      <c r="AL425" s="207"/>
    </row>
    <row r="426" spans="1:38" x14ac:dyDescent="0.25">
      <c r="A426" s="209"/>
      <c r="B426" s="209"/>
      <c r="C426" s="209"/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7"/>
      <c r="W426" s="207"/>
      <c r="X426" s="207"/>
      <c r="Y426" s="207"/>
      <c r="Z426" s="207"/>
      <c r="AA426" s="207"/>
      <c r="AB426" s="207"/>
      <c r="AC426" s="207"/>
      <c r="AD426" s="207"/>
      <c r="AE426" s="207"/>
      <c r="AF426" s="207"/>
      <c r="AG426" s="207"/>
      <c r="AH426" s="207"/>
      <c r="AI426" s="207"/>
      <c r="AJ426" s="207"/>
      <c r="AK426" s="207"/>
      <c r="AL426" s="207"/>
    </row>
    <row r="427" spans="1:38" x14ac:dyDescent="0.25">
      <c r="A427" s="209"/>
      <c r="B427" s="209"/>
      <c r="C427" s="209"/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7"/>
      <c r="W427" s="207"/>
      <c r="X427" s="207"/>
      <c r="Y427" s="207"/>
      <c r="Z427" s="207"/>
      <c r="AA427" s="207"/>
      <c r="AB427" s="207"/>
      <c r="AC427" s="207"/>
      <c r="AD427" s="207"/>
      <c r="AE427" s="207"/>
      <c r="AF427" s="207"/>
      <c r="AG427" s="207"/>
      <c r="AH427" s="207"/>
      <c r="AI427" s="207"/>
      <c r="AJ427" s="207"/>
      <c r="AK427" s="207"/>
      <c r="AL427" s="207"/>
    </row>
    <row r="428" spans="1:38" x14ac:dyDescent="0.25">
      <c r="A428" s="209"/>
      <c r="B428" s="209"/>
      <c r="C428" s="209"/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7"/>
      <c r="W428" s="207"/>
      <c r="X428" s="207"/>
      <c r="Y428" s="207"/>
      <c r="Z428" s="207"/>
      <c r="AA428" s="207"/>
      <c r="AB428" s="207"/>
      <c r="AC428" s="207"/>
      <c r="AD428" s="207"/>
      <c r="AE428" s="207"/>
      <c r="AF428" s="207"/>
      <c r="AG428" s="207"/>
      <c r="AH428" s="207"/>
      <c r="AI428" s="207"/>
      <c r="AJ428" s="207"/>
      <c r="AK428" s="207"/>
      <c r="AL428" s="207"/>
    </row>
    <row r="429" spans="1:38" x14ac:dyDescent="0.25">
      <c r="A429" s="209"/>
      <c r="B429" s="209"/>
      <c r="C429" s="209"/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7"/>
      <c r="W429" s="207"/>
      <c r="X429" s="207"/>
      <c r="Y429" s="207"/>
      <c r="Z429" s="207"/>
      <c r="AA429" s="207"/>
      <c r="AB429" s="207"/>
      <c r="AC429" s="207"/>
      <c r="AD429" s="207"/>
      <c r="AE429" s="207"/>
      <c r="AF429" s="207"/>
      <c r="AG429" s="207"/>
      <c r="AH429" s="207"/>
      <c r="AI429" s="207"/>
      <c r="AJ429" s="207"/>
      <c r="AK429" s="207"/>
      <c r="AL429" s="207"/>
    </row>
    <row r="430" spans="1:38" x14ac:dyDescent="0.25">
      <c r="A430" s="209"/>
      <c r="B430" s="209"/>
      <c r="C430" s="209"/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7"/>
      <c r="W430" s="207"/>
      <c r="X430" s="207"/>
      <c r="Y430" s="207"/>
      <c r="Z430" s="207"/>
      <c r="AA430" s="207"/>
      <c r="AB430" s="207"/>
      <c r="AC430" s="207"/>
      <c r="AD430" s="207"/>
      <c r="AE430" s="207"/>
      <c r="AF430" s="207"/>
      <c r="AG430" s="207"/>
      <c r="AH430" s="207"/>
      <c r="AI430" s="207"/>
      <c r="AJ430" s="207"/>
      <c r="AK430" s="207"/>
      <c r="AL430" s="207"/>
    </row>
    <row r="431" spans="1:38" x14ac:dyDescent="0.25">
      <c r="A431" s="209"/>
      <c r="B431" s="209"/>
      <c r="C431" s="209"/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7"/>
      <c r="W431" s="207"/>
      <c r="X431" s="207"/>
      <c r="Y431" s="207"/>
      <c r="Z431" s="207"/>
      <c r="AA431" s="207"/>
      <c r="AB431" s="207"/>
      <c r="AC431" s="207"/>
      <c r="AD431" s="207"/>
      <c r="AE431" s="207"/>
      <c r="AF431" s="207"/>
      <c r="AG431" s="207"/>
      <c r="AH431" s="207"/>
      <c r="AI431" s="207"/>
      <c r="AJ431" s="207"/>
      <c r="AK431" s="207"/>
      <c r="AL431" s="207"/>
    </row>
    <row r="432" spans="1:38" x14ac:dyDescent="0.25">
      <c r="A432" s="209"/>
      <c r="B432" s="209"/>
      <c r="C432" s="209"/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7"/>
      <c r="W432" s="207"/>
      <c r="X432" s="207"/>
      <c r="Y432" s="207"/>
      <c r="Z432" s="207"/>
      <c r="AA432" s="207"/>
      <c r="AB432" s="207"/>
      <c r="AC432" s="207"/>
      <c r="AD432" s="207"/>
      <c r="AE432" s="207"/>
      <c r="AF432" s="207"/>
      <c r="AG432" s="207"/>
      <c r="AH432" s="207"/>
      <c r="AI432" s="207"/>
      <c r="AJ432" s="207"/>
      <c r="AK432" s="207"/>
      <c r="AL432" s="207"/>
    </row>
    <row r="433" spans="1:38" x14ac:dyDescent="0.25">
      <c r="A433" s="209"/>
      <c r="B433" s="209"/>
      <c r="C433" s="209"/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7"/>
      <c r="W433" s="207"/>
      <c r="X433" s="207"/>
      <c r="Y433" s="207"/>
      <c r="Z433" s="207"/>
      <c r="AA433" s="207"/>
      <c r="AB433" s="207"/>
      <c r="AC433" s="207"/>
      <c r="AD433" s="207"/>
      <c r="AE433" s="207"/>
      <c r="AF433" s="207"/>
      <c r="AG433" s="207"/>
      <c r="AH433" s="207"/>
      <c r="AI433" s="207"/>
      <c r="AJ433" s="207"/>
      <c r="AK433" s="207"/>
      <c r="AL433" s="207"/>
    </row>
    <row r="434" spans="1:38" x14ac:dyDescent="0.25">
      <c r="A434" s="209"/>
      <c r="B434" s="209"/>
      <c r="C434" s="209"/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7"/>
      <c r="W434" s="207"/>
      <c r="X434" s="207"/>
      <c r="Y434" s="207"/>
      <c r="Z434" s="207"/>
      <c r="AA434" s="207"/>
      <c r="AB434" s="207"/>
      <c r="AC434" s="207"/>
      <c r="AD434" s="207"/>
      <c r="AE434" s="207"/>
      <c r="AF434" s="207"/>
      <c r="AG434" s="207"/>
      <c r="AH434" s="207"/>
      <c r="AI434" s="207"/>
      <c r="AJ434" s="207"/>
      <c r="AK434" s="207"/>
      <c r="AL434" s="207"/>
    </row>
    <row r="435" spans="1:38" x14ac:dyDescent="0.25">
      <c r="A435" s="209"/>
      <c r="B435" s="209"/>
      <c r="C435" s="209"/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7"/>
      <c r="W435" s="207"/>
      <c r="X435" s="207"/>
      <c r="Y435" s="207"/>
      <c r="Z435" s="207"/>
      <c r="AA435" s="207"/>
      <c r="AB435" s="207"/>
      <c r="AC435" s="207"/>
      <c r="AD435" s="207"/>
      <c r="AE435" s="207"/>
      <c r="AF435" s="207"/>
      <c r="AG435" s="207"/>
      <c r="AH435" s="207"/>
      <c r="AI435" s="207"/>
      <c r="AJ435" s="207"/>
      <c r="AK435" s="207"/>
      <c r="AL435" s="207"/>
    </row>
    <row r="436" spans="1:38" x14ac:dyDescent="0.25">
      <c r="A436" s="209"/>
      <c r="B436" s="209"/>
      <c r="C436" s="209"/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7"/>
      <c r="W436" s="207"/>
      <c r="X436" s="207"/>
      <c r="Y436" s="207"/>
      <c r="Z436" s="207"/>
      <c r="AA436" s="207"/>
      <c r="AB436" s="207"/>
      <c r="AC436" s="207"/>
      <c r="AD436" s="207"/>
      <c r="AE436" s="207"/>
      <c r="AF436" s="207"/>
      <c r="AG436" s="207"/>
      <c r="AH436" s="207"/>
      <c r="AI436" s="207"/>
      <c r="AJ436" s="207"/>
      <c r="AK436" s="207"/>
      <c r="AL436" s="207"/>
    </row>
    <row r="437" spans="1:38" x14ac:dyDescent="0.25">
      <c r="A437" s="209"/>
      <c r="B437" s="209"/>
      <c r="C437" s="209"/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7"/>
      <c r="W437" s="207"/>
      <c r="X437" s="207"/>
      <c r="Y437" s="207"/>
      <c r="Z437" s="207"/>
      <c r="AA437" s="207"/>
      <c r="AB437" s="207"/>
      <c r="AC437" s="207"/>
      <c r="AD437" s="207"/>
      <c r="AE437" s="207"/>
      <c r="AF437" s="207"/>
      <c r="AG437" s="207"/>
      <c r="AH437" s="207"/>
      <c r="AI437" s="207"/>
      <c r="AJ437" s="207"/>
      <c r="AK437" s="207"/>
      <c r="AL437" s="207"/>
    </row>
    <row r="438" spans="1:38" x14ac:dyDescent="0.25">
      <c r="A438" s="209"/>
      <c r="B438" s="209"/>
      <c r="C438" s="209"/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7"/>
      <c r="W438" s="207"/>
      <c r="X438" s="207"/>
      <c r="Y438" s="207"/>
      <c r="Z438" s="207"/>
      <c r="AA438" s="207"/>
      <c r="AB438" s="207"/>
      <c r="AC438" s="207"/>
      <c r="AD438" s="207"/>
      <c r="AE438" s="207"/>
      <c r="AF438" s="207"/>
      <c r="AG438" s="207"/>
      <c r="AH438" s="207"/>
      <c r="AI438" s="207"/>
      <c r="AJ438" s="207"/>
      <c r="AK438" s="207"/>
      <c r="AL438" s="207"/>
    </row>
    <row r="439" spans="1:38" x14ac:dyDescent="0.25">
      <c r="A439" s="209"/>
      <c r="B439" s="209"/>
      <c r="C439" s="209"/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7"/>
      <c r="W439" s="207"/>
      <c r="X439" s="207"/>
      <c r="Y439" s="207"/>
      <c r="Z439" s="207"/>
      <c r="AA439" s="207"/>
      <c r="AB439" s="207"/>
      <c r="AC439" s="207"/>
      <c r="AD439" s="207"/>
      <c r="AE439" s="207"/>
      <c r="AF439" s="207"/>
      <c r="AG439" s="207"/>
      <c r="AH439" s="207"/>
      <c r="AI439" s="207"/>
      <c r="AJ439" s="207"/>
      <c r="AK439" s="207"/>
      <c r="AL439" s="207"/>
    </row>
    <row r="440" spans="1:38" x14ac:dyDescent="0.25">
      <c r="A440" s="209"/>
      <c r="B440" s="209"/>
      <c r="C440" s="209"/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  <c r="AL440" s="207"/>
    </row>
    <row r="441" spans="1:38" x14ac:dyDescent="0.25">
      <c r="A441" s="209"/>
      <c r="B441" s="209"/>
      <c r="C441" s="209"/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  <c r="AL441" s="207"/>
    </row>
    <row r="442" spans="1:38" x14ac:dyDescent="0.25">
      <c r="A442" s="209"/>
      <c r="B442" s="209"/>
      <c r="C442" s="209"/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  <c r="AL442" s="207"/>
    </row>
    <row r="443" spans="1:38" x14ac:dyDescent="0.25">
      <c r="A443" s="209"/>
      <c r="B443" s="209"/>
      <c r="C443" s="209"/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  <c r="AL443" s="207"/>
    </row>
    <row r="444" spans="1:38" x14ac:dyDescent="0.25">
      <c r="A444" s="209"/>
      <c r="B444" s="209"/>
      <c r="C444" s="209"/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  <c r="AL444" s="207"/>
    </row>
    <row r="445" spans="1:38" x14ac:dyDescent="0.25">
      <c r="A445" s="209"/>
      <c r="B445" s="209"/>
      <c r="C445" s="209"/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7"/>
      <c r="W445" s="207"/>
      <c r="X445" s="207"/>
      <c r="Y445" s="207"/>
      <c r="Z445" s="207"/>
      <c r="AA445" s="207"/>
      <c r="AB445" s="207"/>
      <c r="AC445" s="207"/>
      <c r="AD445" s="207"/>
      <c r="AE445" s="207"/>
      <c r="AF445" s="207"/>
      <c r="AG445" s="207"/>
      <c r="AH445" s="207"/>
      <c r="AI445" s="207"/>
      <c r="AJ445" s="207"/>
      <c r="AK445" s="207"/>
      <c r="AL445" s="207"/>
    </row>
    <row r="446" spans="1:38" x14ac:dyDescent="0.25">
      <c r="A446" s="209"/>
      <c r="B446" s="209"/>
      <c r="C446" s="209"/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7"/>
      <c r="W446" s="207"/>
      <c r="X446" s="207"/>
      <c r="Y446" s="207"/>
      <c r="Z446" s="207"/>
      <c r="AA446" s="207"/>
      <c r="AB446" s="207"/>
      <c r="AC446" s="207"/>
      <c r="AD446" s="207"/>
      <c r="AE446" s="207"/>
      <c r="AF446" s="207"/>
      <c r="AG446" s="207"/>
      <c r="AH446" s="207"/>
      <c r="AI446" s="207"/>
      <c r="AJ446" s="207"/>
      <c r="AK446" s="207"/>
      <c r="AL446" s="207"/>
    </row>
    <row r="447" spans="1:38" x14ac:dyDescent="0.25">
      <c r="A447" s="209"/>
      <c r="B447" s="209"/>
      <c r="C447" s="209"/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7"/>
      <c r="W447" s="207"/>
      <c r="X447" s="207"/>
      <c r="Y447" s="207"/>
      <c r="Z447" s="207"/>
      <c r="AA447" s="207"/>
      <c r="AB447" s="207"/>
      <c r="AC447" s="207"/>
      <c r="AD447" s="207"/>
      <c r="AE447" s="207"/>
      <c r="AF447" s="207"/>
      <c r="AG447" s="207"/>
      <c r="AH447" s="207"/>
      <c r="AI447" s="207"/>
      <c r="AJ447" s="207"/>
      <c r="AK447" s="207"/>
      <c r="AL447" s="207"/>
    </row>
    <row r="448" spans="1:38" x14ac:dyDescent="0.25">
      <c r="A448" s="209"/>
      <c r="B448" s="209"/>
      <c r="C448" s="209"/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7"/>
      <c r="W448" s="207"/>
      <c r="X448" s="207"/>
      <c r="Y448" s="207"/>
      <c r="Z448" s="207"/>
      <c r="AA448" s="207"/>
      <c r="AB448" s="207"/>
      <c r="AC448" s="207"/>
      <c r="AD448" s="207"/>
      <c r="AE448" s="207"/>
      <c r="AF448" s="207"/>
      <c r="AG448" s="207"/>
      <c r="AH448" s="207"/>
      <c r="AI448" s="207"/>
      <c r="AJ448" s="207"/>
      <c r="AK448" s="207"/>
      <c r="AL448" s="207"/>
    </row>
    <row r="449" spans="1:38" x14ac:dyDescent="0.25">
      <c r="A449" s="209"/>
      <c r="B449" s="209"/>
      <c r="C449" s="209"/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7"/>
      <c r="W449" s="207"/>
      <c r="X449" s="207"/>
      <c r="Y449" s="207"/>
      <c r="Z449" s="207"/>
      <c r="AA449" s="207"/>
      <c r="AB449" s="207"/>
      <c r="AC449" s="207"/>
      <c r="AD449" s="207"/>
      <c r="AE449" s="207"/>
      <c r="AF449" s="207"/>
      <c r="AG449" s="207"/>
      <c r="AH449" s="207"/>
      <c r="AI449" s="207"/>
      <c r="AJ449" s="207"/>
      <c r="AK449" s="207"/>
      <c r="AL449" s="207"/>
    </row>
    <row r="450" spans="1:38" x14ac:dyDescent="0.25">
      <c r="A450" s="209"/>
      <c r="B450" s="209"/>
      <c r="C450" s="209"/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7"/>
      <c r="W450" s="207"/>
      <c r="X450" s="207"/>
      <c r="Y450" s="207"/>
      <c r="Z450" s="207"/>
      <c r="AA450" s="207"/>
      <c r="AB450" s="207"/>
      <c r="AC450" s="207"/>
      <c r="AD450" s="207"/>
      <c r="AE450" s="207"/>
      <c r="AF450" s="207"/>
      <c r="AG450" s="207"/>
      <c r="AH450" s="207"/>
      <c r="AI450" s="207"/>
      <c r="AJ450" s="207"/>
      <c r="AK450" s="207"/>
      <c r="AL450" s="207"/>
    </row>
    <row r="451" spans="1:38" x14ac:dyDescent="0.25">
      <c r="A451" s="209"/>
      <c r="B451" s="209"/>
      <c r="C451" s="209"/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7"/>
      <c r="W451" s="207"/>
      <c r="X451" s="207"/>
      <c r="Y451" s="207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  <c r="AL451" s="207"/>
    </row>
    <row r="452" spans="1:38" x14ac:dyDescent="0.25">
      <c r="A452" s="209"/>
      <c r="B452" s="209"/>
      <c r="C452" s="209"/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7"/>
      <c r="W452" s="207"/>
      <c r="X452" s="207"/>
      <c r="Y452" s="207"/>
      <c r="Z452" s="207"/>
      <c r="AA452" s="207"/>
      <c r="AB452" s="207"/>
      <c r="AC452" s="207"/>
      <c r="AD452" s="207"/>
      <c r="AE452" s="207"/>
      <c r="AF452" s="207"/>
      <c r="AG452" s="207"/>
      <c r="AH452" s="207"/>
      <c r="AI452" s="207"/>
      <c r="AJ452" s="207"/>
      <c r="AK452" s="207"/>
      <c r="AL452" s="207"/>
    </row>
    <row r="453" spans="1:38" x14ac:dyDescent="0.25">
      <c r="A453" s="209"/>
      <c r="B453" s="209"/>
      <c r="C453" s="209"/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7"/>
      <c r="W453" s="207"/>
      <c r="X453" s="207"/>
      <c r="Y453" s="207"/>
      <c r="Z453" s="207"/>
      <c r="AA453" s="207"/>
      <c r="AB453" s="207"/>
      <c r="AC453" s="207"/>
      <c r="AD453" s="207"/>
      <c r="AE453" s="207"/>
      <c r="AF453" s="207"/>
      <c r="AG453" s="207"/>
      <c r="AH453" s="207"/>
      <c r="AI453" s="207"/>
      <c r="AJ453" s="207"/>
      <c r="AK453" s="207"/>
      <c r="AL453" s="207"/>
    </row>
    <row r="454" spans="1:38" x14ac:dyDescent="0.25">
      <c r="A454" s="209"/>
      <c r="B454" s="209"/>
      <c r="C454" s="209"/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7"/>
      <c r="W454" s="207"/>
      <c r="X454" s="207"/>
      <c r="Y454" s="207"/>
      <c r="Z454" s="207"/>
      <c r="AA454" s="207"/>
      <c r="AB454" s="207"/>
      <c r="AC454" s="207"/>
      <c r="AD454" s="207"/>
      <c r="AE454" s="207"/>
      <c r="AF454" s="207"/>
      <c r="AG454" s="207"/>
      <c r="AH454" s="207"/>
      <c r="AI454" s="207"/>
      <c r="AJ454" s="207"/>
      <c r="AK454" s="207"/>
      <c r="AL454" s="207"/>
    </row>
    <row r="455" spans="1:38" x14ac:dyDescent="0.25">
      <c r="A455" s="209"/>
      <c r="B455" s="209"/>
      <c r="C455" s="209"/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7"/>
      <c r="W455" s="207"/>
      <c r="X455" s="207"/>
      <c r="Y455" s="207"/>
      <c r="Z455" s="207"/>
      <c r="AA455" s="207"/>
      <c r="AB455" s="207"/>
      <c r="AC455" s="207"/>
      <c r="AD455" s="207"/>
      <c r="AE455" s="207"/>
      <c r="AF455" s="207"/>
      <c r="AG455" s="207"/>
      <c r="AH455" s="207"/>
      <c r="AI455" s="207"/>
      <c r="AJ455" s="207"/>
      <c r="AK455" s="207"/>
      <c r="AL455" s="207"/>
    </row>
    <row r="456" spans="1:38" x14ac:dyDescent="0.25">
      <c r="A456" s="209"/>
      <c r="B456" s="209"/>
      <c r="C456" s="209"/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7"/>
      <c r="W456" s="207"/>
      <c r="X456" s="207"/>
      <c r="Y456" s="207"/>
      <c r="Z456" s="207"/>
      <c r="AA456" s="207"/>
      <c r="AB456" s="207"/>
      <c r="AC456" s="207"/>
      <c r="AD456" s="207"/>
      <c r="AE456" s="207"/>
      <c r="AF456" s="207"/>
      <c r="AG456" s="207"/>
      <c r="AH456" s="207"/>
      <c r="AI456" s="207"/>
      <c r="AJ456" s="207"/>
      <c r="AK456" s="207"/>
      <c r="AL456" s="207"/>
    </row>
    <row r="457" spans="1:38" x14ac:dyDescent="0.25">
      <c r="A457" s="209"/>
      <c r="B457" s="209"/>
      <c r="C457" s="209"/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7"/>
      <c r="W457" s="207"/>
      <c r="X457" s="207"/>
      <c r="Y457" s="207"/>
      <c r="Z457" s="207"/>
      <c r="AA457" s="207"/>
      <c r="AB457" s="207"/>
      <c r="AC457" s="207"/>
      <c r="AD457" s="207"/>
      <c r="AE457" s="207"/>
      <c r="AF457" s="207"/>
      <c r="AG457" s="207"/>
      <c r="AH457" s="207"/>
      <c r="AI457" s="207"/>
      <c r="AJ457" s="207"/>
      <c r="AK457" s="207"/>
      <c r="AL457" s="207"/>
    </row>
    <row r="458" spans="1:38" x14ac:dyDescent="0.25">
      <c r="A458" s="209"/>
      <c r="B458" s="209"/>
      <c r="C458" s="209"/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7"/>
      <c r="W458" s="207"/>
      <c r="X458" s="207"/>
      <c r="Y458" s="207"/>
      <c r="Z458" s="207"/>
      <c r="AA458" s="207"/>
      <c r="AB458" s="207"/>
      <c r="AC458" s="207"/>
      <c r="AD458" s="207"/>
      <c r="AE458" s="207"/>
      <c r="AF458" s="207"/>
      <c r="AG458" s="207"/>
      <c r="AH458" s="207"/>
      <c r="AI458" s="207"/>
      <c r="AJ458" s="207"/>
      <c r="AK458" s="207"/>
      <c r="AL458" s="207"/>
    </row>
    <row r="459" spans="1:38" x14ac:dyDescent="0.25">
      <c r="A459" s="209"/>
      <c r="B459" s="209"/>
      <c r="C459" s="209"/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7"/>
      <c r="W459" s="207"/>
      <c r="X459" s="207"/>
      <c r="Y459" s="207"/>
      <c r="Z459" s="207"/>
      <c r="AA459" s="207"/>
      <c r="AB459" s="207"/>
      <c r="AC459" s="207"/>
      <c r="AD459" s="207"/>
      <c r="AE459" s="207"/>
      <c r="AF459" s="207"/>
      <c r="AG459" s="207"/>
      <c r="AH459" s="207"/>
      <c r="AI459" s="207"/>
      <c r="AJ459" s="207"/>
      <c r="AK459" s="207"/>
      <c r="AL459" s="207"/>
    </row>
    <row r="460" spans="1:38" x14ac:dyDescent="0.25">
      <c r="A460" s="209"/>
      <c r="B460" s="209"/>
      <c r="C460" s="209"/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7"/>
      <c r="W460" s="207"/>
      <c r="X460" s="207"/>
      <c r="Y460" s="207"/>
      <c r="Z460" s="207"/>
      <c r="AA460" s="207"/>
      <c r="AB460" s="207"/>
      <c r="AC460" s="207"/>
      <c r="AD460" s="207"/>
      <c r="AE460" s="207"/>
      <c r="AF460" s="207"/>
      <c r="AG460" s="207"/>
      <c r="AH460" s="207"/>
      <c r="AI460" s="207"/>
      <c r="AJ460" s="207"/>
      <c r="AK460" s="207"/>
      <c r="AL460" s="207"/>
    </row>
    <row r="461" spans="1:38" x14ac:dyDescent="0.25">
      <c r="A461" s="209"/>
      <c r="B461" s="209"/>
      <c r="C461" s="209"/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7"/>
      <c r="W461" s="207"/>
      <c r="X461" s="207"/>
      <c r="Y461" s="207"/>
      <c r="Z461" s="207"/>
      <c r="AA461" s="207"/>
      <c r="AB461" s="207"/>
      <c r="AC461" s="207"/>
      <c r="AD461" s="207"/>
      <c r="AE461" s="207"/>
      <c r="AF461" s="207"/>
      <c r="AG461" s="207"/>
      <c r="AH461" s="207"/>
      <c r="AI461" s="207"/>
      <c r="AJ461" s="207"/>
      <c r="AK461" s="207"/>
      <c r="AL461" s="207"/>
    </row>
    <row r="462" spans="1:38" x14ac:dyDescent="0.25">
      <c r="A462" s="209"/>
      <c r="B462" s="209"/>
      <c r="C462" s="209"/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7"/>
      <c r="W462" s="207"/>
      <c r="X462" s="207"/>
      <c r="Y462" s="207"/>
      <c r="Z462" s="207"/>
      <c r="AA462" s="207"/>
      <c r="AB462" s="207"/>
      <c r="AC462" s="207"/>
      <c r="AD462" s="207"/>
      <c r="AE462" s="207"/>
      <c r="AF462" s="207"/>
      <c r="AG462" s="207"/>
      <c r="AH462" s="207"/>
      <c r="AI462" s="207"/>
      <c r="AJ462" s="207"/>
      <c r="AK462" s="207"/>
      <c r="AL462" s="207"/>
    </row>
    <row r="463" spans="1:38" x14ac:dyDescent="0.25">
      <c r="A463" s="209"/>
      <c r="B463" s="209"/>
      <c r="C463" s="209"/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7"/>
      <c r="W463" s="207"/>
      <c r="X463" s="207"/>
      <c r="Y463" s="207"/>
      <c r="Z463" s="207"/>
      <c r="AA463" s="207"/>
      <c r="AB463" s="207"/>
      <c r="AC463" s="207"/>
      <c r="AD463" s="207"/>
      <c r="AE463" s="207"/>
      <c r="AF463" s="207"/>
      <c r="AG463" s="207"/>
      <c r="AH463" s="207"/>
      <c r="AI463" s="207"/>
      <c r="AJ463" s="207"/>
      <c r="AK463" s="207"/>
      <c r="AL463" s="207"/>
    </row>
    <row r="464" spans="1:38" x14ac:dyDescent="0.25">
      <c r="A464" s="209"/>
      <c r="B464" s="209"/>
      <c r="C464" s="209"/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7"/>
      <c r="W464" s="207"/>
      <c r="X464" s="207"/>
      <c r="Y464" s="207"/>
      <c r="Z464" s="207"/>
      <c r="AA464" s="207"/>
      <c r="AB464" s="207"/>
      <c r="AC464" s="207"/>
      <c r="AD464" s="207"/>
      <c r="AE464" s="207"/>
      <c r="AF464" s="207"/>
      <c r="AG464" s="207"/>
      <c r="AH464" s="207"/>
      <c r="AI464" s="207"/>
      <c r="AJ464" s="207"/>
      <c r="AK464" s="207"/>
      <c r="AL464" s="207"/>
    </row>
    <row r="465" spans="1:38" x14ac:dyDescent="0.25">
      <c r="A465" s="209"/>
      <c r="B465" s="209"/>
      <c r="C465" s="209"/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7"/>
      <c r="W465" s="207"/>
      <c r="X465" s="207"/>
      <c r="Y465" s="207"/>
      <c r="Z465" s="207"/>
      <c r="AA465" s="207"/>
      <c r="AB465" s="207"/>
      <c r="AC465" s="207"/>
      <c r="AD465" s="207"/>
      <c r="AE465" s="207"/>
      <c r="AF465" s="207"/>
      <c r="AG465" s="207"/>
      <c r="AH465" s="207"/>
      <c r="AI465" s="207"/>
      <c r="AJ465" s="207"/>
      <c r="AK465" s="207"/>
      <c r="AL465" s="207"/>
    </row>
    <row r="466" spans="1:38" x14ac:dyDescent="0.25">
      <c r="A466" s="209"/>
      <c r="B466" s="209"/>
      <c r="C466" s="209"/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7"/>
      <c r="W466" s="207"/>
      <c r="X466" s="207"/>
      <c r="Y466" s="207"/>
      <c r="Z466" s="207"/>
      <c r="AA466" s="207"/>
      <c r="AB466" s="207"/>
      <c r="AC466" s="207"/>
      <c r="AD466" s="207"/>
      <c r="AE466" s="207"/>
      <c r="AF466" s="207"/>
      <c r="AG466" s="207"/>
      <c r="AH466" s="207"/>
      <c r="AI466" s="207"/>
      <c r="AJ466" s="207"/>
      <c r="AK466" s="207"/>
      <c r="AL466" s="207"/>
    </row>
    <row r="467" spans="1:38" x14ac:dyDescent="0.25">
      <c r="A467" s="209"/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7"/>
      <c r="W467" s="207"/>
      <c r="X467" s="207"/>
      <c r="Y467" s="207"/>
      <c r="Z467" s="207"/>
      <c r="AA467" s="207"/>
      <c r="AB467" s="207"/>
      <c r="AC467" s="207"/>
      <c r="AD467" s="207"/>
      <c r="AE467" s="207"/>
      <c r="AF467" s="207"/>
      <c r="AG467" s="207"/>
      <c r="AH467" s="207"/>
      <c r="AI467" s="207"/>
      <c r="AJ467" s="207"/>
      <c r="AK467" s="207"/>
      <c r="AL467" s="207"/>
    </row>
    <row r="468" spans="1:38" x14ac:dyDescent="0.25">
      <c r="A468" s="209"/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7"/>
      <c r="W468" s="207"/>
      <c r="X468" s="207"/>
      <c r="Y468" s="207"/>
      <c r="Z468" s="207"/>
      <c r="AA468" s="207"/>
      <c r="AB468" s="207"/>
      <c r="AC468" s="207"/>
      <c r="AD468" s="207"/>
      <c r="AE468" s="207"/>
      <c r="AF468" s="207"/>
      <c r="AG468" s="207"/>
      <c r="AH468" s="207"/>
      <c r="AI468" s="207"/>
      <c r="AJ468" s="207"/>
      <c r="AK468" s="207"/>
      <c r="AL468" s="207"/>
    </row>
    <row r="469" spans="1:38" x14ac:dyDescent="0.25">
      <c r="A469" s="209"/>
      <c r="B469" s="209"/>
      <c r="C469" s="209"/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7"/>
      <c r="W469" s="207"/>
      <c r="X469" s="207"/>
      <c r="Y469" s="207"/>
      <c r="Z469" s="207"/>
      <c r="AA469" s="207"/>
      <c r="AB469" s="207"/>
      <c r="AC469" s="207"/>
      <c r="AD469" s="207"/>
      <c r="AE469" s="207"/>
      <c r="AF469" s="207"/>
      <c r="AG469" s="207"/>
      <c r="AH469" s="207"/>
      <c r="AI469" s="207"/>
      <c r="AJ469" s="207"/>
      <c r="AK469" s="207"/>
      <c r="AL469" s="207"/>
    </row>
    <row r="470" spans="1:38" x14ac:dyDescent="0.25">
      <c r="A470" s="209"/>
      <c r="B470" s="209"/>
      <c r="C470" s="209"/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7"/>
      <c r="W470" s="207"/>
      <c r="X470" s="207"/>
      <c r="Y470" s="207"/>
      <c r="Z470" s="207"/>
      <c r="AA470" s="207"/>
      <c r="AB470" s="207"/>
      <c r="AC470" s="207"/>
      <c r="AD470" s="207"/>
      <c r="AE470" s="207"/>
      <c r="AF470" s="207"/>
      <c r="AG470" s="207"/>
      <c r="AH470" s="207"/>
      <c r="AI470" s="207"/>
      <c r="AJ470" s="207"/>
      <c r="AK470" s="207"/>
      <c r="AL470" s="207"/>
    </row>
    <row r="471" spans="1:38" x14ac:dyDescent="0.25">
      <c r="A471" s="209"/>
      <c r="B471" s="209"/>
      <c r="C471" s="209"/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7"/>
      <c r="W471" s="207"/>
      <c r="X471" s="207"/>
      <c r="Y471" s="207"/>
      <c r="Z471" s="207"/>
      <c r="AA471" s="207"/>
      <c r="AB471" s="207"/>
      <c r="AC471" s="207"/>
      <c r="AD471" s="207"/>
      <c r="AE471" s="207"/>
      <c r="AF471" s="207"/>
      <c r="AG471" s="207"/>
      <c r="AH471" s="207"/>
      <c r="AI471" s="207"/>
      <c r="AJ471" s="207"/>
      <c r="AK471" s="207"/>
      <c r="AL471" s="207"/>
    </row>
    <row r="472" spans="1:38" x14ac:dyDescent="0.25">
      <c r="A472" s="209"/>
      <c r="B472" s="209"/>
      <c r="C472" s="209"/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7"/>
      <c r="W472" s="207"/>
      <c r="X472" s="207"/>
      <c r="Y472" s="207"/>
      <c r="Z472" s="207"/>
      <c r="AA472" s="207"/>
      <c r="AB472" s="207"/>
      <c r="AC472" s="207"/>
      <c r="AD472" s="207"/>
      <c r="AE472" s="207"/>
      <c r="AF472" s="207"/>
      <c r="AG472" s="207"/>
      <c r="AH472" s="207"/>
      <c r="AI472" s="207"/>
      <c r="AJ472" s="207"/>
      <c r="AK472" s="207"/>
      <c r="AL472" s="207"/>
    </row>
    <row r="473" spans="1:38" x14ac:dyDescent="0.25">
      <c r="A473" s="209"/>
      <c r="B473" s="209"/>
      <c r="C473" s="209"/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7"/>
      <c r="W473" s="207"/>
      <c r="X473" s="207"/>
      <c r="Y473" s="207"/>
      <c r="Z473" s="207"/>
      <c r="AA473" s="207"/>
      <c r="AB473" s="207"/>
      <c r="AC473" s="207"/>
      <c r="AD473" s="207"/>
      <c r="AE473" s="207"/>
      <c r="AF473" s="207"/>
      <c r="AG473" s="207"/>
      <c r="AH473" s="207"/>
      <c r="AI473" s="207"/>
      <c r="AJ473" s="207"/>
      <c r="AK473" s="207"/>
      <c r="AL473" s="207"/>
    </row>
    <row r="474" spans="1:38" x14ac:dyDescent="0.25">
      <c r="A474" s="209"/>
      <c r="B474" s="209"/>
      <c r="C474" s="209"/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7"/>
      <c r="W474" s="207"/>
      <c r="X474" s="207"/>
      <c r="Y474" s="207"/>
      <c r="Z474" s="207"/>
      <c r="AA474" s="207"/>
      <c r="AB474" s="207"/>
      <c r="AC474" s="207"/>
      <c r="AD474" s="207"/>
      <c r="AE474" s="207"/>
      <c r="AF474" s="207"/>
      <c r="AG474" s="207"/>
      <c r="AH474" s="207"/>
      <c r="AI474" s="207"/>
      <c r="AJ474" s="207"/>
      <c r="AK474" s="207"/>
      <c r="AL474" s="207"/>
    </row>
    <row r="475" spans="1:38" x14ac:dyDescent="0.25">
      <c r="A475" s="209"/>
      <c r="B475" s="209"/>
      <c r="C475" s="209"/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7"/>
      <c r="W475" s="207"/>
      <c r="X475" s="207"/>
      <c r="Y475" s="207"/>
      <c r="Z475" s="207"/>
      <c r="AA475" s="207"/>
      <c r="AB475" s="207"/>
      <c r="AC475" s="207"/>
      <c r="AD475" s="207"/>
      <c r="AE475" s="207"/>
      <c r="AF475" s="207"/>
      <c r="AG475" s="207"/>
      <c r="AH475" s="207"/>
      <c r="AI475" s="207"/>
      <c r="AJ475" s="207"/>
      <c r="AK475" s="207"/>
      <c r="AL475" s="207"/>
    </row>
    <row r="476" spans="1:38" x14ac:dyDescent="0.25">
      <c r="A476" s="209"/>
      <c r="B476" s="209"/>
      <c r="C476" s="209"/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7"/>
      <c r="W476" s="207"/>
      <c r="X476" s="207"/>
      <c r="Y476" s="207"/>
      <c r="Z476" s="207"/>
      <c r="AA476" s="207"/>
      <c r="AB476" s="207"/>
      <c r="AC476" s="207"/>
      <c r="AD476" s="207"/>
      <c r="AE476" s="207"/>
      <c r="AF476" s="207"/>
      <c r="AG476" s="207"/>
      <c r="AH476" s="207"/>
      <c r="AI476" s="207"/>
      <c r="AJ476" s="207"/>
      <c r="AK476" s="207"/>
      <c r="AL476" s="207"/>
    </row>
    <row r="477" spans="1:38" x14ac:dyDescent="0.25">
      <c r="A477" s="209"/>
      <c r="B477" s="209"/>
      <c r="C477" s="209"/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7"/>
      <c r="W477" s="207"/>
      <c r="X477" s="207"/>
      <c r="Y477" s="207"/>
      <c r="Z477" s="207"/>
      <c r="AA477" s="207"/>
      <c r="AB477" s="207"/>
      <c r="AC477" s="207"/>
      <c r="AD477" s="207"/>
      <c r="AE477" s="207"/>
      <c r="AF477" s="207"/>
      <c r="AG477" s="207"/>
      <c r="AH477" s="207"/>
      <c r="AI477" s="207"/>
      <c r="AJ477" s="207"/>
      <c r="AK477" s="207"/>
      <c r="AL477" s="207"/>
    </row>
    <row r="478" spans="1:38" x14ac:dyDescent="0.25">
      <c r="A478" s="209"/>
      <c r="B478" s="209"/>
      <c r="C478" s="209"/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7"/>
      <c r="W478" s="207"/>
      <c r="X478" s="207"/>
      <c r="Y478" s="207"/>
      <c r="Z478" s="207"/>
      <c r="AA478" s="207"/>
      <c r="AB478" s="207"/>
      <c r="AC478" s="207"/>
      <c r="AD478" s="207"/>
      <c r="AE478" s="207"/>
      <c r="AF478" s="207"/>
      <c r="AG478" s="207"/>
      <c r="AH478" s="207"/>
      <c r="AI478" s="207"/>
      <c r="AJ478" s="207"/>
      <c r="AK478" s="207"/>
      <c r="AL478" s="207"/>
    </row>
    <row r="479" spans="1:38" x14ac:dyDescent="0.25">
      <c r="A479" s="209"/>
      <c r="B479" s="209"/>
      <c r="C479" s="209"/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7"/>
      <c r="W479" s="207"/>
      <c r="X479" s="207"/>
      <c r="Y479" s="207"/>
      <c r="Z479" s="207"/>
      <c r="AA479" s="207"/>
      <c r="AB479" s="207"/>
      <c r="AC479" s="207"/>
      <c r="AD479" s="207"/>
      <c r="AE479" s="207"/>
      <c r="AF479" s="207"/>
      <c r="AG479" s="207"/>
      <c r="AH479" s="207"/>
      <c r="AI479" s="207"/>
      <c r="AJ479" s="207"/>
      <c r="AK479" s="207"/>
      <c r="AL479" s="207"/>
    </row>
    <row r="480" spans="1:38" x14ac:dyDescent="0.25">
      <c r="A480" s="209"/>
      <c r="B480" s="209"/>
      <c r="C480" s="209"/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7"/>
      <c r="W480" s="207"/>
      <c r="X480" s="207"/>
      <c r="Y480" s="207"/>
      <c r="Z480" s="207"/>
      <c r="AA480" s="207"/>
      <c r="AB480" s="207"/>
      <c r="AC480" s="207"/>
      <c r="AD480" s="207"/>
      <c r="AE480" s="207"/>
      <c r="AF480" s="207"/>
      <c r="AG480" s="207"/>
      <c r="AH480" s="207"/>
      <c r="AI480" s="207"/>
      <c r="AJ480" s="207"/>
      <c r="AK480" s="207"/>
      <c r="AL480" s="207"/>
    </row>
    <row r="481" spans="1:38" x14ac:dyDescent="0.25">
      <c r="A481" s="209"/>
      <c r="B481" s="209"/>
      <c r="C481" s="209"/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7"/>
      <c r="W481" s="207"/>
      <c r="X481" s="207"/>
      <c r="Y481" s="207"/>
      <c r="Z481" s="207"/>
      <c r="AA481" s="207"/>
      <c r="AB481" s="207"/>
      <c r="AC481" s="207"/>
      <c r="AD481" s="207"/>
      <c r="AE481" s="207"/>
      <c r="AF481" s="207"/>
      <c r="AG481" s="207"/>
      <c r="AH481" s="207"/>
      <c r="AI481" s="207"/>
      <c r="AJ481" s="207"/>
      <c r="AK481" s="207"/>
      <c r="AL481" s="207"/>
    </row>
    <row r="482" spans="1:38" x14ac:dyDescent="0.25">
      <c r="A482" s="209"/>
      <c r="B482" s="209"/>
      <c r="C482" s="209"/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7"/>
      <c r="W482" s="207"/>
      <c r="X482" s="207"/>
      <c r="Y482" s="207"/>
      <c r="Z482" s="207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  <c r="AL482" s="207"/>
    </row>
    <row r="483" spans="1:38" x14ac:dyDescent="0.25">
      <c r="A483" s="209"/>
      <c r="B483" s="209"/>
      <c r="C483" s="209"/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7"/>
      <c r="W483" s="207"/>
      <c r="X483" s="207"/>
      <c r="Y483" s="207"/>
      <c r="Z483" s="207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  <c r="AL483" s="207"/>
    </row>
    <row r="484" spans="1:38" x14ac:dyDescent="0.25">
      <c r="A484" s="209"/>
      <c r="B484" s="209"/>
      <c r="C484" s="209"/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7"/>
      <c r="W484" s="207"/>
      <c r="X484" s="207"/>
      <c r="Y484" s="207"/>
      <c r="Z484" s="207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  <c r="AL484" s="207"/>
    </row>
    <row r="485" spans="1:38" x14ac:dyDescent="0.25">
      <c r="A485" s="209"/>
      <c r="B485" s="209"/>
      <c r="C485" s="209"/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7"/>
      <c r="W485" s="207"/>
      <c r="X485" s="207"/>
      <c r="Y485" s="207"/>
      <c r="Z485" s="207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  <c r="AL485" s="207"/>
    </row>
    <row r="486" spans="1:38" x14ac:dyDescent="0.25">
      <c r="A486" s="209"/>
      <c r="B486" s="209"/>
      <c r="C486" s="209"/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</row>
    <row r="487" spans="1:38" x14ac:dyDescent="0.25">
      <c r="A487" s="209"/>
      <c r="B487" s="209"/>
      <c r="C487" s="209"/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7"/>
      <c r="W487" s="207"/>
      <c r="X487" s="207"/>
      <c r="Y487" s="207"/>
      <c r="Z487" s="207"/>
      <c r="AA487" s="207"/>
      <c r="AB487" s="207"/>
      <c r="AC487" s="207"/>
      <c r="AD487" s="207"/>
      <c r="AE487" s="207"/>
      <c r="AF487" s="207"/>
      <c r="AG487" s="207"/>
      <c r="AH487" s="207"/>
      <c r="AI487" s="207"/>
      <c r="AJ487" s="207"/>
      <c r="AK487" s="207"/>
      <c r="AL487" s="207"/>
    </row>
    <row r="488" spans="1:38" x14ac:dyDescent="0.25">
      <c r="A488" s="209"/>
      <c r="B488" s="209"/>
      <c r="C488" s="209"/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7"/>
      <c r="W488" s="207"/>
      <c r="X488" s="207"/>
      <c r="Y488" s="207"/>
      <c r="Z488" s="207"/>
      <c r="AA488" s="207"/>
      <c r="AB488" s="207"/>
      <c r="AC488" s="207"/>
      <c r="AD488" s="207"/>
      <c r="AE488" s="207"/>
      <c r="AF488" s="207"/>
      <c r="AG488" s="207"/>
      <c r="AH488" s="207"/>
      <c r="AI488" s="207"/>
      <c r="AJ488" s="207"/>
      <c r="AK488" s="207"/>
      <c r="AL488" s="207"/>
    </row>
    <row r="489" spans="1:38" x14ac:dyDescent="0.25">
      <c r="A489" s="209"/>
      <c r="B489" s="209"/>
      <c r="C489" s="209"/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7"/>
      <c r="W489" s="207"/>
      <c r="X489" s="207"/>
      <c r="Y489" s="207"/>
      <c r="Z489" s="207"/>
      <c r="AA489" s="207"/>
      <c r="AB489" s="207"/>
      <c r="AC489" s="207"/>
      <c r="AD489" s="207"/>
      <c r="AE489" s="207"/>
      <c r="AF489" s="207"/>
      <c r="AG489" s="207"/>
      <c r="AH489" s="207"/>
      <c r="AI489" s="207"/>
      <c r="AJ489" s="207"/>
      <c r="AK489" s="207"/>
      <c r="AL489" s="207"/>
    </row>
    <row r="490" spans="1:38" x14ac:dyDescent="0.25">
      <c r="A490" s="209"/>
      <c r="B490" s="209"/>
      <c r="C490" s="209"/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7"/>
      <c r="W490" s="207"/>
      <c r="X490" s="207"/>
      <c r="Y490" s="207"/>
      <c r="Z490" s="207"/>
      <c r="AA490" s="207"/>
      <c r="AB490" s="207"/>
      <c r="AC490" s="207"/>
      <c r="AD490" s="207"/>
      <c r="AE490" s="207"/>
      <c r="AF490" s="207"/>
      <c r="AG490" s="207"/>
      <c r="AH490" s="207"/>
      <c r="AI490" s="207"/>
      <c r="AJ490" s="207"/>
      <c r="AK490" s="207"/>
      <c r="AL490" s="207"/>
    </row>
    <row r="491" spans="1:38" x14ac:dyDescent="0.25">
      <c r="A491" s="209"/>
      <c r="B491" s="209"/>
      <c r="C491" s="209"/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7"/>
      <c r="W491" s="207"/>
      <c r="X491" s="207"/>
      <c r="Y491" s="207"/>
      <c r="Z491" s="207"/>
      <c r="AA491" s="207"/>
      <c r="AB491" s="207"/>
      <c r="AC491" s="207"/>
      <c r="AD491" s="207"/>
      <c r="AE491" s="207"/>
      <c r="AF491" s="207"/>
      <c r="AG491" s="207"/>
      <c r="AH491" s="207"/>
      <c r="AI491" s="207"/>
      <c r="AJ491" s="207"/>
      <c r="AK491" s="207"/>
      <c r="AL491" s="207"/>
    </row>
    <row r="492" spans="1:38" x14ac:dyDescent="0.25">
      <c r="A492" s="209"/>
      <c r="B492" s="209"/>
      <c r="C492" s="209"/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7"/>
      <c r="W492" s="207"/>
      <c r="X492" s="207"/>
      <c r="Y492" s="207"/>
      <c r="Z492" s="207"/>
      <c r="AA492" s="207"/>
      <c r="AB492" s="207"/>
      <c r="AC492" s="207"/>
      <c r="AD492" s="207"/>
      <c r="AE492" s="207"/>
      <c r="AF492" s="207"/>
      <c r="AG492" s="207"/>
      <c r="AH492" s="207"/>
      <c r="AI492" s="207"/>
      <c r="AJ492" s="207"/>
      <c r="AK492" s="207"/>
      <c r="AL492" s="207"/>
    </row>
    <row r="493" spans="1:38" x14ac:dyDescent="0.25">
      <c r="A493" s="209"/>
      <c r="B493" s="209"/>
      <c r="C493" s="209"/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7"/>
      <c r="W493" s="207"/>
      <c r="X493" s="207"/>
      <c r="Y493" s="207"/>
      <c r="Z493" s="207"/>
      <c r="AA493" s="207"/>
      <c r="AB493" s="207"/>
      <c r="AC493" s="207"/>
      <c r="AD493" s="207"/>
      <c r="AE493" s="207"/>
      <c r="AF493" s="207"/>
      <c r="AG493" s="207"/>
      <c r="AH493" s="207"/>
      <c r="AI493" s="207"/>
      <c r="AJ493" s="207"/>
      <c r="AK493" s="207"/>
      <c r="AL493" s="207"/>
    </row>
    <row r="494" spans="1:38" x14ac:dyDescent="0.25">
      <c r="A494" s="209"/>
      <c r="B494" s="209"/>
      <c r="C494" s="209"/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7"/>
      <c r="W494" s="207"/>
      <c r="X494" s="207"/>
      <c r="Y494" s="207"/>
      <c r="Z494" s="207"/>
      <c r="AA494" s="207"/>
      <c r="AB494" s="207"/>
      <c r="AC494" s="207"/>
      <c r="AD494" s="207"/>
      <c r="AE494" s="207"/>
      <c r="AF494" s="207"/>
      <c r="AG494" s="207"/>
      <c r="AH494" s="207"/>
      <c r="AI494" s="207"/>
      <c r="AJ494" s="207"/>
      <c r="AK494" s="207"/>
      <c r="AL494" s="207"/>
    </row>
    <row r="495" spans="1:38" x14ac:dyDescent="0.25">
      <c r="A495" s="209"/>
      <c r="B495" s="209"/>
      <c r="C495" s="209"/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7"/>
      <c r="W495" s="207"/>
      <c r="X495" s="207"/>
      <c r="Y495" s="207"/>
      <c r="Z495" s="207"/>
      <c r="AA495" s="207"/>
      <c r="AB495" s="207"/>
      <c r="AC495" s="207"/>
      <c r="AD495" s="207"/>
      <c r="AE495" s="207"/>
      <c r="AF495" s="207"/>
      <c r="AG495" s="207"/>
      <c r="AH495" s="207"/>
      <c r="AI495" s="207"/>
      <c r="AJ495" s="207"/>
      <c r="AK495" s="207"/>
      <c r="AL495" s="207"/>
    </row>
    <row r="496" spans="1:38" x14ac:dyDescent="0.25">
      <c r="A496" s="209"/>
      <c r="B496" s="209"/>
      <c r="C496" s="209"/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  <c r="AL496" s="207"/>
    </row>
    <row r="497" spans="1:38" x14ac:dyDescent="0.25">
      <c r="A497" s="209"/>
      <c r="B497" s="209"/>
      <c r="C497" s="209"/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7"/>
      <c r="W497" s="207"/>
      <c r="X497" s="207"/>
      <c r="Y497" s="207"/>
      <c r="Z497" s="207"/>
      <c r="AA497" s="207"/>
      <c r="AB497" s="207"/>
      <c r="AC497" s="207"/>
      <c r="AD497" s="207"/>
      <c r="AE497" s="207"/>
      <c r="AF497" s="207"/>
      <c r="AG497" s="207"/>
      <c r="AH497" s="207"/>
      <c r="AI497" s="207"/>
      <c r="AJ497" s="207"/>
      <c r="AK497" s="207"/>
      <c r="AL497" s="207"/>
    </row>
    <row r="498" spans="1:38" x14ac:dyDescent="0.25">
      <c r="A498" s="209"/>
      <c r="B498" s="209"/>
      <c r="C498" s="209"/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7"/>
      <c r="W498" s="207"/>
      <c r="X498" s="207"/>
      <c r="Y498" s="207"/>
      <c r="Z498" s="207"/>
      <c r="AA498" s="207"/>
      <c r="AB498" s="207"/>
      <c r="AC498" s="207"/>
      <c r="AD498" s="207"/>
      <c r="AE498" s="207"/>
      <c r="AF498" s="207"/>
      <c r="AG498" s="207"/>
      <c r="AH498" s="207"/>
      <c r="AI498" s="207"/>
      <c r="AJ498" s="207"/>
      <c r="AK498" s="207"/>
      <c r="AL498" s="207"/>
    </row>
    <row r="499" spans="1:38" x14ac:dyDescent="0.25">
      <c r="A499" s="209"/>
      <c r="B499" s="209"/>
      <c r="C499" s="209"/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7"/>
      <c r="W499" s="207"/>
      <c r="X499" s="207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  <c r="AL499" s="207"/>
    </row>
    <row r="500" spans="1:38" x14ac:dyDescent="0.25">
      <c r="A500" s="209"/>
      <c r="B500" s="209"/>
      <c r="C500" s="209"/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7"/>
      <c r="W500" s="207"/>
      <c r="X500" s="207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  <c r="AL500" s="207"/>
    </row>
    <row r="501" spans="1:38" x14ac:dyDescent="0.25">
      <c r="A501" s="209"/>
      <c r="B501" s="209"/>
      <c r="C501" s="209"/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7"/>
      <c r="W501" s="207"/>
      <c r="X501" s="207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  <c r="AL501" s="207"/>
    </row>
    <row r="502" spans="1:38" x14ac:dyDescent="0.25">
      <c r="A502" s="209"/>
      <c r="B502" s="209"/>
      <c r="C502" s="209"/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7"/>
      <c r="W502" s="207"/>
      <c r="X502" s="207"/>
      <c r="Y502" s="207"/>
      <c r="Z502" s="207"/>
      <c r="AA502" s="207"/>
      <c r="AB502" s="207"/>
      <c r="AC502" s="207"/>
      <c r="AD502" s="207"/>
      <c r="AE502" s="207"/>
      <c r="AF502" s="207"/>
      <c r="AG502" s="207"/>
      <c r="AH502" s="207"/>
      <c r="AI502" s="207"/>
      <c r="AJ502" s="207"/>
      <c r="AK502" s="207"/>
      <c r="AL502" s="207"/>
    </row>
    <row r="503" spans="1:38" x14ac:dyDescent="0.25">
      <c r="A503" s="209"/>
      <c r="B503" s="209"/>
      <c r="C503" s="209"/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7"/>
      <c r="W503" s="207"/>
      <c r="X503" s="207"/>
      <c r="Y503" s="207"/>
      <c r="Z503" s="207"/>
      <c r="AA503" s="207"/>
      <c r="AB503" s="207"/>
      <c r="AC503" s="207"/>
      <c r="AD503" s="207"/>
      <c r="AE503" s="207"/>
      <c r="AF503" s="207"/>
      <c r="AG503" s="207"/>
      <c r="AH503" s="207"/>
      <c r="AI503" s="207"/>
      <c r="AJ503" s="207"/>
      <c r="AK503" s="207"/>
      <c r="AL503" s="207"/>
    </row>
    <row r="504" spans="1:38" x14ac:dyDescent="0.25">
      <c r="A504" s="209"/>
      <c r="B504" s="209"/>
      <c r="C504" s="209"/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</row>
    <row r="505" spans="1:38" x14ac:dyDescent="0.25">
      <c r="A505" s="209"/>
      <c r="B505" s="209"/>
      <c r="C505" s="209"/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7"/>
      <c r="W505" s="207"/>
      <c r="X505" s="207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  <c r="AL505" s="207"/>
    </row>
    <row r="506" spans="1:38" x14ac:dyDescent="0.25">
      <c r="A506" s="209"/>
      <c r="B506" s="209"/>
      <c r="C506" s="209"/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7"/>
      <c r="W506" s="207"/>
      <c r="X506" s="207"/>
      <c r="Y506" s="207"/>
      <c r="Z506" s="207"/>
      <c r="AA506" s="207"/>
      <c r="AB506" s="207"/>
      <c r="AC506" s="207"/>
      <c r="AD506" s="207"/>
      <c r="AE506" s="207"/>
      <c r="AF506" s="207"/>
      <c r="AG506" s="207"/>
      <c r="AH506" s="207"/>
      <c r="AI506" s="207"/>
      <c r="AJ506" s="207"/>
      <c r="AK506" s="207"/>
      <c r="AL506" s="207"/>
    </row>
    <row r="507" spans="1:38" x14ac:dyDescent="0.25">
      <c r="A507" s="209"/>
      <c r="B507" s="209"/>
      <c r="C507" s="209"/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7"/>
      <c r="W507" s="207"/>
      <c r="X507" s="207"/>
      <c r="Y507" s="207"/>
      <c r="Z507" s="207"/>
      <c r="AA507" s="207"/>
      <c r="AB507" s="207"/>
      <c r="AC507" s="207"/>
      <c r="AD507" s="207"/>
      <c r="AE507" s="207"/>
      <c r="AF507" s="207"/>
      <c r="AG507" s="207"/>
      <c r="AH507" s="207"/>
      <c r="AI507" s="207"/>
      <c r="AJ507" s="207"/>
      <c r="AK507" s="207"/>
      <c r="AL507" s="207"/>
    </row>
    <row r="508" spans="1:38" x14ac:dyDescent="0.25">
      <c r="A508" s="209"/>
      <c r="B508" s="209"/>
      <c r="C508" s="209"/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7"/>
      <c r="W508" s="207"/>
      <c r="X508" s="207"/>
      <c r="Y508" s="207"/>
      <c r="Z508" s="207"/>
      <c r="AA508" s="207"/>
      <c r="AB508" s="207"/>
      <c r="AC508" s="207"/>
      <c r="AD508" s="207"/>
      <c r="AE508" s="207"/>
      <c r="AF508" s="207"/>
      <c r="AG508" s="207"/>
      <c r="AH508" s="207"/>
      <c r="AI508" s="207"/>
      <c r="AJ508" s="207"/>
      <c r="AK508" s="207"/>
      <c r="AL508" s="207"/>
    </row>
    <row r="509" spans="1:38" x14ac:dyDescent="0.25">
      <c r="A509" s="209"/>
      <c r="B509" s="209"/>
      <c r="C509" s="209"/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7"/>
      <c r="W509" s="207"/>
      <c r="X509" s="207"/>
      <c r="Y509" s="207"/>
      <c r="Z509" s="207"/>
      <c r="AA509" s="207"/>
      <c r="AB509" s="207"/>
      <c r="AC509" s="207"/>
      <c r="AD509" s="207"/>
      <c r="AE509" s="207"/>
      <c r="AF509" s="207"/>
      <c r="AG509" s="207"/>
      <c r="AH509" s="207"/>
      <c r="AI509" s="207"/>
      <c r="AJ509" s="207"/>
      <c r="AK509" s="207"/>
      <c r="AL509" s="207"/>
    </row>
    <row r="510" spans="1:38" x14ac:dyDescent="0.25">
      <c r="A510" s="209"/>
      <c r="B510" s="209"/>
      <c r="C510" s="209"/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7"/>
      <c r="W510" s="207"/>
      <c r="X510" s="207"/>
      <c r="Y510" s="207"/>
      <c r="Z510" s="207"/>
      <c r="AA510" s="207"/>
      <c r="AB510" s="207"/>
      <c r="AC510" s="207"/>
      <c r="AD510" s="207"/>
      <c r="AE510" s="207"/>
      <c r="AF510" s="207"/>
      <c r="AG510" s="207"/>
      <c r="AH510" s="207"/>
      <c r="AI510" s="207"/>
      <c r="AJ510" s="207"/>
      <c r="AK510" s="207"/>
      <c r="AL510" s="207"/>
    </row>
    <row r="511" spans="1:38" x14ac:dyDescent="0.25">
      <c r="A511" s="209"/>
      <c r="B511" s="209"/>
      <c r="C511" s="209"/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7"/>
      <c r="W511" s="207"/>
      <c r="X511" s="207"/>
      <c r="Y511" s="207"/>
      <c r="Z511" s="207"/>
      <c r="AA511" s="207"/>
      <c r="AB511" s="207"/>
      <c r="AC511" s="207"/>
      <c r="AD511" s="207"/>
      <c r="AE511" s="207"/>
      <c r="AF511" s="207"/>
      <c r="AG511" s="207"/>
      <c r="AH511" s="207"/>
      <c r="AI511" s="207"/>
      <c r="AJ511" s="207"/>
      <c r="AK511" s="207"/>
      <c r="AL511" s="207"/>
    </row>
    <row r="512" spans="1:38" x14ac:dyDescent="0.25">
      <c r="A512" s="209"/>
      <c r="B512" s="209"/>
      <c r="C512" s="209"/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7"/>
      <c r="W512" s="207"/>
      <c r="X512" s="207"/>
      <c r="Y512" s="207"/>
      <c r="Z512" s="207"/>
      <c r="AA512" s="207"/>
      <c r="AB512" s="207"/>
      <c r="AC512" s="207"/>
      <c r="AD512" s="207"/>
      <c r="AE512" s="207"/>
      <c r="AF512" s="207"/>
      <c r="AG512" s="207"/>
      <c r="AH512" s="207"/>
      <c r="AI512" s="207"/>
      <c r="AJ512" s="207"/>
      <c r="AK512" s="207"/>
      <c r="AL512" s="207"/>
    </row>
    <row r="513" spans="1:38" x14ac:dyDescent="0.25">
      <c r="A513" s="209"/>
      <c r="B513" s="209"/>
      <c r="C513" s="209"/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7"/>
      <c r="W513" s="207"/>
      <c r="X513" s="207"/>
      <c r="Y513" s="207"/>
      <c r="Z513" s="207"/>
      <c r="AA513" s="207"/>
      <c r="AB513" s="207"/>
      <c r="AC513" s="207"/>
      <c r="AD513" s="207"/>
      <c r="AE513" s="207"/>
      <c r="AF513" s="207"/>
      <c r="AG513" s="207"/>
      <c r="AH513" s="207"/>
      <c r="AI513" s="207"/>
      <c r="AJ513" s="207"/>
      <c r="AK513" s="207"/>
      <c r="AL513" s="207"/>
    </row>
    <row r="514" spans="1:38" x14ac:dyDescent="0.25">
      <c r="A514" s="209"/>
      <c r="B514" s="209"/>
      <c r="C514" s="209"/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7"/>
      <c r="W514" s="207"/>
      <c r="X514" s="207"/>
      <c r="Y514" s="207"/>
      <c r="Z514" s="207"/>
      <c r="AA514" s="207"/>
      <c r="AB514" s="207"/>
      <c r="AC514" s="207"/>
      <c r="AD514" s="207"/>
      <c r="AE514" s="207"/>
      <c r="AF514" s="207"/>
      <c r="AG514" s="207"/>
      <c r="AH514" s="207"/>
      <c r="AI514" s="207"/>
      <c r="AJ514" s="207"/>
      <c r="AK514" s="207"/>
      <c r="AL514" s="207"/>
    </row>
    <row r="515" spans="1:38" x14ac:dyDescent="0.25">
      <c r="A515" s="209"/>
      <c r="B515" s="209"/>
      <c r="C515" s="209"/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7"/>
      <c r="W515" s="207"/>
      <c r="X515" s="207"/>
      <c r="Y515" s="207"/>
      <c r="Z515" s="207"/>
      <c r="AA515" s="207"/>
      <c r="AB515" s="207"/>
      <c r="AC515" s="207"/>
      <c r="AD515" s="207"/>
      <c r="AE515" s="207"/>
      <c r="AF515" s="207"/>
      <c r="AG515" s="207"/>
      <c r="AH515" s="207"/>
      <c r="AI515" s="207"/>
      <c r="AJ515" s="207"/>
      <c r="AK515" s="207"/>
      <c r="AL515" s="207"/>
    </row>
    <row r="516" spans="1:38" x14ac:dyDescent="0.25">
      <c r="A516" s="209"/>
      <c r="B516" s="209"/>
      <c r="C516" s="209"/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7"/>
      <c r="W516" s="207"/>
      <c r="X516" s="207"/>
      <c r="Y516" s="207"/>
      <c r="Z516" s="207"/>
      <c r="AA516" s="207"/>
      <c r="AB516" s="207"/>
      <c r="AC516" s="207"/>
      <c r="AD516" s="207"/>
      <c r="AE516" s="207"/>
      <c r="AF516" s="207"/>
      <c r="AG516" s="207"/>
      <c r="AH516" s="207"/>
      <c r="AI516" s="207"/>
      <c r="AJ516" s="207"/>
      <c r="AK516" s="207"/>
      <c r="AL516" s="207"/>
    </row>
    <row r="517" spans="1:38" x14ac:dyDescent="0.25">
      <c r="A517" s="209"/>
      <c r="B517" s="209"/>
      <c r="C517" s="209"/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7"/>
      <c r="W517" s="207"/>
      <c r="X517" s="207"/>
      <c r="Y517" s="207"/>
      <c r="Z517" s="207"/>
      <c r="AA517" s="207"/>
      <c r="AB517" s="207"/>
      <c r="AC517" s="207"/>
      <c r="AD517" s="207"/>
      <c r="AE517" s="207"/>
      <c r="AF517" s="207"/>
      <c r="AG517" s="207"/>
      <c r="AH517" s="207"/>
      <c r="AI517" s="207"/>
      <c r="AJ517" s="207"/>
      <c r="AK517" s="207"/>
      <c r="AL517" s="207"/>
    </row>
    <row r="518" spans="1:38" x14ac:dyDescent="0.25">
      <c r="A518" s="209"/>
      <c r="B518" s="209"/>
      <c r="C518" s="209"/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7"/>
      <c r="W518" s="207"/>
      <c r="X518" s="207"/>
      <c r="Y518" s="207"/>
      <c r="Z518" s="207"/>
      <c r="AA518" s="207"/>
      <c r="AB518" s="207"/>
      <c r="AC518" s="207"/>
      <c r="AD518" s="207"/>
      <c r="AE518" s="207"/>
      <c r="AF518" s="207"/>
      <c r="AG518" s="207"/>
      <c r="AH518" s="207"/>
      <c r="AI518" s="207"/>
      <c r="AJ518" s="207"/>
      <c r="AK518" s="207"/>
      <c r="AL518" s="207"/>
    </row>
    <row r="519" spans="1:38" x14ac:dyDescent="0.25">
      <c r="A519" s="209"/>
      <c r="B519" s="209"/>
      <c r="C519" s="209"/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7"/>
      <c r="W519" s="207"/>
      <c r="X519" s="207"/>
      <c r="Y519" s="207"/>
      <c r="Z519" s="207"/>
      <c r="AA519" s="207"/>
      <c r="AB519" s="207"/>
      <c r="AC519" s="207"/>
      <c r="AD519" s="207"/>
      <c r="AE519" s="207"/>
      <c r="AF519" s="207"/>
      <c r="AG519" s="207"/>
      <c r="AH519" s="207"/>
      <c r="AI519" s="207"/>
      <c r="AJ519" s="207"/>
      <c r="AK519" s="207"/>
      <c r="AL519" s="207"/>
    </row>
    <row r="520" spans="1:38" x14ac:dyDescent="0.25">
      <c r="A520" s="209"/>
      <c r="B520" s="209"/>
      <c r="C520" s="209"/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7"/>
      <c r="W520" s="207"/>
      <c r="X520" s="207"/>
      <c r="Y520" s="207"/>
      <c r="Z520" s="207"/>
      <c r="AA520" s="207"/>
      <c r="AB520" s="207"/>
      <c r="AC520" s="207"/>
      <c r="AD520" s="207"/>
      <c r="AE520" s="207"/>
      <c r="AF520" s="207"/>
      <c r="AG520" s="207"/>
      <c r="AH520" s="207"/>
      <c r="AI520" s="207"/>
      <c r="AJ520" s="207"/>
      <c r="AK520" s="207"/>
      <c r="AL520" s="207"/>
    </row>
    <row r="521" spans="1:38" x14ac:dyDescent="0.25">
      <c r="A521" s="209"/>
      <c r="B521" s="209"/>
      <c r="C521" s="209"/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7"/>
      <c r="W521" s="207"/>
      <c r="X521" s="207"/>
      <c r="Y521" s="207"/>
      <c r="Z521" s="207"/>
      <c r="AA521" s="207"/>
      <c r="AB521" s="207"/>
      <c r="AC521" s="207"/>
      <c r="AD521" s="207"/>
      <c r="AE521" s="207"/>
      <c r="AF521" s="207"/>
      <c r="AG521" s="207"/>
      <c r="AH521" s="207"/>
      <c r="AI521" s="207"/>
      <c r="AJ521" s="207"/>
      <c r="AK521" s="207"/>
      <c r="AL521" s="207"/>
    </row>
    <row r="522" spans="1:38" x14ac:dyDescent="0.25">
      <c r="A522" s="209"/>
      <c r="B522" s="209"/>
      <c r="C522" s="209"/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7"/>
      <c r="W522" s="207"/>
      <c r="X522" s="207"/>
      <c r="Y522" s="207"/>
      <c r="Z522" s="207"/>
      <c r="AA522" s="207"/>
      <c r="AB522" s="207"/>
      <c r="AC522" s="207"/>
      <c r="AD522" s="207"/>
      <c r="AE522" s="207"/>
      <c r="AF522" s="207"/>
      <c r="AG522" s="207"/>
      <c r="AH522" s="207"/>
      <c r="AI522" s="207"/>
      <c r="AJ522" s="207"/>
      <c r="AK522" s="207"/>
      <c r="AL522" s="207"/>
    </row>
    <row r="523" spans="1:38" x14ac:dyDescent="0.25">
      <c r="A523" s="209"/>
      <c r="B523" s="209"/>
      <c r="C523" s="209"/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7"/>
      <c r="W523" s="207"/>
      <c r="X523" s="207"/>
      <c r="Y523" s="207"/>
      <c r="Z523" s="207"/>
      <c r="AA523" s="207"/>
      <c r="AB523" s="207"/>
      <c r="AC523" s="207"/>
      <c r="AD523" s="207"/>
      <c r="AE523" s="207"/>
      <c r="AF523" s="207"/>
      <c r="AG523" s="207"/>
      <c r="AH523" s="207"/>
      <c r="AI523" s="207"/>
      <c r="AJ523" s="207"/>
      <c r="AK523" s="207"/>
      <c r="AL523" s="207"/>
    </row>
    <row r="524" spans="1:38" x14ac:dyDescent="0.25">
      <c r="A524" s="209"/>
      <c r="B524" s="209"/>
      <c r="C524" s="209"/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7"/>
      <c r="W524" s="207"/>
      <c r="X524" s="207"/>
      <c r="Y524" s="207"/>
      <c r="Z524" s="207"/>
      <c r="AA524" s="207"/>
      <c r="AB524" s="207"/>
      <c r="AC524" s="207"/>
      <c r="AD524" s="207"/>
      <c r="AE524" s="207"/>
      <c r="AF524" s="207"/>
      <c r="AG524" s="207"/>
      <c r="AH524" s="207"/>
      <c r="AI524" s="207"/>
      <c r="AJ524" s="207"/>
      <c r="AK524" s="207"/>
      <c r="AL524" s="207"/>
    </row>
    <row r="525" spans="1:38" x14ac:dyDescent="0.25">
      <c r="A525" s="209"/>
      <c r="B525" s="209"/>
      <c r="C525" s="209"/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7"/>
      <c r="W525" s="207"/>
      <c r="X525" s="207"/>
      <c r="Y525" s="207"/>
      <c r="Z525" s="207"/>
      <c r="AA525" s="207"/>
      <c r="AB525" s="207"/>
      <c r="AC525" s="207"/>
      <c r="AD525" s="207"/>
      <c r="AE525" s="207"/>
      <c r="AF525" s="207"/>
      <c r="AG525" s="207"/>
      <c r="AH525" s="207"/>
      <c r="AI525" s="207"/>
      <c r="AJ525" s="207"/>
      <c r="AK525" s="207"/>
      <c r="AL525" s="207"/>
    </row>
    <row r="526" spans="1:38" x14ac:dyDescent="0.25">
      <c r="A526" s="209"/>
      <c r="B526" s="209"/>
      <c r="C526" s="209"/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7"/>
      <c r="W526" s="207"/>
      <c r="X526" s="207"/>
      <c r="Y526" s="207"/>
      <c r="Z526" s="207"/>
      <c r="AA526" s="207"/>
      <c r="AB526" s="207"/>
      <c r="AC526" s="207"/>
      <c r="AD526" s="207"/>
      <c r="AE526" s="207"/>
      <c r="AF526" s="207"/>
      <c r="AG526" s="207"/>
      <c r="AH526" s="207"/>
      <c r="AI526" s="207"/>
      <c r="AJ526" s="207"/>
      <c r="AK526" s="207"/>
      <c r="AL526" s="207"/>
    </row>
    <row r="527" spans="1:38" x14ac:dyDescent="0.25">
      <c r="A527" s="209"/>
      <c r="B527" s="209"/>
      <c r="C527" s="209"/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7"/>
      <c r="W527" s="207"/>
      <c r="X527" s="207"/>
      <c r="Y527" s="207"/>
      <c r="Z527" s="207"/>
      <c r="AA527" s="207"/>
      <c r="AB527" s="207"/>
      <c r="AC527" s="207"/>
      <c r="AD527" s="207"/>
      <c r="AE527" s="207"/>
      <c r="AF527" s="207"/>
      <c r="AG527" s="207"/>
      <c r="AH527" s="207"/>
      <c r="AI527" s="207"/>
      <c r="AJ527" s="207"/>
      <c r="AK527" s="207"/>
      <c r="AL527" s="207"/>
    </row>
    <row r="528" spans="1:38" x14ac:dyDescent="0.25">
      <c r="A528" s="209"/>
      <c r="B528" s="209"/>
      <c r="C528" s="209"/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7"/>
      <c r="W528" s="207"/>
      <c r="X528" s="207"/>
      <c r="Y528" s="207"/>
      <c r="Z528" s="207"/>
      <c r="AA528" s="207"/>
      <c r="AB528" s="207"/>
      <c r="AC528" s="207"/>
      <c r="AD528" s="207"/>
      <c r="AE528" s="207"/>
      <c r="AF528" s="207"/>
      <c r="AG528" s="207"/>
      <c r="AH528" s="207"/>
      <c r="AI528" s="207"/>
      <c r="AJ528" s="207"/>
      <c r="AK528" s="207"/>
      <c r="AL528" s="207"/>
    </row>
    <row r="529" spans="1:38" x14ac:dyDescent="0.25">
      <c r="A529" s="209"/>
      <c r="B529" s="209"/>
      <c r="C529" s="209"/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7"/>
      <c r="W529" s="207"/>
      <c r="X529" s="207"/>
      <c r="Y529" s="207"/>
      <c r="Z529" s="207"/>
      <c r="AA529" s="207"/>
      <c r="AB529" s="207"/>
      <c r="AC529" s="207"/>
      <c r="AD529" s="207"/>
      <c r="AE529" s="207"/>
      <c r="AF529" s="207"/>
      <c r="AG529" s="207"/>
      <c r="AH529" s="207"/>
      <c r="AI529" s="207"/>
      <c r="AJ529" s="207"/>
      <c r="AK529" s="207"/>
      <c r="AL529" s="207"/>
    </row>
    <row r="530" spans="1:38" x14ac:dyDescent="0.25">
      <c r="A530" s="209"/>
      <c r="B530" s="209"/>
      <c r="C530" s="209"/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7"/>
      <c r="W530" s="207"/>
      <c r="X530" s="207"/>
      <c r="Y530" s="207"/>
      <c r="Z530" s="207"/>
      <c r="AA530" s="207"/>
      <c r="AB530" s="207"/>
      <c r="AC530" s="207"/>
      <c r="AD530" s="207"/>
      <c r="AE530" s="207"/>
      <c r="AF530" s="207"/>
      <c r="AG530" s="207"/>
      <c r="AH530" s="207"/>
      <c r="AI530" s="207"/>
      <c r="AJ530" s="207"/>
      <c r="AK530" s="207"/>
      <c r="AL530" s="207"/>
    </row>
    <row r="531" spans="1:38" x14ac:dyDescent="0.25">
      <c r="A531" s="209"/>
      <c r="B531" s="209"/>
      <c r="C531" s="209"/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7"/>
      <c r="W531" s="207"/>
      <c r="X531" s="207"/>
      <c r="Y531" s="207"/>
      <c r="Z531" s="207"/>
      <c r="AA531" s="207"/>
      <c r="AB531" s="207"/>
      <c r="AC531" s="207"/>
      <c r="AD531" s="207"/>
      <c r="AE531" s="207"/>
      <c r="AF531" s="207"/>
      <c r="AG531" s="207"/>
      <c r="AH531" s="207"/>
      <c r="AI531" s="207"/>
      <c r="AJ531" s="207"/>
      <c r="AK531" s="207"/>
      <c r="AL531" s="207"/>
    </row>
    <row r="532" spans="1:38" x14ac:dyDescent="0.25">
      <c r="A532" s="209"/>
      <c r="B532" s="209"/>
      <c r="C532" s="209"/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7"/>
      <c r="W532" s="207"/>
      <c r="X532" s="207"/>
      <c r="Y532" s="207"/>
      <c r="Z532" s="207"/>
      <c r="AA532" s="207"/>
      <c r="AB532" s="207"/>
      <c r="AC532" s="207"/>
      <c r="AD532" s="207"/>
      <c r="AE532" s="207"/>
      <c r="AF532" s="207"/>
      <c r="AG532" s="207"/>
      <c r="AH532" s="207"/>
      <c r="AI532" s="207"/>
      <c r="AJ532" s="207"/>
      <c r="AK532" s="207"/>
      <c r="AL532" s="207"/>
    </row>
    <row r="533" spans="1:38" x14ac:dyDescent="0.25">
      <c r="A533" s="209"/>
      <c r="B533" s="209"/>
      <c r="C533" s="209"/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7"/>
      <c r="W533" s="207"/>
      <c r="X533" s="207"/>
      <c r="Y533" s="207"/>
      <c r="Z533" s="207"/>
      <c r="AA533" s="207"/>
      <c r="AB533" s="207"/>
      <c r="AC533" s="207"/>
      <c r="AD533" s="207"/>
      <c r="AE533" s="207"/>
      <c r="AF533" s="207"/>
      <c r="AG533" s="207"/>
      <c r="AH533" s="207"/>
      <c r="AI533" s="207"/>
      <c r="AJ533" s="207"/>
      <c r="AK533" s="207"/>
      <c r="AL533" s="207"/>
    </row>
    <row r="534" spans="1:38" x14ac:dyDescent="0.25">
      <c r="A534" s="209"/>
      <c r="B534" s="209"/>
      <c r="C534" s="209"/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7"/>
      <c r="W534" s="207"/>
      <c r="X534" s="207"/>
      <c r="Y534" s="207"/>
      <c r="Z534" s="207"/>
      <c r="AA534" s="207"/>
      <c r="AB534" s="207"/>
      <c r="AC534" s="207"/>
      <c r="AD534" s="207"/>
      <c r="AE534" s="207"/>
      <c r="AF534" s="207"/>
      <c r="AG534" s="207"/>
      <c r="AH534" s="207"/>
      <c r="AI534" s="207"/>
      <c r="AJ534" s="207"/>
      <c r="AK534" s="207"/>
      <c r="AL534" s="207"/>
    </row>
    <row r="535" spans="1:38" x14ac:dyDescent="0.25">
      <c r="A535" s="209"/>
      <c r="B535" s="209"/>
      <c r="C535" s="209"/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7"/>
      <c r="W535" s="207"/>
      <c r="X535" s="207"/>
      <c r="Y535" s="207"/>
      <c r="Z535" s="207"/>
      <c r="AA535" s="207"/>
      <c r="AB535" s="207"/>
      <c r="AC535" s="207"/>
      <c r="AD535" s="207"/>
      <c r="AE535" s="207"/>
      <c r="AF535" s="207"/>
      <c r="AG535" s="207"/>
      <c r="AH535" s="207"/>
      <c r="AI535" s="207"/>
      <c r="AJ535" s="207"/>
      <c r="AK535" s="207"/>
      <c r="AL535" s="207"/>
    </row>
    <row r="536" spans="1:38" x14ac:dyDescent="0.25">
      <c r="A536" s="209"/>
      <c r="B536" s="209"/>
      <c r="C536" s="209"/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7"/>
      <c r="W536" s="207"/>
      <c r="X536" s="207"/>
      <c r="Y536" s="207"/>
      <c r="Z536" s="207"/>
      <c r="AA536" s="207"/>
      <c r="AB536" s="207"/>
      <c r="AC536" s="207"/>
      <c r="AD536" s="207"/>
      <c r="AE536" s="207"/>
      <c r="AF536" s="207"/>
      <c r="AG536" s="207"/>
      <c r="AH536" s="207"/>
      <c r="AI536" s="207"/>
      <c r="AJ536" s="207"/>
      <c r="AK536" s="207"/>
      <c r="AL536" s="207"/>
    </row>
    <row r="537" spans="1:38" x14ac:dyDescent="0.25">
      <c r="A537" s="209"/>
      <c r="B537" s="209"/>
      <c r="C537" s="209"/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7"/>
      <c r="W537" s="207"/>
      <c r="X537" s="207"/>
      <c r="Y537" s="207"/>
      <c r="Z537" s="207"/>
      <c r="AA537" s="207"/>
      <c r="AB537" s="207"/>
      <c r="AC537" s="207"/>
      <c r="AD537" s="207"/>
      <c r="AE537" s="207"/>
      <c r="AF537" s="207"/>
      <c r="AG537" s="207"/>
      <c r="AH537" s="207"/>
      <c r="AI537" s="207"/>
      <c r="AJ537" s="207"/>
      <c r="AK537" s="207"/>
      <c r="AL537" s="207"/>
    </row>
    <row r="538" spans="1:38" x14ac:dyDescent="0.25">
      <c r="A538" s="209"/>
      <c r="B538" s="209"/>
      <c r="C538" s="209"/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7"/>
      <c r="W538" s="207"/>
      <c r="X538" s="207"/>
      <c r="Y538" s="207"/>
      <c r="Z538" s="207"/>
      <c r="AA538" s="207"/>
      <c r="AB538" s="207"/>
      <c r="AC538" s="207"/>
      <c r="AD538" s="207"/>
      <c r="AE538" s="207"/>
      <c r="AF538" s="207"/>
      <c r="AG538" s="207"/>
      <c r="AH538" s="207"/>
      <c r="AI538" s="207"/>
      <c r="AJ538" s="207"/>
      <c r="AK538" s="207"/>
      <c r="AL538" s="207"/>
    </row>
    <row r="539" spans="1:38" x14ac:dyDescent="0.25">
      <c r="A539" s="209"/>
      <c r="B539" s="209"/>
      <c r="C539" s="209"/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7"/>
      <c r="W539" s="207"/>
      <c r="X539" s="207"/>
      <c r="Y539" s="207"/>
      <c r="Z539" s="207"/>
      <c r="AA539" s="207"/>
      <c r="AB539" s="207"/>
      <c r="AC539" s="207"/>
      <c r="AD539" s="207"/>
      <c r="AE539" s="207"/>
      <c r="AF539" s="207"/>
      <c r="AG539" s="207"/>
      <c r="AH539" s="207"/>
      <c r="AI539" s="207"/>
      <c r="AJ539" s="207"/>
      <c r="AK539" s="207"/>
      <c r="AL539" s="207"/>
    </row>
    <row r="540" spans="1:38" x14ac:dyDescent="0.25">
      <c r="A540" s="209"/>
      <c r="B540" s="209"/>
      <c r="C540" s="209"/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7"/>
      <c r="W540" s="207"/>
      <c r="X540" s="207"/>
      <c r="Y540" s="207"/>
      <c r="Z540" s="207"/>
      <c r="AA540" s="207"/>
      <c r="AB540" s="207"/>
      <c r="AC540" s="207"/>
      <c r="AD540" s="207"/>
      <c r="AE540" s="207"/>
      <c r="AF540" s="207"/>
      <c r="AG540" s="207"/>
      <c r="AH540" s="207"/>
      <c r="AI540" s="207"/>
      <c r="AJ540" s="207"/>
      <c r="AK540" s="207"/>
      <c r="AL540" s="207"/>
    </row>
    <row r="541" spans="1:38" x14ac:dyDescent="0.25">
      <c r="A541" s="209"/>
      <c r="B541" s="209"/>
      <c r="C541" s="209"/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7"/>
      <c r="W541" s="207"/>
      <c r="X541" s="207"/>
      <c r="Y541" s="207"/>
      <c r="Z541" s="207"/>
      <c r="AA541" s="207"/>
      <c r="AB541" s="207"/>
      <c r="AC541" s="207"/>
      <c r="AD541" s="207"/>
      <c r="AE541" s="207"/>
      <c r="AF541" s="207"/>
      <c r="AG541" s="207"/>
      <c r="AH541" s="207"/>
      <c r="AI541" s="207"/>
      <c r="AJ541" s="207"/>
      <c r="AK541" s="207"/>
      <c r="AL541" s="207"/>
    </row>
    <row r="542" spans="1:38" x14ac:dyDescent="0.25">
      <c r="A542" s="209"/>
      <c r="B542" s="209"/>
      <c r="C542" s="209"/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7"/>
      <c r="W542" s="207"/>
      <c r="X542" s="207"/>
      <c r="Y542" s="207"/>
      <c r="Z542" s="207"/>
      <c r="AA542" s="207"/>
      <c r="AB542" s="207"/>
      <c r="AC542" s="207"/>
      <c r="AD542" s="207"/>
      <c r="AE542" s="207"/>
      <c r="AF542" s="207"/>
      <c r="AG542" s="207"/>
      <c r="AH542" s="207"/>
      <c r="AI542" s="207"/>
      <c r="AJ542" s="207"/>
      <c r="AK542" s="207"/>
      <c r="AL542" s="207"/>
    </row>
    <row r="543" spans="1:38" x14ac:dyDescent="0.25">
      <c r="A543" s="209"/>
      <c r="B543" s="209"/>
      <c r="C543" s="209"/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7"/>
      <c r="W543" s="207"/>
      <c r="X543" s="207"/>
      <c r="Y543" s="207"/>
      <c r="Z543" s="207"/>
      <c r="AA543" s="207"/>
      <c r="AB543" s="207"/>
      <c r="AC543" s="207"/>
      <c r="AD543" s="207"/>
      <c r="AE543" s="207"/>
      <c r="AF543" s="207"/>
      <c r="AG543" s="207"/>
      <c r="AH543" s="207"/>
      <c r="AI543" s="207"/>
      <c r="AJ543" s="207"/>
      <c r="AK543" s="207"/>
      <c r="AL543" s="207"/>
    </row>
    <row r="544" spans="1:38" x14ac:dyDescent="0.25">
      <c r="A544" s="209"/>
      <c r="B544" s="209"/>
      <c r="C544" s="209"/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7"/>
      <c r="W544" s="207"/>
      <c r="X544" s="207"/>
      <c r="Y544" s="207"/>
      <c r="Z544" s="207"/>
      <c r="AA544" s="207"/>
      <c r="AB544" s="207"/>
      <c r="AC544" s="207"/>
      <c r="AD544" s="207"/>
      <c r="AE544" s="207"/>
      <c r="AF544" s="207"/>
      <c r="AG544" s="207"/>
      <c r="AH544" s="207"/>
      <c r="AI544" s="207"/>
      <c r="AJ544" s="207"/>
      <c r="AK544" s="207"/>
      <c r="AL544" s="207"/>
    </row>
    <row r="545" spans="1:38" x14ac:dyDescent="0.25">
      <c r="A545" s="209"/>
      <c r="B545" s="209"/>
      <c r="C545" s="209"/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7"/>
      <c r="W545" s="207"/>
      <c r="X545" s="207"/>
      <c r="Y545" s="207"/>
      <c r="Z545" s="207"/>
      <c r="AA545" s="207"/>
      <c r="AB545" s="207"/>
      <c r="AC545" s="207"/>
      <c r="AD545" s="207"/>
      <c r="AE545" s="207"/>
      <c r="AF545" s="207"/>
      <c r="AG545" s="207"/>
      <c r="AH545" s="207"/>
      <c r="AI545" s="207"/>
      <c r="AJ545" s="207"/>
      <c r="AK545" s="207"/>
      <c r="AL545" s="207"/>
    </row>
    <row r="546" spans="1:38" x14ac:dyDescent="0.25">
      <c r="A546" s="209"/>
      <c r="B546" s="209"/>
      <c r="C546" s="209"/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7"/>
      <c r="W546" s="207"/>
      <c r="X546" s="207"/>
      <c r="Y546" s="207"/>
      <c r="Z546" s="207"/>
      <c r="AA546" s="207"/>
      <c r="AB546" s="207"/>
      <c r="AC546" s="207"/>
      <c r="AD546" s="207"/>
      <c r="AE546" s="207"/>
      <c r="AF546" s="207"/>
      <c r="AG546" s="207"/>
      <c r="AH546" s="207"/>
      <c r="AI546" s="207"/>
      <c r="AJ546" s="207"/>
      <c r="AK546" s="207"/>
      <c r="AL546" s="207"/>
    </row>
    <row r="547" spans="1:38" x14ac:dyDescent="0.25">
      <c r="A547" s="209"/>
      <c r="B547" s="209"/>
      <c r="C547" s="209"/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7"/>
      <c r="W547" s="207"/>
      <c r="X547" s="207"/>
      <c r="Y547" s="207"/>
      <c r="Z547" s="207"/>
      <c r="AA547" s="207"/>
      <c r="AB547" s="207"/>
      <c r="AC547" s="207"/>
      <c r="AD547" s="207"/>
      <c r="AE547" s="207"/>
      <c r="AF547" s="207"/>
      <c r="AG547" s="207"/>
      <c r="AH547" s="207"/>
      <c r="AI547" s="207"/>
      <c r="AJ547" s="207"/>
      <c r="AK547" s="207"/>
      <c r="AL547" s="207"/>
    </row>
    <row r="548" spans="1:38" x14ac:dyDescent="0.25">
      <c r="A548" s="209"/>
      <c r="B548" s="209"/>
      <c r="C548" s="209"/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7"/>
      <c r="W548" s="207"/>
      <c r="X548" s="207"/>
      <c r="Y548" s="207"/>
      <c r="Z548" s="207"/>
      <c r="AA548" s="207"/>
      <c r="AB548" s="207"/>
      <c r="AC548" s="207"/>
      <c r="AD548" s="207"/>
      <c r="AE548" s="207"/>
      <c r="AF548" s="207"/>
      <c r="AG548" s="207"/>
      <c r="AH548" s="207"/>
      <c r="AI548" s="207"/>
      <c r="AJ548" s="207"/>
      <c r="AK548" s="207"/>
      <c r="AL548" s="207"/>
    </row>
    <row r="549" spans="1:38" x14ac:dyDescent="0.25">
      <c r="A549" s="209"/>
      <c r="B549" s="209"/>
      <c r="C549" s="209"/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7"/>
      <c r="W549" s="207"/>
      <c r="X549" s="207"/>
      <c r="Y549" s="207"/>
      <c r="Z549" s="207"/>
      <c r="AA549" s="207"/>
      <c r="AB549" s="207"/>
      <c r="AC549" s="207"/>
      <c r="AD549" s="207"/>
      <c r="AE549" s="207"/>
      <c r="AF549" s="207"/>
      <c r="AG549" s="207"/>
      <c r="AH549" s="207"/>
      <c r="AI549" s="207"/>
      <c r="AJ549" s="207"/>
      <c r="AK549" s="207"/>
      <c r="AL549" s="207"/>
    </row>
    <row r="550" spans="1:38" x14ac:dyDescent="0.25">
      <c r="A550" s="209"/>
      <c r="B550" s="209"/>
      <c r="C550" s="209"/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7"/>
      <c r="W550" s="207"/>
      <c r="X550" s="207"/>
      <c r="Y550" s="207"/>
      <c r="Z550" s="207"/>
      <c r="AA550" s="207"/>
      <c r="AB550" s="207"/>
      <c r="AC550" s="207"/>
      <c r="AD550" s="207"/>
      <c r="AE550" s="207"/>
      <c r="AF550" s="207"/>
      <c r="AG550" s="207"/>
      <c r="AH550" s="207"/>
      <c r="AI550" s="207"/>
      <c r="AJ550" s="207"/>
      <c r="AK550" s="207"/>
      <c r="AL550" s="207"/>
    </row>
    <row r="551" spans="1:38" x14ac:dyDescent="0.25">
      <c r="A551" s="209"/>
      <c r="B551" s="209"/>
      <c r="C551" s="209"/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7"/>
      <c r="W551" s="207"/>
      <c r="X551" s="207"/>
      <c r="Y551" s="207"/>
      <c r="Z551" s="207"/>
      <c r="AA551" s="207"/>
      <c r="AB551" s="207"/>
      <c r="AC551" s="207"/>
      <c r="AD551" s="207"/>
      <c r="AE551" s="207"/>
      <c r="AF551" s="207"/>
      <c r="AG551" s="207"/>
      <c r="AH551" s="207"/>
      <c r="AI551" s="207"/>
      <c r="AJ551" s="207"/>
      <c r="AK551" s="207"/>
      <c r="AL551" s="207"/>
    </row>
    <row r="552" spans="1:38" x14ac:dyDescent="0.25">
      <c r="A552" s="209"/>
      <c r="B552" s="209"/>
      <c r="C552" s="209"/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7"/>
      <c r="W552" s="207"/>
      <c r="X552" s="207"/>
      <c r="Y552" s="207"/>
      <c r="Z552" s="207"/>
      <c r="AA552" s="207"/>
      <c r="AB552" s="207"/>
      <c r="AC552" s="207"/>
      <c r="AD552" s="207"/>
      <c r="AE552" s="207"/>
      <c r="AF552" s="207"/>
      <c r="AG552" s="207"/>
      <c r="AH552" s="207"/>
      <c r="AI552" s="207"/>
      <c r="AJ552" s="207"/>
      <c r="AK552" s="207"/>
      <c r="AL552" s="207"/>
    </row>
    <row r="553" spans="1:38" x14ac:dyDescent="0.25">
      <c r="A553" s="209"/>
      <c r="B553" s="209"/>
      <c r="C553" s="209"/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7"/>
      <c r="W553" s="207"/>
      <c r="X553" s="207"/>
      <c r="Y553" s="207"/>
      <c r="Z553" s="207"/>
      <c r="AA553" s="207"/>
      <c r="AB553" s="207"/>
      <c r="AC553" s="207"/>
      <c r="AD553" s="207"/>
      <c r="AE553" s="207"/>
      <c r="AF553" s="207"/>
      <c r="AG553" s="207"/>
      <c r="AH553" s="207"/>
      <c r="AI553" s="207"/>
      <c r="AJ553" s="207"/>
      <c r="AK553" s="207"/>
      <c r="AL553" s="207"/>
    </row>
    <row r="554" spans="1:38" x14ac:dyDescent="0.25">
      <c r="A554" s="209"/>
      <c r="B554" s="209"/>
      <c r="C554" s="209"/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7"/>
      <c r="W554" s="207"/>
      <c r="X554" s="207"/>
      <c r="Y554" s="207"/>
      <c r="Z554" s="207"/>
      <c r="AA554" s="207"/>
      <c r="AB554" s="207"/>
      <c r="AC554" s="207"/>
      <c r="AD554" s="207"/>
      <c r="AE554" s="207"/>
      <c r="AF554" s="207"/>
      <c r="AG554" s="207"/>
      <c r="AH554" s="207"/>
      <c r="AI554" s="207"/>
      <c r="AJ554" s="207"/>
      <c r="AK554" s="207"/>
      <c r="AL554" s="207"/>
    </row>
    <row r="555" spans="1:38" x14ac:dyDescent="0.25">
      <c r="A555" s="209"/>
      <c r="B555" s="209"/>
      <c r="C555" s="209"/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7"/>
      <c r="W555" s="207"/>
      <c r="X555" s="207"/>
      <c r="Y555" s="207"/>
      <c r="Z555" s="207"/>
      <c r="AA555" s="207"/>
      <c r="AB555" s="207"/>
      <c r="AC555" s="207"/>
      <c r="AD555" s="207"/>
      <c r="AE555" s="207"/>
      <c r="AF555" s="207"/>
      <c r="AG555" s="207"/>
      <c r="AH555" s="207"/>
      <c r="AI555" s="207"/>
      <c r="AJ555" s="207"/>
      <c r="AK555" s="207"/>
      <c r="AL555" s="207"/>
    </row>
    <row r="556" spans="1:38" x14ac:dyDescent="0.25">
      <c r="A556" s="209"/>
      <c r="B556" s="209"/>
      <c r="C556" s="209"/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7"/>
      <c r="W556" s="207"/>
      <c r="X556" s="207"/>
      <c r="Y556" s="207"/>
      <c r="Z556" s="207"/>
      <c r="AA556" s="207"/>
      <c r="AB556" s="207"/>
      <c r="AC556" s="207"/>
      <c r="AD556" s="207"/>
      <c r="AE556" s="207"/>
      <c r="AF556" s="207"/>
      <c r="AG556" s="207"/>
      <c r="AH556" s="207"/>
      <c r="AI556" s="207"/>
      <c r="AJ556" s="207"/>
      <c r="AK556" s="207"/>
      <c r="AL556" s="207"/>
    </row>
    <row r="557" spans="1:38" x14ac:dyDescent="0.25">
      <c r="A557" s="209"/>
      <c r="B557" s="209"/>
      <c r="C557" s="209"/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7"/>
      <c r="W557" s="207"/>
      <c r="X557" s="207"/>
      <c r="Y557" s="207"/>
      <c r="Z557" s="207"/>
      <c r="AA557" s="207"/>
      <c r="AB557" s="207"/>
      <c r="AC557" s="207"/>
      <c r="AD557" s="207"/>
      <c r="AE557" s="207"/>
      <c r="AF557" s="207"/>
      <c r="AG557" s="207"/>
      <c r="AH557" s="207"/>
      <c r="AI557" s="207"/>
      <c r="AJ557" s="207"/>
      <c r="AK557" s="207"/>
      <c r="AL557" s="207"/>
    </row>
    <row r="558" spans="1:38" x14ac:dyDescent="0.25">
      <c r="A558" s="209"/>
      <c r="B558" s="209"/>
      <c r="C558" s="209"/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7"/>
      <c r="W558" s="207"/>
      <c r="X558" s="207"/>
      <c r="Y558" s="207"/>
      <c r="Z558" s="207"/>
      <c r="AA558" s="207"/>
      <c r="AB558" s="207"/>
      <c r="AC558" s="207"/>
      <c r="AD558" s="207"/>
      <c r="AE558" s="207"/>
      <c r="AF558" s="207"/>
      <c r="AG558" s="207"/>
      <c r="AH558" s="207"/>
      <c r="AI558" s="207"/>
      <c r="AJ558" s="207"/>
      <c r="AK558" s="207"/>
      <c r="AL558" s="207"/>
    </row>
    <row r="559" spans="1:38" x14ac:dyDescent="0.25">
      <c r="A559" s="209"/>
      <c r="B559" s="209"/>
      <c r="C559" s="209"/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7"/>
      <c r="W559" s="207"/>
      <c r="X559" s="207"/>
      <c r="Y559" s="207"/>
      <c r="Z559" s="207"/>
      <c r="AA559" s="207"/>
      <c r="AB559" s="207"/>
      <c r="AC559" s="207"/>
      <c r="AD559" s="207"/>
      <c r="AE559" s="207"/>
      <c r="AF559" s="207"/>
      <c r="AG559" s="207"/>
      <c r="AH559" s="207"/>
      <c r="AI559" s="207"/>
      <c r="AJ559" s="207"/>
      <c r="AK559" s="207"/>
      <c r="AL559" s="207"/>
    </row>
    <row r="560" spans="1:38" x14ac:dyDescent="0.25">
      <c r="A560" s="209"/>
      <c r="B560" s="209"/>
      <c r="C560" s="209"/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7"/>
      <c r="W560" s="207"/>
      <c r="X560" s="207"/>
      <c r="Y560" s="207"/>
      <c r="Z560" s="207"/>
      <c r="AA560" s="207"/>
      <c r="AB560" s="207"/>
      <c r="AC560" s="207"/>
      <c r="AD560" s="207"/>
      <c r="AE560" s="207"/>
      <c r="AF560" s="207"/>
      <c r="AG560" s="207"/>
      <c r="AH560" s="207"/>
      <c r="AI560" s="207"/>
      <c r="AJ560" s="207"/>
      <c r="AK560" s="207"/>
      <c r="AL560" s="207"/>
    </row>
    <row r="561" spans="1:38" x14ac:dyDescent="0.25">
      <c r="A561" s="209"/>
      <c r="B561" s="209"/>
      <c r="C561" s="209"/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7"/>
      <c r="W561" s="207"/>
      <c r="X561" s="207"/>
      <c r="Y561" s="207"/>
      <c r="Z561" s="207"/>
      <c r="AA561" s="207"/>
      <c r="AB561" s="207"/>
      <c r="AC561" s="207"/>
      <c r="AD561" s="207"/>
      <c r="AE561" s="207"/>
      <c r="AF561" s="207"/>
      <c r="AG561" s="207"/>
      <c r="AH561" s="207"/>
      <c r="AI561" s="207"/>
      <c r="AJ561" s="207"/>
      <c r="AK561" s="207"/>
      <c r="AL561" s="207"/>
    </row>
    <row r="562" spans="1:38" x14ac:dyDescent="0.25">
      <c r="A562" s="209"/>
      <c r="B562" s="209"/>
      <c r="C562" s="209"/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7"/>
      <c r="W562" s="207"/>
      <c r="X562" s="207"/>
      <c r="Y562" s="207"/>
      <c r="Z562" s="207"/>
      <c r="AA562" s="207"/>
      <c r="AB562" s="207"/>
      <c r="AC562" s="207"/>
      <c r="AD562" s="207"/>
      <c r="AE562" s="207"/>
      <c r="AF562" s="207"/>
      <c r="AG562" s="207"/>
      <c r="AH562" s="207"/>
      <c r="AI562" s="207"/>
      <c r="AJ562" s="207"/>
      <c r="AK562" s="207"/>
      <c r="AL562" s="207"/>
    </row>
    <row r="563" spans="1:38" x14ac:dyDescent="0.25">
      <c r="A563" s="209"/>
      <c r="B563" s="209"/>
      <c r="C563" s="209"/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7"/>
      <c r="W563" s="207"/>
      <c r="X563" s="207"/>
      <c r="Y563" s="207"/>
      <c r="Z563" s="207"/>
      <c r="AA563" s="207"/>
      <c r="AB563" s="207"/>
      <c r="AC563" s="207"/>
      <c r="AD563" s="207"/>
      <c r="AE563" s="207"/>
      <c r="AF563" s="207"/>
      <c r="AG563" s="207"/>
      <c r="AH563" s="207"/>
      <c r="AI563" s="207"/>
      <c r="AJ563" s="207"/>
      <c r="AK563" s="207"/>
      <c r="AL563" s="207"/>
    </row>
    <row r="564" spans="1:38" x14ac:dyDescent="0.25">
      <c r="A564" s="209"/>
      <c r="B564" s="209"/>
      <c r="C564" s="209"/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7"/>
      <c r="W564" s="207"/>
      <c r="X564" s="207"/>
      <c r="Y564" s="207"/>
      <c r="Z564" s="207"/>
      <c r="AA564" s="207"/>
      <c r="AB564" s="207"/>
      <c r="AC564" s="207"/>
      <c r="AD564" s="207"/>
      <c r="AE564" s="207"/>
      <c r="AF564" s="207"/>
      <c r="AG564" s="207"/>
      <c r="AH564" s="207"/>
      <c r="AI564" s="207"/>
      <c r="AJ564" s="207"/>
      <c r="AK564" s="207"/>
      <c r="AL564" s="207"/>
    </row>
    <row r="565" spans="1:38" x14ac:dyDescent="0.25">
      <c r="A565" s="209"/>
      <c r="B565" s="209"/>
      <c r="C565" s="209"/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7"/>
      <c r="W565" s="207"/>
      <c r="X565" s="207"/>
      <c r="Y565" s="207"/>
      <c r="Z565" s="207"/>
      <c r="AA565" s="207"/>
      <c r="AB565" s="207"/>
      <c r="AC565" s="207"/>
      <c r="AD565" s="207"/>
      <c r="AE565" s="207"/>
      <c r="AF565" s="207"/>
      <c r="AG565" s="207"/>
      <c r="AH565" s="207"/>
      <c r="AI565" s="207"/>
      <c r="AJ565" s="207"/>
      <c r="AK565" s="207"/>
      <c r="AL565" s="207"/>
    </row>
    <row r="566" spans="1:38" x14ac:dyDescent="0.25">
      <c r="A566" s="209"/>
      <c r="B566" s="209"/>
      <c r="C566" s="209"/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7"/>
      <c r="W566" s="207"/>
      <c r="X566" s="207"/>
      <c r="Y566" s="207"/>
      <c r="Z566" s="207"/>
      <c r="AA566" s="207"/>
      <c r="AB566" s="207"/>
      <c r="AC566" s="207"/>
      <c r="AD566" s="207"/>
      <c r="AE566" s="207"/>
      <c r="AF566" s="207"/>
      <c r="AG566" s="207"/>
      <c r="AH566" s="207"/>
      <c r="AI566" s="207"/>
      <c r="AJ566" s="207"/>
      <c r="AK566" s="207"/>
      <c r="AL566" s="207"/>
    </row>
    <row r="567" spans="1:38" x14ac:dyDescent="0.25">
      <c r="A567" s="209"/>
      <c r="B567" s="209"/>
      <c r="C567" s="209"/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7"/>
      <c r="W567" s="207"/>
      <c r="X567" s="207"/>
      <c r="Y567" s="207"/>
      <c r="Z567" s="207"/>
      <c r="AA567" s="207"/>
      <c r="AB567" s="207"/>
      <c r="AC567" s="207"/>
      <c r="AD567" s="207"/>
      <c r="AE567" s="207"/>
      <c r="AF567" s="207"/>
      <c r="AG567" s="207"/>
      <c r="AH567" s="207"/>
      <c r="AI567" s="207"/>
      <c r="AJ567" s="207"/>
      <c r="AK567" s="207"/>
      <c r="AL567" s="207"/>
    </row>
    <row r="568" spans="1:38" x14ac:dyDescent="0.25">
      <c r="A568" s="209"/>
      <c r="B568" s="209"/>
      <c r="C568" s="209"/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7"/>
      <c r="W568" s="207"/>
      <c r="X568" s="207"/>
      <c r="Y568" s="207"/>
      <c r="Z568" s="207"/>
      <c r="AA568" s="207"/>
      <c r="AB568" s="207"/>
      <c r="AC568" s="207"/>
      <c r="AD568" s="207"/>
      <c r="AE568" s="207"/>
      <c r="AF568" s="207"/>
      <c r="AG568" s="207"/>
      <c r="AH568" s="207"/>
      <c r="AI568" s="207"/>
      <c r="AJ568" s="207"/>
      <c r="AK568" s="207"/>
      <c r="AL568" s="207"/>
    </row>
    <row r="569" spans="1:38" x14ac:dyDescent="0.25">
      <c r="A569" s="209"/>
      <c r="B569" s="209"/>
      <c r="C569" s="209"/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7"/>
      <c r="W569" s="207"/>
      <c r="X569" s="207"/>
      <c r="Y569" s="207"/>
      <c r="Z569" s="207"/>
      <c r="AA569" s="207"/>
      <c r="AB569" s="207"/>
      <c r="AC569" s="207"/>
      <c r="AD569" s="207"/>
      <c r="AE569" s="207"/>
      <c r="AF569" s="207"/>
      <c r="AG569" s="207"/>
      <c r="AH569" s="207"/>
      <c r="AI569" s="207"/>
      <c r="AJ569" s="207"/>
      <c r="AK569" s="207"/>
      <c r="AL569" s="207"/>
    </row>
    <row r="570" spans="1:38" x14ac:dyDescent="0.25">
      <c r="A570" s="209"/>
      <c r="B570" s="209"/>
      <c r="C570" s="209"/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207"/>
      <c r="AG570" s="207"/>
      <c r="AH570" s="207"/>
      <c r="AI570" s="207"/>
      <c r="AJ570" s="207"/>
      <c r="AK570" s="207"/>
      <c r="AL570" s="207"/>
    </row>
    <row r="571" spans="1:38" x14ac:dyDescent="0.25">
      <c r="A571" s="209"/>
      <c r="B571" s="209"/>
      <c r="C571" s="209"/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7"/>
      <c r="W571" s="207"/>
      <c r="X571" s="207"/>
      <c r="Y571" s="207"/>
      <c r="Z571" s="207"/>
      <c r="AA571" s="207"/>
      <c r="AB571" s="207"/>
      <c r="AC571" s="207"/>
      <c r="AD571" s="207"/>
      <c r="AE571" s="207"/>
      <c r="AF571" s="207"/>
      <c r="AG571" s="207"/>
      <c r="AH571" s="207"/>
      <c r="AI571" s="207"/>
      <c r="AJ571" s="207"/>
      <c r="AK571" s="207"/>
      <c r="AL571" s="207"/>
    </row>
    <row r="572" spans="1:38" x14ac:dyDescent="0.25">
      <c r="A572" s="209"/>
      <c r="B572" s="209"/>
      <c r="C572" s="209"/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7"/>
      <c r="W572" s="207"/>
      <c r="X572" s="207"/>
      <c r="Y572" s="207"/>
      <c r="Z572" s="207"/>
      <c r="AA572" s="207"/>
      <c r="AB572" s="207"/>
      <c r="AC572" s="207"/>
      <c r="AD572" s="207"/>
      <c r="AE572" s="207"/>
      <c r="AF572" s="207"/>
      <c r="AG572" s="207"/>
      <c r="AH572" s="207"/>
      <c r="AI572" s="207"/>
      <c r="AJ572" s="207"/>
      <c r="AK572" s="207"/>
      <c r="AL572" s="207"/>
    </row>
    <row r="573" spans="1:38" x14ac:dyDescent="0.25">
      <c r="A573" s="209"/>
      <c r="B573" s="209"/>
      <c r="C573" s="209"/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7"/>
      <c r="W573" s="207"/>
      <c r="X573" s="207"/>
      <c r="Y573" s="207"/>
      <c r="Z573" s="207"/>
      <c r="AA573" s="207"/>
      <c r="AB573" s="207"/>
      <c r="AC573" s="207"/>
      <c r="AD573" s="207"/>
      <c r="AE573" s="207"/>
      <c r="AF573" s="207"/>
      <c r="AG573" s="207"/>
      <c r="AH573" s="207"/>
      <c r="AI573" s="207"/>
      <c r="AJ573" s="207"/>
      <c r="AK573" s="207"/>
      <c r="AL573" s="207"/>
    </row>
    <row r="574" spans="1:38" x14ac:dyDescent="0.25">
      <c r="A574" s="209"/>
      <c r="B574" s="209"/>
      <c r="C574" s="209"/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7"/>
      <c r="W574" s="207"/>
      <c r="X574" s="207"/>
      <c r="Y574" s="207"/>
      <c r="Z574" s="207"/>
      <c r="AA574" s="207"/>
      <c r="AB574" s="207"/>
      <c r="AC574" s="207"/>
      <c r="AD574" s="207"/>
      <c r="AE574" s="207"/>
      <c r="AF574" s="207"/>
      <c r="AG574" s="207"/>
      <c r="AH574" s="207"/>
      <c r="AI574" s="207"/>
      <c r="AJ574" s="207"/>
      <c r="AK574" s="207"/>
      <c r="AL574" s="207"/>
    </row>
    <row r="575" spans="1:38" x14ac:dyDescent="0.25">
      <c r="A575" s="209"/>
      <c r="B575" s="209"/>
      <c r="C575" s="209"/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7"/>
      <c r="W575" s="207"/>
      <c r="X575" s="207"/>
      <c r="Y575" s="207"/>
      <c r="Z575" s="207"/>
      <c r="AA575" s="207"/>
      <c r="AB575" s="207"/>
      <c r="AC575" s="207"/>
      <c r="AD575" s="207"/>
      <c r="AE575" s="207"/>
      <c r="AF575" s="207"/>
      <c r="AG575" s="207"/>
      <c r="AH575" s="207"/>
      <c r="AI575" s="207"/>
      <c r="AJ575" s="207"/>
      <c r="AK575" s="207"/>
      <c r="AL575" s="207"/>
    </row>
    <row r="576" spans="1:38" x14ac:dyDescent="0.25">
      <c r="A576" s="209"/>
      <c r="B576" s="209"/>
      <c r="C576" s="209"/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7"/>
      <c r="W576" s="207"/>
      <c r="X576" s="207"/>
      <c r="Y576" s="207"/>
      <c r="Z576" s="207"/>
      <c r="AA576" s="207"/>
      <c r="AB576" s="207"/>
      <c r="AC576" s="207"/>
      <c r="AD576" s="207"/>
      <c r="AE576" s="207"/>
      <c r="AF576" s="207"/>
      <c r="AG576" s="207"/>
      <c r="AH576" s="207"/>
      <c r="AI576" s="207"/>
      <c r="AJ576" s="207"/>
      <c r="AK576" s="207"/>
      <c r="AL576" s="207"/>
    </row>
    <row r="577" spans="1:38" x14ac:dyDescent="0.25">
      <c r="A577" s="209"/>
      <c r="B577" s="209"/>
      <c r="C577" s="209"/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7"/>
      <c r="W577" s="207"/>
      <c r="X577" s="207"/>
      <c r="Y577" s="207"/>
      <c r="Z577" s="207"/>
      <c r="AA577" s="207"/>
      <c r="AB577" s="207"/>
      <c r="AC577" s="207"/>
      <c r="AD577" s="207"/>
      <c r="AE577" s="207"/>
      <c r="AF577" s="207"/>
      <c r="AG577" s="207"/>
      <c r="AH577" s="207"/>
      <c r="AI577" s="207"/>
      <c r="AJ577" s="207"/>
      <c r="AK577" s="207"/>
      <c r="AL577" s="207"/>
    </row>
    <row r="578" spans="1:38" x14ac:dyDescent="0.25">
      <c r="A578" s="209"/>
      <c r="B578" s="209"/>
      <c r="C578" s="209"/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7"/>
      <c r="W578" s="207"/>
      <c r="X578" s="207"/>
      <c r="Y578" s="207"/>
      <c r="Z578" s="207"/>
      <c r="AA578" s="207"/>
      <c r="AB578" s="207"/>
      <c r="AC578" s="207"/>
      <c r="AD578" s="207"/>
      <c r="AE578" s="207"/>
      <c r="AF578" s="207"/>
      <c r="AG578" s="207"/>
      <c r="AH578" s="207"/>
      <c r="AI578" s="207"/>
      <c r="AJ578" s="207"/>
      <c r="AK578" s="207"/>
      <c r="AL578" s="207"/>
    </row>
    <row r="579" spans="1:38" x14ac:dyDescent="0.25">
      <c r="A579" s="209"/>
      <c r="B579" s="209"/>
      <c r="C579" s="209"/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7"/>
      <c r="W579" s="207"/>
      <c r="X579" s="207"/>
      <c r="Y579" s="207"/>
      <c r="Z579" s="207"/>
      <c r="AA579" s="207"/>
      <c r="AB579" s="207"/>
      <c r="AC579" s="207"/>
      <c r="AD579" s="207"/>
      <c r="AE579" s="207"/>
      <c r="AF579" s="207"/>
      <c r="AG579" s="207"/>
      <c r="AH579" s="207"/>
      <c r="AI579" s="207"/>
      <c r="AJ579" s="207"/>
      <c r="AK579" s="207"/>
      <c r="AL579" s="207"/>
    </row>
    <row r="580" spans="1:38" x14ac:dyDescent="0.25">
      <c r="A580" s="209"/>
      <c r="B580" s="209"/>
      <c r="C580" s="209"/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7"/>
      <c r="W580" s="207"/>
      <c r="X580" s="207"/>
      <c r="Y580" s="207"/>
      <c r="Z580" s="207"/>
      <c r="AA580" s="207"/>
      <c r="AB580" s="207"/>
      <c r="AC580" s="207"/>
      <c r="AD580" s="207"/>
      <c r="AE580" s="207"/>
      <c r="AF580" s="207"/>
      <c r="AG580" s="207"/>
      <c r="AH580" s="207"/>
      <c r="AI580" s="207"/>
      <c r="AJ580" s="207"/>
      <c r="AK580" s="207"/>
      <c r="AL580" s="207"/>
    </row>
    <row r="581" spans="1:38" x14ac:dyDescent="0.25">
      <c r="A581" s="209"/>
      <c r="B581" s="209"/>
      <c r="C581" s="209"/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7"/>
      <c r="W581" s="207"/>
      <c r="X581" s="207"/>
      <c r="Y581" s="207"/>
      <c r="Z581" s="207"/>
      <c r="AA581" s="207"/>
      <c r="AB581" s="207"/>
      <c r="AC581" s="207"/>
      <c r="AD581" s="207"/>
      <c r="AE581" s="207"/>
      <c r="AF581" s="207"/>
      <c r="AG581" s="207"/>
      <c r="AH581" s="207"/>
      <c r="AI581" s="207"/>
      <c r="AJ581" s="207"/>
      <c r="AK581" s="207"/>
      <c r="AL581" s="207"/>
    </row>
    <row r="582" spans="1:38" x14ac:dyDescent="0.25">
      <c r="A582" s="209"/>
      <c r="B582" s="209"/>
      <c r="C582" s="209"/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7"/>
      <c r="W582" s="207"/>
      <c r="X582" s="207"/>
      <c r="Y582" s="207"/>
      <c r="Z582" s="207"/>
      <c r="AA582" s="207"/>
      <c r="AB582" s="207"/>
      <c r="AC582" s="207"/>
      <c r="AD582" s="207"/>
      <c r="AE582" s="207"/>
      <c r="AF582" s="207"/>
      <c r="AG582" s="207"/>
      <c r="AH582" s="207"/>
      <c r="AI582" s="207"/>
      <c r="AJ582" s="207"/>
      <c r="AK582" s="207"/>
      <c r="AL582" s="207"/>
    </row>
    <row r="583" spans="1:38" x14ac:dyDescent="0.25">
      <c r="A583" s="209"/>
      <c r="B583" s="209"/>
      <c r="C583" s="209"/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7"/>
      <c r="W583" s="207"/>
      <c r="X583" s="207"/>
      <c r="Y583" s="207"/>
      <c r="Z583" s="207"/>
      <c r="AA583" s="207"/>
      <c r="AB583" s="207"/>
      <c r="AC583" s="207"/>
      <c r="AD583" s="207"/>
      <c r="AE583" s="207"/>
      <c r="AF583" s="207"/>
      <c r="AG583" s="207"/>
      <c r="AH583" s="207"/>
      <c r="AI583" s="207"/>
      <c r="AJ583" s="207"/>
      <c r="AK583" s="207"/>
      <c r="AL583" s="207"/>
    </row>
    <row r="584" spans="1:38" x14ac:dyDescent="0.25">
      <c r="A584" s="209"/>
      <c r="B584" s="209"/>
      <c r="C584" s="209"/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7"/>
      <c r="W584" s="207"/>
      <c r="X584" s="207"/>
      <c r="Y584" s="207"/>
      <c r="Z584" s="207"/>
      <c r="AA584" s="207"/>
      <c r="AB584" s="207"/>
      <c r="AC584" s="207"/>
      <c r="AD584" s="207"/>
      <c r="AE584" s="207"/>
      <c r="AF584" s="207"/>
      <c r="AG584" s="207"/>
      <c r="AH584" s="207"/>
      <c r="AI584" s="207"/>
      <c r="AJ584" s="207"/>
      <c r="AK584" s="207"/>
      <c r="AL584" s="207"/>
    </row>
    <row r="585" spans="1:38" x14ac:dyDescent="0.25">
      <c r="A585" s="209"/>
      <c r="B585" s="20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7"/>
      <c r="W585" s="207"/>
      <c r="X585" s="207"/>
      <c r="Y585" s="207"/>
      <c r="Z585" s="207"/>
      <c r="AA585" s="207"/>
      <c r="AB585" s="207"/>
      <c r="AC585" s="207"/>
      <c r="AD585" s="207"/>
      <c r="AE585" s="207"/>
      <c r="AF585" s="207"/>
      <c r="AG585" s="207"/>
      <c r="AH585" s="207"/>
      <c r="AI585" s="207"/>
      <c r="AJ585" s="207"/>
      <c r="AK585" s="207"/>
      <c r="AL585" s="207"/>
    </row>
    <row r="586" spans="1:38" x14ac:dyDescent="0.25">
      <c r="A586" s="209"/>
      <c r="B586" s="209"/>
      <c r="C586" s="209"/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7"/>
      <c r="W586" s="207"/>
      <c r="X586" s="207"/>
      <c r="Y586" s="207"/>
      <c r="Z586" s="207"/>
      <c r="AA586" s="207"/>
      <c r="AB586" s="207"/>
      <c r="AC586" s="207"/>
      <c r="AD586" s="207"/>
      <c r="AE586" s="207"/>
      <c r="AF586" s="207"/>
      <c r="AG586" s="207"/>
      <c r="AH586" s="207"/>
      <c r="AI586" s="207"/>
      <c r="AJ586" s="207"/>
      <c r="AK586" s="207"/>
      <c r="AL586" s="207"/>
    </row>
    <row r="587" spans="1:38" x14ac:dyDescent="0.25">
      <c r="A587" s="209"/>
      <c r="B587" s="209"/>
      <c r="C587" s="209"/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7"/>
      <c r="W587" s="207"/>
      <c r="X587" s="207"/>
      <c r="Y587" s="207"/>
      <c r="Z587" s="207"/>
      <c r="AA587" s="207"/>
      <c r="AB587" s="207"/>
      <c r="AC587" s="207"/>
      <c r="AD587" s="207"/>
      <c r="AE587" s="207"/>
      <c r="AF587" s="207"/>
      <c r="AG587" s="207"/>
      <c r="AH587" s="207"/>
      <c r="AI587" s="207"/>
      <c r="AJ587" s="207"/>
      <c r="AK587" s="207"/>
      <c r="AL587" s="207"/>
    </row>
    <row r="588" spans="1:38" x14ac:dyDescent="0.25">
      <c r="A588" s="209"/>
      <c r="B588" s="209"/>
      <c r="C588" s="209"/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7"/>
      <c r="W588" s="207"/>
      <c r="X588" s="207"/>
      <c r="Y588" s="207"/>
      <c r="Z588" s="207"/>
      <c r="AA588" s="207"/>
      <c r="AB588" s="207"/>
      <c r="AC588" s="207"/>
      <c r="AD588" s="207"/>
      <c r="AE588" s="207"/>
      <c r="AF588" s="207"/>
      <c r="AG588" s="207"/>
      <c r="AH588" s="207"/>
      <c r="AI588" s="207"/>
      <c r="AJ588" s="207"/>
      <c r="AK588" s="207"/>
      <c r="AL588" s="207"/>
    </row>
    <row r="589" spans="1:38" x14ac:dyDescent="0.25">
      <c r="A589" s="209"/>
      <c r="B589" s="209"/>
      <c r="C589" s="209"/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7"/>
      <c r="W589" s="207"/>
      <c r="X589" s="207"/>
      <c r="Y589" s="207"/>
      <c r="Z589" s="207"/>
      <c r="AA589" s="207"/>
      <c r="AB589" s="207"/>
      <c r="AC589" s="207"/>
      <c r="AD589" s="207"/>
      <c r="AE589" s="207"/>
      <c r="AF589" s="207"/>
      <c r="AG589" s="207"/>
      <c r="AH589" s="207"/>
      <c r="AI589" s="207"/>
      <c r="AJ589" s="207"/>
      <c r="AK589" s="207"/>
      <c r="AL589" s="207"/>
    </row>
    <row r="590" spans="1:38" x14ac:dyDescent="0.25">
      <c r="A590" s="209"/>
      <c r="B590" s="209"/>
      <c r="C590" s="209"/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7"/>
      <c r="W590" s="207"/>
      <c r="X590" s="207"/>
      <c r="Y590" s="207"/>
      <c r="Z590" s="207"/>
      <c r="AA590" s="207"/>
      <c r="AB590" s="207"/>
      <c r="AC590" s="207"/>
      <c r="AD590" s="207"/>
      <c r="AE590" s="207"/>
      <c r="AF590" s="207"/>
      <c r="AG590" s="207"/>
      <c r="AH590" s="207"/>
      <c r="AI590" s="207"/>
      <c r="AJ590" s="207"/>
      <c r="AK590" s="207"/>
      <c r="AL590" s="207"/>
    </row>
    <row r="591" spans="1:38" x14ac:dyDescent="0.25">
      <c r="A591" s="209"/>
      <c r="B591" s="209"/>
      <c r="C591" s="209"/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7"/>
      <c r="W591" s="207"/>
      <c r="X591" s="207"/>
      <c r="Y591" s="207"/>
      <c r="Z591" s="207"/>
      <c r="AA591" s="207"/>
      <c r="AB591" s="207"/>
      <c r="AC591" s="207"/>
      <c r="AD591" s="207"/>
      <c r="AE591" s="207"/>
      <c r="AF591" s="207"/>
      <c r="AG591" s="207"/>
      <c r="AH591" s="207"/>
      <c r="AI591" s="207"/>
      <c r="AJ591" s="207"/>
      <c r="AK591" s="207"/>
      <c r="AL591" s="207"/>
    </row>
    <row r="592" spans="1:38" x14ac:dyDescent="0.25">
      <c r="A592" s="209"/>
      <c r="B592" s="209"/>
      <c r="C592" s="209"/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7"/>
      <c r="W592" s="207"/>
      <c r="X592" s="207"/>
      <c r="Y592" s="207"/>
      <c r="Z592" s="207"/>
      <c r="AA592" s="207"/>
      <c r="AB592" s="207"/>
      <c r="AC592" s="207"/>
      <c r="AD592" s="207"/>
      <c r="AE592" s="207"/>
      <c r="AF592" s="207"/>
      <c r="AG592" s="207"/>
      <c r="AH592" s="207"/>
      <c r="AI592" s="207"/>
      <c r="AJ592" s="207"/>
      <c r="AK592" s="207"/>
      <c r="AL592" s="207"/>
    </row>
    <row r="593" spans="1:38" x14ac:dyDescent="0.25">
      <c r="A593" s="209"/>
      <c r="B593" s="209"/>
      <c r="C593" s="209"/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7"/>
      <c r="W593" s="207"/>
      <c r="X593" s="207"/>
      <c r="Y593" s="207"/>
      <c r="Z593" s="207"/>
      <c r="AA593" s="207"/>
      <c r="AB593" s="207"/>
      <c r="AC593" s="207"/>
      <c r="AD593" s="207"/>
      <c r="AE593" s="207"/>
      <c r="AF593" s="207"/>
      <c r="AG593" s="207"/>
      <c r="AH593" s="207"/>
      <c r="AI593" s="207"/>
      <c r="AJ593" s="207"/>
      <c r="AK593" s="207"/>
      <c r="AL593" s="207"/>
    </row>
    <row r="594" spans="1:38" x14ac:dyDescent="0.25">
      <c r="A594" s="209"/>
      <c r="B594" s="209"/>
      <c r="C594" s="209"/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7"/>
      <c r="W594" s="207"/>
      <c r="X594" s="207"/>
      <c r="Y594" s="207"/>
      <c r="Z594" s="207"/>
      <c r="AA594" s="207"/>
      <c r="AB594" s="207"/>
      <c r="AC594" s="207"/>
      <c r="AD594" s="207"/>
      <c r="AE594" s="207"/>
      <c r="AF594" s="207"/>
      <c r="AG594" s="207"/>
      <c r="AH594" s="207"/>
      <c r="AI594" s="207"/>
      <c r="AJ594" s="207"/>
      <c r="AK594" s="207"/>
      <c r="AL594" s="207"/>
    </row>
    <row r="595" spans="1:38" x14ac:dyDescent="0.25">
      <c r="A595" s="209"/>
      <c r="B595" s="209"/>
      <c r="C595" s="209"/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7"/>
      <c r="W595" s="207"/>
      <c r="X595" s="207"/>
      <c r="Y595" s="207"/>
      <c r="Z595" s="207"/>
      <c r="AA595" s="207"/>
      <c r="AB595" s="207"/>
      <c r="AC595" s="207"/>
      <c r="AD595" s="207"/>
      <c r="AE595" s="207"/>
      <c r="AF595" s="207"/>
      <c r="AG595" s="207"/>
      <c r="AH595" s="207"/>
      <c r="AI595" s="207"/>
      <c r="AJ595" s="207"/>
      <c r="AK595" s="207"/>
      <c r="AL595" s="207"/>
    </row>
    <row r="596" spans="1:38" x14ac:dyDescent="0.25">
      <c r="A596" s="209"/>
      <c r="B596" s="209"/>
      <c r="C596" s="209"/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7"/>
      <c r="W596" s="207"/>
      <c r="X596" s="207"/>
      <c r="Y596" s="207"/>
      <c r="Z596" s="207"/>
      <c r="AA596" s="207"/>
      <c r="AB596" s="207"/>
      <c r="AC596" s="207"/>
      <c r="AD596" s="207"/>
      <c r="AE596" s="207"/>
      <c r="AF596" s="207"/>
      <c r="AG596" s="207"/>
      <c r="AH596" s="207"/>
      <c r="AI596" s="207"/>
      <c r="AJ596" s="207"/>
      <c r="AK596" s="207"/>
      <c r="AL596" s="207"/>
    </row>
    <row r="597" spans="1:38" x14ac:dyDescent="0.25">
      <c r="A597" s="209"/>
      <c r="B597" s="209"/>
      <c r="C597" s="209"/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7"/>
      <c r="W597" s="207"/>
      <c r="X597" s="207"/>
      <c r="Y597" s="207"/>
      <c r="Z597" s="207"/>
      <c r="AA597" s="207"/>
      <c r="AB597" s="207"/>
      <c r="AC597" s="207"/>
      <c r="AD597" s="207"/>
      <c r="AE597" s="207"/>
      <c r="AF597" s="207"/>
      <c r="AG597" s="207"/>
      <c r="AH597" s="207"/>
      <c r="AI597" s="207"/>
      <c r="AJ597" s="207"/>
      <c r="AK597" s="207"/>
      <c r="AL597" s="207"/>
    </row>
    <row r="598" spans="1:38" x14ac:dyDescent="0.25">
      <c r="A598" s="209"/>
      <c r="B598" s="209"/>
      <c r="C598" s="209"/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7"/>
      <c r="W598" s="207"/>
      <c r="X598" s="207"/>
      <c r="Y598" s="207"/>
      <c r="Z598" s="207"/>
      <c r="AA598" s="207"/>
      <c r="AB598" s="207"/>
      <c r="AC598" s="207"/>
      <c r="AD598" s="207"/>
      <c r="AE598" s="207"/>
      <c r="AF598" s="207"/>
      <c r="AG598" s="207"/>
      <c r="AH598" s="207"/>
      <c r="AI598" s="207"/>
      <c r="AJ598" s="207"/>
      <c r="AK598" s="207"/>
      <c r="AL598" s="207"/>
    </row>
    <row r="599" spans="1:38" x14ac:dyDescent="0.25">
      <c r="A599" s="209"/>
      <c r="B599" s="209"/>
      <c r="C599" s="209"/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7"/>
      <c r="W599" s="207"/>
      <c r="X599" s="207"/>
      <c r="Y599" s="207"/>
      <c r="Z599" s="207"/>
      <c r="AA599" s="207"/>
      <c r="AB599" s="207"/>
      <c r="AC599" s="207"/>
      <c r="AD599" s="207"/>
      <c r="AE599" s="207"/>
      <c r="AF599" s="207"/>
      <c r="AG599" s="207"/>
      <c r="AH599" s="207"/>
      <c r="AI599" s="207"/>
      <c r="AJ599" s="207"/>
      <c r="AK599" s="207"/>
      <c r="AL599" s="207"/>
    </row>
    <row r="600" spans="1:38" x14ac:dyDescent="0.25">
      <c r="A600" s="209"/>
      <c r="B600" s="209"/>
      <c r="C600" s="209"/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7"/>
      <c r="W600" s="207"/>
      <c r="X600" s="207"/>
      <c r="Y600" s="207"/>
      <c r="Z600" s="207"/>
      <c r="AA600" s="207"/>
      <c r="AB600" s="207"/>
      <c r="AC600" s="207"/>
      <c r="AD600" s="207"/>
      <c r="AE600" s="207"/>
      <c r="AF600" s="207"/>
      <c r="AG600" s="207"/>
      <c r="AH600" s="207"/>
      <c r="AI600" s="207"/>
      <c r="AJ600" s="207"/>
      <c r="AK600" s="207"/>
      <c r="AL600" s="207"/>
    </row>
    <row r="601" spans="1:38" x14ac:dyDescent="0.25">
      <c r="A601" s="209"/>
      <c r="B601" s="209"/>
      <c r="C601" s="209"/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7"/>
      <c r="W601" s="207"/>
      <c r="X601" s="207"/>
      <c r="Y601" s="207"/>
      <c r="Z601" s="207"/>
      <c r="AA601" s="207"/>
      <c r="AB601" s="207"/>
      <c r="AC601" s="207"/>
      <c r="AD601" s="207"/>
      <c r="AE601" s="207"/>
      <c r="AF601" s="207"/>
      <c r="AG601" s="207"/>
      <c r="AH601" s="207"/>
      <c r="AI601" s="207"/>
      <c r="AJ601" s="207"/>
      <c r="AK601" s="207"/>
      <c r="AL601" s="207"/>
    </row>
    <row r="602" spans="1:38" x14ac:dyDescent="0.25">
      <c r="A602" s="209"/>
      <c r="B602" s="209"/>
      <c r="C602" s="209"/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7"/>
      <c r="W602" s="207"/>
      <c r="X602" s="207"/>
      <c r="Y602" s="207"/>
      <c r="Z602" s="207"/>
      <c r="AA602" s="207"/>
      <c r="AB602" s="207"/>
      <c r="AC602" s="207"/>
      <c r="AD602" s="207"/>
      <c r="AE602" s="207"/>
      <c r="AF602" s="207"/>
      <c r="AG602" s="207"/>
      <c r="AH602" s="207"/>
      <c r="AI602" s="207"/>
      <c r="AJ602" s="207"/>
      <c r="AK602" s="207"/>
      <c r="AL602" s="207"/>
    </row>
    <row r="603" spans="1:38" x14ac:dyDescent="0.25">
      <c r="A603" s="209"/>
      <c r="B603" s="209"/>
      <c r="C603" s="209"/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7"/>
      <c r="W603" s="207"/>
      <c r="X603" s="207"/>
      <c r="Y603" s="207"/>
      <c r="Z603" s="207"/>
      <c r="AA603" s="207"/>
      <c r="AB603" s="207"/>
      <c r="AC603" s="207"/>
      <c r="AD603" s="207"/>
      <c r="AE603" s="207"/>
      <c r="AF603" s="207"/>
      <c r="AG603" s="207"/>
      <c r="AH603" s="207"/>
      <c r="AI603" s="207"/>
      <c r="AJ603" s="207"/>
      <c r="AK603" s="207"/>
      <c r="AL603" s="207"/>
    </row>
    <row r="604" spans="1:38" x14ac:dyDescent="0.25">
      <c r="A604" s="209"/>
      <c r="B604" s="209"/>
      <c r="C604" s="209"/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7"/>
      <c r="W604" s="207"/>
      <c r="X604" s="207"/>
      <c r="Y604" s="207"/>
      <c r="Z604" s="207"/>
      <c r="AA604" s="207"/>
      <c r="AB604" s="207"/>
      <c r="AC604" s="207"/>
      <c r="AD604" s="207"/>
      <c r="AE604" s="207"/>
      <c r="AF604" s="207"/>
      <c r="AG604" s="207"/>
      <c r="AH604" s="207"/>
      <c r="AI604" s="207"/>
      <c r="AJ604" s="207"/>
      <c r="AK604" s="207"/>
      <c r="AL604" s="207"/>
    </row>
    <row r="605" spans="1:38" x14ac:dyDescent="0.25">
      <c r="A605" s="209"/>
      <c r="B605" s="209"/>
      <c r="C605" s="209"/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7"/>
      <c r="W605" s="207"/>
      <c r="X605" s="207"/>
      <c r="Y605" s="207"/>
      <c r="Z605" s="207"/>
      <c r="AA605" s="207"/>
      <c r="AB605" s="207"/>
      <c r="AC605" s="207"/>
      <c r="AD605" s="207"/>
      <c r="AE605" s="207"/>
      <c r="AF605" s="207"/>
      <c r="AG605" s="207"/>
      <c r="AH605" s="207"/>
      <c r="AI605" s="207"/>
      <c r="AJ605" s="207"/>
      <c r="AK605" s="207"/>
      <c r="AL605" s="207"/>
    </row>
    <row r="606" spans="1:38" x14ac:dyDescent="0.25">
      <c r="A606" s="209"/>
      <c r="B606" s="209"/>
      <c r="C606" s="209"/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7"/>
      <c r="W606" s="207"/>
      <c r="X606" s="207"/>
      <c r="Y606" s="207"/>
      <c r="Z606" s="207"/>
      <c r="AA606" s="207"/>
      <c r="AB606" s="207"/>
      <c r="AC606" s="207"/>
      <c r="AD606" s="207"/>
      <c r="AE606" s="207"/>
      <c r="AF606" s="207"/>
      <c r="AG606" s="207"/>
      <c r="AH606" s="207"/>
      <c r="AI606" s="207"/>
      <c r="AJ606" s="207"/>
      <c r="AK606" s="207"/>
      <c r="AL606" s="207"/>
    </row>
    <row r="607" spans="1:38" x14ac:dyDescent="0.25">
      <c r="A607" s="209"/>
      <c r="B607" s="209"/>
      <c r="C607" s="209"/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7"/>
      <c r="W607" s="207"/>
      <c r="X607" s="207"/>
      <c r="Y607" s="207"/>
      <c r="Z607" s="207"/>
      <c r="AA607" s="207"/>
      <c r="AB607" s="207"/>
      <c r="AC607" s="207"/>
      <c r="AD607" s="207"/>
      <c r="AE607" s="207"/>
      <c r="AF607" s="207"/>
      <c r="AG607" s="207"/>
      <c r="AH607" s="207"/>
      <c r="AI607" s="207"/>
      <c r="AJ607" s="207"/>
      <c r="AK607" s="207"/>
      <c r="AL607" s="207"/>
    </row>
    <row r="608" spans="1:38" x14ac:dyDescent="0.25">
      <c r="A608" s="209"/>
      <c r="B608" s="209"/>
      <c r="C608" s="209"/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7"/>
      <c r="W608" s="207"/>
      <c r="X608" s="207"/>
      <c r="Y608" s="207"/>
      <c r="Z608" s="207"/>
      <c r="AA608" s="207"/>
      <c r="AB608" s="207"/>
      <c r="AC608" s="207"/>
      <c r="AD608" s="207"/>
      <c r="AE608" s="207"/>
      <c r="AF608" s="207"/>
      <c r="AG608" s="207"/>
      <c r="AH608" s="207"/>
      <c r="AI608" s="207"/>
      <c r="AJ608" s="207"/>
      <c r="AK608" s="207"/>
      <c r="AL608" s="207"/>
    </row>
    <row r="609" spans="1:38" x14ac:dyDescent="0.25">
      <c r="A609" s="209"/>
      <c r="B609" s="209"/>
      <c r="C609" s="209"/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7"/>
      <c r="W609" s="207"/>
      <c r="X609" s="207"/>
      <c r="Y609" s="207"/>
      <c r="Z609" s="207"/>
      <c r="AA609" s="207"/>
      <c r="AB609" s="207"/>
      <c r="AC609" s="207"/>
      <c r="AD609" s="207"/>
      <c r="AE609" s="207"/>
      <c r="AF609" s="207"/>
      <c r="AG609" s="207"/>
      <c r="AH609" s="207"/>
      <c r="AI609" s="207"/>
      <c r="AJ609" s="207"/>
      <c r="AK609" s="207"/>
      <c r="AL609" s="207"/>
    </row>
    <row r="610" spans="1:38" x14ac:dyDescent="0.25">
      <c r="A610" s="209"/>
      <c r="B610" s="209"/>
      <c r="C610" s="209"/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7"/>
      <c r="W610" s="207"/>
      <c r="X610" s="207"/>
      <c r="Y610" s="207"/>
      <c r="Z610" s="207"/>
      <c r="AA610" s="207"/>
      <c r="AB610" s="207"/>
      <c r="AC610" s="207"/>
      <c r="AD610" s="207"/>
      <c r="AE610" s="207"/>
      <c r="AF610" s="207"/>
      <c r="AG610" s="207"/>
      <c r="AH610" s="207"/>
      <c r="AI610" s="207"/>
      <c r="AJ610" s="207"/>
      <c r="AK610" s="207"/>
      <c r="AL610" s="207"/>
    </row>
    <row r="611" spans="1:38" x14ac:dyDescent="0.25">
      <c r="A611" s="209"/>
      <c r="B611" s="209"/>
      <c r="C611" s="209"/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7"/>
      <c r="W611" s="207"/>
      <c r="X611" s="207"/>
      <c r="Y611" s="207"/>
      <c r="Z611" s="207"/>
      <c r="AA611" s="207"/>
      <c r="AB611" s="207"/>
      <c r="AC611" s="207"/>
      <c r="AD611" s="207"/>
      <c r="AE611" s="207"/>
      <c r="AF611" s="207"/>
      <c r="AG611" s="207"/>
      <c r="AH611" s="207"/>
      <c r="AI611" s="207"/>
      <c r="AJ611" s="207"/>
      <c r="AK611" s="207"/>
      <c r="AL611" s="207"/>
    </row>
    <row r="612" spans="1:38" x14ac:dyDescent="0.25">
      <c r="A612" s="209"/>
      <c r="B612" s="209"/>
      <c r="C612" s="209"/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7"/>
      <c r="W612" s="207"/>
      <c r="X612" s="207"/>
      <c r="Y612" s="207"/>
      <c r="Z612" s="207"/>
      <c r="AA612" s="207"/>
      <c r="AB612" s="207"/>
      <c r="AC612" s="207"/>
      <c r="AD612" s="207"/>
      <c r="AE612" s="207"/>
      <c r="AF612" s="207"/>
      <c r="AG612" s="207"/>
      <c r="AH612" s="207"/>
      <c r="AI612" s="207"/>
      <c r="AJ612" s="207"/>
      <c r="AK612" s="207"/>
      <c r="AL612" s="207"/>
    </row>
    <row r="613" spans="1:38" x14ac:dyDescent="0.25">
      <c r="A613" s="209"/>
      <c r="B613" s="209"/>
      <c r="C613" s="209"/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7"/>
      <c r="W613" s="207"/>
      <c r="X613" s="207"/>
      <c r="Y613" s="207"/>
      <c r="Z613" s="207"/>
      <c r="AA613" s="207"/>
      <c r="AB613" s="207"/>
      <c r="AC613" s="207"/>
      <c r="AD613" s="207"/>
      <c r="AE613" s="207"/>
      <c r="AF613" s="207"/>
      <c r="AG613" s="207"/>
      <c r="AH613" s="207"/>
      <c r="AI613" s="207"/>
      <c r="AJ613" s="207"/>
      <c r="AK613" s="207"/>
      <c r="AL613" s="207"/>
    </row>
    <row r="614" spans="1:38" x14ac:dyDescent="0.25">
      <c r="A614" s="209"/>
      <c r="B614" s="209"/>
      <c r="C614" s="209"/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7"/>
      <c r="W614" s="207"/>
      <c r="X614" s="207"/>
      <c r="Y614" s="207"/>
      <c r="Z614" s="207"/>
      <c r="AA614" s="207"/>
      <c r="AB614" s="207"/>
      <c r="AC614" s="207"/>
      <c r="AD614" s="207"/>
      <c r="AE614" s="207"/>
      <c r="AF614" s="207"/>
      <c r="AG614" s="207"/>
      <c r="AH614" s="207"/>
      <c r="AI614" s="207"/>
      <c r="AJ614" s="207"/>
      <c r="AK614" s="207"/>
      <c r="AL614" s="207"/>
    </row>
    <row r="615" spans="1:38" x14ac:dyDescent="0.25">
      <c r="A615" s="209"/>
      <c r="B615" s="209"/>
      <c r="C615" s="209"/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7"/>
      <c r="W615" s="207"/>
      <c r="X615" s="207"/>
      <c r="Y615" s="207"/>
      <c r="Z615" s="207"/>
      <c r="AA615" s="207"/>
      <c r="AB615" s="207"/>
      <c r="AC615" s="207"/>
      <c r="AD615" s="207"/>
      <c r="AE615" s="207"/>
      <c r="AF615" s="207"/>
      <c r="AG615" s="207"/>
      <c r="AH615" s="207"/>
      <c r="AI615" s="207"/>
      <c r="AJ615" s="207"/>
      <c r="AK615" s="207"/>
      <c r="AL615" s="207"/>
    </row>
    <row r="616" spans="1:38" x14ac:dyDescent="0.25">
      <c r="A616" s="209"/>
      <c r="B616" s="209"/>
      <c r="C616" s="209"/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7"/>
      <c r="W616" s="207"/>
      <c r="X616" s="207"/>
      <c r="Y616" s="207"/>
      <c r="Z616" s="207"/>
      <c r="AA616" s="207"/>
      <c r="AB616" s="207"/>
      <c r="AC616" s="207"/>
      <c r="AD616" s="207"/>
      <c r="AE616" s="207"/>
      <c r="AF616" s="207"/>
      <c r="AG616" s="207"/>
      <c r="AH616" s="207"/>
      <c r="AI616" s="207"/>
      <c r="AJ616" s="207"/>
      <c r="AK616" s="207"/>
      <c r="AL616" s="207"/>
    </row>
    <row r="617" spans="1:38" x14ac:dyDescent="0.25">
      <c r="A617" s="209"/>
      <c r="B617" s="209"/>
      <c r="C617" s="209"/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7"/>
      <c r="W617" s="207"/>
      <c r="X617" s="207"/>
      <c r="Y617" s="207"/>
      <c r="Z617" s="207"/>
      <c r="AA617" s="207"/>
      <c r="AB617" s="207"/>
      <c r="AC617" s="207"/>
      <c r="AD617" s="207"/>
      <c r="AE617" s="207"/>
      <c r="AF617" s="207"/>
      <c r="AG617" s="207"/>
      <c r="AH617" s="207"/>
      <c r="AI617" s="207"/>
      <c r="AJ617" s="207"/>
      <c r="AK617" s="207"/>
      <c r="AL617" s="207"/>
    </row>
    <row r="618" spans="1:38" x14ac:dyDescent="0.25">
      <c r="A618" s="209"/>
      <c r="B618" s="209"/>
      <c r="C618" s="209"/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7"/>
      <c r="W618" s="207"/>
      <c r="X618" s="207"/>
      <c r="Y618" s="207"/>
      <c r="Z618" s="207"/>
      <c r="AA618" s="207"/>
      <c r="AB618" s="207"/>
      <c r="AC618" s="207"/>
      <c r="AD618" s="207"/>
      <c r="AE618" s="207"/>
      <c r="AF618" s="207"/>
      <c r="AG618" s="207"/>
      <c r="AH618" s="207"/>
      <c r="AI618" s="207"/>
      <c r="AJ618" s="207"/>
      <c r="AK618" s="207"/>
      <c r="AL618" s="207"/>
    </row>
    <row r="619" spans="1:38" x14ac:dyDescent="0.25">
      <c r="A619" s="209"/>
      <c r="B619" s="209"/>
      <c r="C619" s="209"/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7"/>
      <c r="W619" s="207"/>
      <c r="X619" s="207"/>
      <c r="Y619" s="207"/>
      <c r="Z619" s="207"/>
      <c r="AA619" s="207"/>
      <c r="AB619" s="207"/>
      <c r="AC619" s="207"/>
      <c r="AD619" s="207"/>
      <c r="AE619" s="207"/>
      <c r="AF619" s="207"/>
      <c r="AG619" s="207"/>
      <c r="AH619" s="207"/>
      <c r="AI619" s="207"/>
      <c r="AJ619" s="207"/>
      <c r="AK619" s="207"/>
      <c r="AL619" s="207"/>
    </row>
    <row r="620" spans="1:38" x14ac:dyDescent="0.25">
      <c r="A620" s="209"/>
      <c r="B620" s="209"/>
      <c r="C620" s="209"/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7"/>
      <c r="W620" s="207"/>
      <c r="X620" s="207"/>
      <c r="Y620" s="207"/>
      <c r="Z620" s="207"/>
      <c r="AA620" s="207"/>
      <c r="AB620" s="207"/>
      <c r="AC620" s="207"/>
      <c r="AD620" s="207"/>
      <c r="AE620" s="207"/>
      <c r="AF620" s="207"/>
      <c r="AG620" s="207"/>
      <c r="AH620" s="207"/>
      <c r="AI620" s="207"/>
      <c r="AJ620" s="207"/>
      <c r="AK620" s="207"/>
      <c r="AL620" s="207"/>
    </row>
    <row r="621" spans="1:38" x14ac:dyDescent="0.25">
      <c r="A621" s="209"/>
      <c r="B621" s="209"/>
      <c r="C621" s="209"/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7"/>
      <c r="W621" s="207"/>
      <c r="X621" s="207"/>
      <c r="Y621" s="207"/>
      <c r="Z621" s="207"/>
      <c r="AA621" s="207"/>
      <c r="AB621" s="207"/>
      <c r="AC621" s="207"/>
      <c r="AD621" s="207"/>
      <c r="AE621" s="207"/>
      <c r="AF621" s="207"/>
      <c r="AG621" s="207"/>
      <c r="AH621" s="207"/>
      <c r="AI621" s="207"/>
      <c r="AJ621" s="207"/>
      <c r="AK621" s="207"/>
      <c r="AL621" s="207"/>
    </row>
    <row r="622" spans="1:38" x14ac:dyDescent="0.25">
      <c r="A622" s="209"/>
      <c r="B622" s="209"/>
      <c r="C622" s="209"/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  <c r="AL622" s="207"/>
    </row>
    <row r="623" spans="1:38" x14ac:dyDescent="0.25">
      <c r="A623" s="209"/>
      <c r="B623" s="209"/>
      <c r="C623" s="209"/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  <c r="AL623" s="207"/>
    </row>
    <row r="624" spans="1:38" x14ac:dyDescent="0.25">
      <c r="A624" s="209"/>
      <c r="B624" s="209"/>
      <c r="C624" s="209"/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  <c r="AL624" s="207"/>
    </row>
    <row r="625" spans="1:38" x14ac:dyDescent="0.25">
      <c r="A625" s="209"/>
      <c r="B625" s="209"/>
      <c r="C625" s="209"/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  <c r="AL625" s="207"/>
    </row>
    <row r="626" spans="1:38" x14ac:dyDescent="0.25">
      <c r="A626" s="209"/>
      <c r="B626" s="209"/>
      <c r="C626" s="209"/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  <c r="AL626" s="207"/>
    </row>
    <row r="627" spans="1:38" x14ac:dyDescent="0.25">
      <c r="A627" s="209"/>
      <c r="B627" s="209"/>
      <c r="C627" s="209"/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  <c r="AL627" s="207"/>
    </row>
    <row r="628" spans="1:38" x14ac:dyDescent="0.25">
      <c r="A628" s="209"/>
      <c r="B628" s="209"/>
      <c r="C628" s="209"/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  <c r="AL628" s="207"/>
    </row>
    <row r="629" spans="1:38" x14ac:dyDescent="0.25">
      <c r="A629" s="209"/>
      <c r="B629" s="209"/>
      <c r="C629" s="209"/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  <c r="AL629" s="207"/>
    </row>
    <row r="630" spans="1:38" x14ac:dyDescent="0.25">
      <c r="A630" s="209"/>
      <c r="B630" s="209"/>
      <c r="C630" s="209"/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7"/>
      <c r="W630" s="207"/>
      <c r="X630" s="207"/>
      <c r="Y630" s="207"/>
      <c r="Z630" s="207"/>
      <c r="AA630" s="207"/>
      <c r="AB630" s="207"/>
      <c r="AC630" s="207"/>
      <c r="AD630" s="207"/>
      <c r="AE630" s="207"/>
      <c r="AF630" s="207"/>
      <c r="AG630" s="207"/>
      <c r="AH630" s="207"/>
      <c r="AI630" s="207"/>
      <c r="AJ630" s="207"/>
      <c r="AK630" s="207"/>
      <c r="AL630" s="207"/>
    </row>
    <row r="631" spans="1:38" x14ac:dyDescent="0.25">
      <c r="A631" s="209"/>
      <c r="B631" s="209"/>
      <c r="C631" s="209"/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7"/>
      <c r="W631" s="207"/>
      <c r="X631" s="207"/>
      <c r="Y631" s="207"/>
      <c r="Z631" s="207"/>
      <c r="AA631" s="207"/>
      <c r="AB631" s="207"/>
      <c r="AC631" s="207"/>
      <c r="AD631" s="207"/>
      <c r="AE631" s="207"/>
      <c r="AF631" s="207"/>
      <c r="AG631" s="207"/>
      <c r="AH631" s="207"/>
      <c r="AI631" s="207"/>
      <c r="AJ631" s="207"/>
      <c r="AK631" s="207"/>
      <c r="AL631" s="207"/>
    </row>
    <row r="632" spans="1:38" x14ac:dyDescent="0.25">
      <c r="A632" s="209"/>
      <c r="B632" s="209"/>
      <c r="C632" s="209"/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7"/>
      <c r="W632" s="207"/>
      <c r="X632" s="207"/>
      <c r="Y632" s="207"/>
      <c r="Z632" s="207"/>
      <c r="AA632" s="207"/>
      <c r="AB632" s="207"/>
      <c r="AC632" s="207"/>
      <c r="AD632" s="207"/>
      <c r="AE632" s="207"/>
      <c r="AF632" s="207"/>
      <c r="AG632" s="207"/>
      <c r="AH632" s="207"/>
      <c r="AI632" s="207"/>
      <c r="AJ632" s="207"/>
      <c r="AK632" s="207"/>
      <c r="AL632" s="207"/>
    </row>
    <row r="633" spans="1:38" x14ac:dyDescent="0.25">
      <c r="A633" s="209"/>
      <c r="B633" s="209"/>
      <c r="C633" s="209"/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7"/>
      <c r="W633" s="207"/>
      <c r="X633" s="207"/>
      <c r="Y633" s="207"/>
      <c r="Z633" s="207"/>
      <c r="AA633" s="207"/>
      <c r="AB633" s="207"/>
      <c r="AC633" s="207"/>
      <c r="AD633" s="207"/>
      <c r="AE633" s="207"/>
      <c r="AF633" s="207"/>
      <c r="AG633" s="207"/>
      <c r="AH633" s="207"/>
      <c r="AI633" s="207"/>
      <c r="AJ633" s="207"/>
      <c r="AK633" s="207"/>
      <c r="AL633" s="207"/>
    </row>
    <row r="634" spans="1:38" x14ac:dyDescent="0.25">
      <c r="A634" s="209"/>
      <c r="B634" s="209"/>
      <c r="C634" s="209"/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7"/>
      <c r="W634" s="207"/>
      <c r="X634" s="207"/>
      <c r="Y634" s="207"/>
      <c r="Z634" s="207"/>
      <c r="AA634" s="207"/>
      <c r="AB634" s="207"/>
      <c r="AC634" s="207"/>
      <c r="AD634" s="207"/>
      <c r="AE634" s="207"/>
      <c r="AF634" s="207"/>
      <c r="AG634" s="207"/>
      <c r="AH634" s="207"/>
      <c r="AI634" s="207"/>
      <c r="AJ634" s="207"/>
      <c r="AK634" s="207"/>
      <c r="AL634" s="207"/>
    </row>
    <row r="635" spans="1:38" x14ac:dyDescent="0.25">
      <c r="A635" s="209"/>
      <c r="B635" s="209"/>
      <c r="C635" s="209"/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7"/>
      <c r="W635" s="207"/>
      <c r="X635" s="207"/>
      <c r="Y635" s="207"/>
      <c r="Z635" s="207"/>
      <c r="AA635" s="207"/>
      <c r="AB635" s="207"/>
      <c r="AC635" s="207"/>
      <c r="AD635" s="207"/>
      <c r="AE635" s="207"/>
      <c r="AF635" s="207"/>
      <c r="AG635" s="207"/>
      <c r="AH635" s="207"/>
      <c r="AI635" s="207"/>
      <c r="AJ635" s="207"/>
      <c r="AK635" s="207"/>
      <c r="AL635" s="207"/>
    </row>
    <row r="636" spans="1:38" x14ac:dyDescent="0.25">
      <c r="A636" s="209"/>
      <c r="B636" s="209"/>
      <c r="C636" s="209"/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7"/>
      <c r="W636" s="207"/>
      <c r="X636" s="207"/>
      <c r="Y636" s="207"/>
      <c r="Z636" s="207"/>
      <c r="AA636" s="207"/>
      <c r="AB636" s="207"/>
      <c r="AC636" s="207"/>
      <c r="AD636" s="207"/>
      <c r="AE636" s="207"/>
      <c r="AF636" s="207"/>
      <c r="AG636" s="207"/>
      <c r="AH636" s="207"/>
      <c r="AI636" s="207"/>
      <c r="AJ636" s="207"/>
      <c r="AK636" s="207"/>
      <c r="AL636" s="207"/>
    </row>
    <row r="637" spans="1:38" x14ac:dyDescent="0.25">
      <c r="A637" s="209"/>
      <c r="B637" s="209"/>
      <c r="C637" s="209"/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7"/>
      <c r="W637" s="207"/>
      <c r="X637" s="207"/>
      <c r="Y637" s="207"/>
      <c r="Z637" s="207"/>
      <c r="AA637" s="207"/>
      <c r="AB637" s="207"/>
      <c r="AC637" s="207"/>
      <c r="AD637" s="207"/>
      <c r="AE637" s="207"/>
      <c r="AF637" s="207"/>
      <c r="AG637" s="207"/>
      <c r="AH637" s="207"/>
      <c r="AI637" s="207"/>
      <c r="AJ637" s="207"/>
      <c r="AK637" s="207"/>
      <c r="AL637" s="207"/>
    </row>
    <row r="638" spans="1:38" x14ac:dyDescent="0.25">
      <c r="A638" s="209"/>
      <c r="B638" s="209"/>
      <c r="C638" s="209"/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7"/>
      <c r="W638" s="207"/>
      <c r="X638" s="207"/>
      <c r="Y638" s="207"/>
      <c r="Z638" s="207"/>
      <c r="AA638" s="207"/>
      <c r="AB638" s="207"/>
      <c r="AC638" s="207"/>
      <c r="AD638" s="207"/>
      <c r="AE638" s="207"/>
      <c r="AF638" s="207"/>
      <c r="AG638" s="207"/>
      <c r="AH638" s="207"/>
      <c r="AI638" s="207"/>
      <c r="AJ638" s="207"/>
      <c r="AK638" s="207"/>
      <c r="AL638" s="207"/>
    </row>
    <row r="639" spans="1:38" x14ac:dyDescent="0.25">
      <c r="A639" s="209"/>
      <c r="B639" s="209"/>
      <c r="C639" s="209"/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7"/>
      <c r="W639" s="207"/>
      <c r="X639" s="207"/>
      <c r="Y639" s="207"/>
      <c r="Z639" s="207"/>
      <c r="AA639" s="207"/>
      <c r="AB639" s="207"/>
      <c r="AC639" s="207"/>
      <c r="AD639" s="207"/>
      <c r="AE639" s="207"/>
      <c r="AF639" s="207"/>
      <c r="AG639" s="207"/>
      <c r="AH639" s="207"/>
      <c r="AI639" s="207"/>
      <c r="AJ639" s="207"/>
      <c r="AK639" s="207"/>
      <c r="AL639" s="207"/>
    </row>
    <row r="640" spans="1:38" x14ac:dyDescent="0.25">
      <c r="A640" s="209"/>
      <c r="B640" s="209"/>
      <c r="C640" s="209"/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7"/>
      <c r="W640" s="207"/>
      <c r="X640" s="207"/>
      <c r="Y640" s="207"/>
      <c r="Z640" s="207"/>
      <c r="AA640" s="207"/>
      <c r="AB640" s="207"/>
      <c r="AC640" s="207"/>
      <c r="AD640" s="207"/>
      <c r="AE640" s="207"/>
      <c r="AF640" s="207"/>
      <c r="AG640" s="207"/>
      <c r="AH640" s="207"/>
      <c r="AI640" s="207"/>
      <c r="AJ640" s="207"/>
      <c r="AK640" s="207"/>
      <c r="AL640" s="207"/>
    </row>
    <row r="641" spans="1:38" x14ac:dyDescent="0.25">
      <c r="A641" s="209"/>
      <c r="B641" s="209"/>
      <c r="C641" s="209"/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7"/>
      <c r="W641" s="207"/>
      <c r="X641" s="207"/>
      <c r="Y641" s="207"/>
      <c r="Z641" s="207"/>
      <c r="AA641" s="207"/>
      <c r="AB641" s="207"/>
      <c r="AC641" s="207"/>
      <c r="AD641" s="207"/>
      <c r="AE641" s="207"/>
      <c r="AF641" s="207"/>
      <c r="AG641" s="207"/>
      <c r="AH641" s="207"/>
      <c r="AI641" s="207"/>
      <c r="AJ641" s="207"/>
      <c r="AK641" s="207"/>
      <c r="AL641" s="207"/>
    </row>
    <row r="642" spans="1:38" x14ac:dyDescent="0.25">
      <c r="A642" s="209"/>
      <c r="B642" s="209"/>
      <c r="C642" s="209"/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7"/>
      <c r="W642" s="207"/>
      <c r="X642" s="207"/>
      <c r="Y642" s="207"/>
      <c r="Z642" s="207"/>
      <c r="AA642" s="207"/>
      <c r="AB642" s="207"/>
      <c r="AC642" s="207"/>
      <c r="AD642" s="207"/>
      <c r="AE642" s="207"/>
      <c r="AF642" s="207"/>
      <c r="AG642" s="207"/>
      <c r="AH642" s="207"/>
      <c r="AI642" s="207"/>
      <c r="AJ642" s="207"/>
      <c r="AK642" s="207"/>
      <c r="AL642" s="207"/>
    </row>
    <row r="643" spans="1:38" x14ac:dyDescent="0.25">
      <c r="A643" s="209"/>
      <c r="B643" s="209"/>
      <c r="C643" s="209"/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7"/>
      <c r="W643" s="207"/>
      <c r="X643" s="207"/>
      <c r="Y643" s="207"/>
      <c r="Z643" s="207"/>
      <c r="AA643" s="207"/>
      <c r="AB643" s="207"/>
      <c r="AC643" s="207"/>
      <c r="AD643" s="207"/>
      <c r="AE643" s="207"/>
      <c r="AF643" s="207"/>
      <c r="AG643" s="207"/>
      <c r="AH643" s="207"/>
      <c r="AI643" s="207"/>
      <c r="AJ643" s="207"/>
      <c r="AK643" s="207"/>
      <c r="AL643" s="207"/>
    </row>
    <row r="644" spans="1:38" x14ac:dyDescent="0.25">
      <c r="A644" s="209"/>
      <c r="B644" s="209"/>
      <c r="C644" s="209"/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7"/>
      <c r="W644" s="207"/>
      <c r="X644" s="207"/>
      <c r="Y644" s="207"/>
      <c r="Z644" s="207"/>
      <c r="AA644" s="207"/>
      <c r="AB644" s="207"/>
      <c r="AC644" s="207"/>
      <c r="AD644" s="207"/>
      <c r="AE644" s="207"/>
      <c r="AF644" s="207"/>
      <c r="AG644" s="207"/>
      <c r="AH644" s="207"/>
      <c r="AI644" s="207"/>
      <c r="AJ644" s="207"/>
      <c r="AK644" s="207"/>
      <c r="AL644" s="207"/>
    </row>
    <row r="645" spans="1:38" x14ac:dyDescent="0.25">
      <c r="A645" s="209"/>
      <c r="B645" s="209"/>
      <c r="C645" s="209"/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7"/>
      <c r="W645" s="207"/>
      <c r="X645" s="207"/>
      <c r="Y645" s="207"/>
      <c r="Z645" s="207"/>
      <c r="AA645" s="207"/>
      <c r="AB645" s="207"/>
      <c r="AC645" s="207"/>
      <c r="AD645" s="207"/>
      <c r="AE645" s="207"/>
      <c r="AF645" s="207"/>
      <c r="AG645" s="207"/>
      <c r="AH645" s="207"/>
      <c r="AI645" s="207"/>
      <c r="AJ645" s="207"/>
      <c r="AK645" s="207"/>
      <c r="AL645" s="207"/>
    </row>
    <row r="646" spans="1:38" x14ac:dyDescent="0.25">
      <c r="A646" s="209"/>
      <c r="B646" s="209"/>
      <c r="C646" s="209"/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7"/>
      <c r="W646" s="207"/>
      <c r="X646" s="207"/>
      <c r="Y646" s="207"/>
      <c r="Z646" s="207"/>
      <c r="AA646" s="207"/>
      <c r="AB646" s="207"/>
      <c r="AC646" s="207"/>
      <c r="AD646" s="207"/>
      <c r="AE646" s="207"/>
      <c r="AF646" s="207"/>
      <c r="AG646" s="207"/>
      <c r="AH646" s="207"/>
      <c r="AI646" s="207"/>
      <c r="AJ646" s="207"/>
      <c r="AK646" s="207"/>
      <c r="AL646" s="207"/>
    </row>
    <row r="647" spans="1:38" x14ac:dyDescent="0.25">
      <c r="A647" s="209"/>
      <c r="B647" s="209"/>
      <c r="C647" s="209"/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7"/>
      <c r="W647" s="207"/>
      <c r="X647" s="207"/>
      <c r="Y647" s="207"/>
      <c r="Z647" s="207"/>
      <c r="AA647" s="207"/>
      <c r="AB647" s="207"/>
      <c r="AC647" s="207"/>
      <c r="AD647" s="207"/>
      <c r="AE647" s="207"/>
      <c r="AF647" s="207"/>
      <c r="AG647" s="207"/>
      <c r="AH647" s="207"/>
      <c r="AI647" s="207"/>
      <c r="AJ647" s="207"/>
      <c r="AK647" s="207"/>
      <c r="AL647" s="207"/>
    </row>
    <row r="648" spans="1:38" x14ac:dyDescent="0.25">
      <c r="A648" s="209"/>
      <c r="B648" s="209"/>
      <c r="C648" s="209"/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7"/>
      <c r="W648" s="207"/>
      <c r="X648" s="207"/>
      <c r="Y648" s="207"/>
      <c r="Z648" s="207"/>
      <c r="AA648" s="207"/>
      <c r="AB648" s="207"/>
      <c r="AC648" s="207"/>
      <c r="AD648" s="207"/>
      <c r="AE648" s="207"/>
      <c r="AF648" s="207"/>
      <c r="AG648" s="207"/>
      <c r="AH648" s="207"/>
      <c r="AI648" s="207"/>
      <c r="AJ648" s="207"/>
      <c r="AK648" s="207"/>
      <c r="AL648" s="207"/>
    </row>
    <row r="649" spans="1:38" x14ac:dyDescent="0.25">
      <c r="A649" s="209"/>
      <c r="B649" s="209"/>
      <c r="C649" s="209"/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7"/>
      <c r="W649" s="207"/>
      <c r="X649" s="207"/>
      <c r="Y649" s="207"/>
      <c r="Z649" s="207"/>
      <c r="AA649" s="207"/>
      <c r="AB649" s="207"/>
      <c r="AC649" s="207"/>
      <c r="AD649" s="207"/>
      <c r="AE649" s="207"/>
      <c r="AF649" s="207"/>
      <c r="AG649" s="207"/>
      <c r="AH649" s="207"/>
      <c r="AI649" s="207"/>
      <c r="AJ649" s="207"/>
      <c r="AK649" s="207"/>
      <c r="AL649" s="207"/>
    </row>
    <row r="650" spans="1:38" x14ac:dyDescent="0.25">
      <c r="A650" s="209"/>
      <c r="B650" s="209"/>
      <c r="C650" s="209"/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7"/>
      <c r="W650" s="207"/>
      <c r="X650" s="207"/>
      <c r="Y650" s="207"/>
      <c r="Z650" s="207"/>
      <c r="AA650" s="207"/>
      <c r="AB650" s="207"/>
      <c r="AC650" s="207"/>
      <c r="AD650" s="207"/>
      <c r="AE650" s="207"/>
      <c r="AF650" s="207"/>
      <c r="AG650" s="207"/>
      <c r="AH650" s="207"/>
      <c r="AI650" s="207"/>
      <c r="AJ650" s="207"/>
      <c r="AK650" s="207"/>
      <c r="AL650" s="207"/>
    </row>
    <row r="651" spans="1:38" x14ac:dyDescent="0.25">
      <c r="A651" s="209"/>
      <c r="B651" s="209"/>
      <c r="C651" s="209"/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7"/>
      <c r="W651" s="207"/>
      <c r="X651" s="207"/>
      <c r="Y651" s="207"/>
      <c r="Z651" s="207"/>
      <c r="AA651" s="207"/>
      <c r="AB651" s="207"/>
      <c r="AC651" s="207"/>
      <c r="AD651" s="207"/>
      <c r="AE651" s="207"/>
      <c r="AF651" s="207"/>
      <c r="AG651" s="207"/>
      <c r="AH651" s="207"/>
      <c r="AI651" s="207"/>
      <c r="AJ651" s="207"/>
      <c r="AK651" s="207"/>
      <c r="AL651" s="207"/>
    </row>
    <row r="652" spans="1:38" x14ac:dyDescent="0.25">
      <c r="A652" s="209"/>
      <c r="B652" s="209"/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207"/>
      <c r="AL652" s="207"/>
    </row>
    <row r="653" spans="1:38" x14ac:dyDescent="0.25">
      <c r="A653" s="209"/>
      <c r="B653" s="209"/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207"/>
      <c r="AL653" s="207"/>
    </row>
    <row r="654" spans="1:38" x14ac:dyDescent="0.25">
      <c r="A654" s="209"/>
      <c r="B654" s="209"/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207"/>
      <c r="AL654" s="207"/>
    </row>
    <row r="655" spans="1:38" x14ac:dyDescent="0.25">
      <c r="A655" s="209"/>
      <c r="B655" s="209"/>
      <c r="C655" s="209"/>
      <c r="D655" s="209"/>
      <c r="E655" s="209"/>
      <c r="F655" s="209"/>
      <c r="G655" s="209"/>
      <c r="H655" s="209"/>
      <c r="I655" s="209"/>
      <c r="J655" s="209"/>
      <c r="K655" s="209"/>
      <c r="L655" s="209"/>
      <c r="M655" s="209"/>
      <c r="N655" s="209"/>
      <c r="O655" s="209"/>
      <c r="P655" s="209"/>
      <c r="Q655" s="209"/>
      <c r="R655" s="209"/>
      <c r="S655" s="209"/>
      <c r="T655" s="209"/>
      <c r="U655" s="209"/>
      <c r="V655" s="207"/>
      <c r="W655" s="207"/>
      <c r="X655" s="207"/>
      <c r="Y655" s="207"/>
      <c r="Z655" s="207"/>
      <c r="AA655" s="207"/>
      <c r="AB655" s="207"/>
      <c r="AC655" s="207"/>
      <c r="AD655" s="207"/>
      <c r="AE655" s="207"/>
      <c r="AF655" s="207"/>
      <c r="AG655" s="207"/>
      <c r="AH655" s="207"/>
      <c r="AI655" s="207"/>
      <c r="AJ655" s="207"/>
      <c r="AK655" s="207"/>
      <c r="AL655" s="207"/>
    </row>
    <row r="656" spans="1:38" x14ac:dyDescent="0.25">
      <c r="A656" s="209"/>
      <c r="B656" s="209"/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07"/>
      <c r="AL656" s="207"/>
    </row>
    <row r="657" spans="1:38" x14ac:dyDescent="0.25">
      <c r="A657" s="209"/>
      <c r="B657" s="209"/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207"/>
      <c r="AL657" s="207"/>
    </row>
    <row r="658" spans="1:38" x14ac:dyDescent="0.25">
      <c r="A658" s="209"/>
      <c r="B658" s="209"/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7"/>
      <c r="AL658" s="207"/>
    </row>
    <row r="659" spans="1:38" x14ac:dyDescent="0.25">
      <c r="A659" s="209"/>
      <c r="B659" s="209"/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7"/>
      <c r="AL659" s="207"/>
    </row>
    <row r="660" spans="1:38" x14ac:dyDescent="0.25">
      <c r="A660" s="209"/>
      <c r="B660" s="209"/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207"/>
      <c r="AL660" s="207"/>
    </row>
    <row r="661" spans="1:38" x14ac:dyDescent="0.25">
      <c r="A661" s="209"/>
      <c r="B661" s="209"/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7"/>
      <c r="AL661" s="207"/>
    </row>
    <row r="662" spans="1:38" x14ac:dyDescent="0.25">
      <c r="A662" s="209"/>
      <c r="B662" s="209"/>
      <c r="C662" s="209"/>
      <c r="D662" s="209"/>
      <c r="E662" s="209"/>
      <c r="F662" s="209"/>
      <c r="G662" s="209"/>
      <c r="H662" s="209"/>
      <c r="I662" s="209"/>
      <c r="J662" s="209"/>
      <c r="K662" s="209"/>
      <c r="L662" s="209"/>
      <c r="M662" s="209"/>
      <c r="N662" s="209"/>
      <c r="O662" s="209"/>
      <c r="P662" s="209"/>
      <c r="Q662" s="209"/>
      <c r="R662" s="209"/>
      <c r="S662" s="209"/>
      <c r="T662" s="209"/>
      <c r="U662" s="209"/>
      <c r="V662" s="207"/>
      <c r="W662" s="207"/>
      <c r="X662" s="207"/>
      <c r="Y662" s="207"/>
      <c r="Z662" s="207"/>
      <c r="AA662" s="207"/>
      <c r="AB662" s="207"/>
      <c r="AC662" s="207"/>
      <c r="AD662" s="207"/>
      <c r="AE662" s="207"/>
      <c r="AF662" s="207"/>
      <c r="AG662" s="207"/>
      <c r="AH662" s="207"/>
      <c r="AI662" s="207"/>
      <c r="AJ662" s="207"/>
      <c r="AK662" s="207"/>
      <c r="AL662" s="207"/>
    </row>
    <row r="663" spans="1:38" x14ac:dyDescent="0.25">
      <c r="A663" s="209"/>
      <c r="B663" s="209"/>
      <c r="C663" s="209"/>
      <c r="D663" s="209"/>
      <c r="E663" s="209"/>
      <c r="F663" s="209"/>
      <c r="G663" s="209"/>
      <c r="H663" s="209"/>
      <c r="I663" s="209"/>
      <c r="J663" s="209"/>
      <c r="K663" s="209"/>
      <c r="L663" s="209"/>
      <c r="M663" s="209"/>
      <c r="N663" s="209"/>
      <c r="O663" s="209"/>
      <c r="P663" s="209"/>
      <c r="Q663" s="209"/>
      <c r="R663" s="209"/>
      <c r="S663" s="209"/>
      <c r="T663" s="209"/>
      <c r="U663" s="209"/>
      <c r="V663" s="207"/>
      <c r="W663" s="207"/>
      <c r="X663" s="207"/>
      <c r="Y663" s="207"/>
      <c r="Z663" s="207"/>
      <c r="AA663" s="207"/>
      <c r="AB663" s="207"/>
      <c r="AC663" s="207"/>
      <c r="AD663" s="207"/>
      <c r="AE663" s="207"/>
      <c r="AF663" s="207"/>
      <c r="AG663" s="207"/>
      <c r="AH663" s="207"/>
      <c r="AI663" s="207"/>
      <c r="AJ663" s="207"/>
      <c r="AK663" s="207"/>
      <c r="AL663" s="207"/>
    </row>
    <row r="664" spans="1:38" x14ac:dyDescent="0.25">
      <c r="A664" s="209"/>
      <c r="B664" s="209"/>
      <c r="C664" s="209"/>
      <c r="D664" s="209"/>
      <c r="E664" s="209"/>
      <c r="F664" s="209"/>
      <c r="G664" s="209"/>
      <c r="H664" s="209"/>
      <c r="I664" s="209"/>
      <c r="J664" s="209"/>
      <c r="K664" s="209"/>
      <c r="L664" s="209"/>
      <c r="M664" s="209"/>
      <c r="N664" s="209"/>
      <c r="O664" s="209"/>
      <c r="P664" s="209"/>
      <c r="Q664" s="209"/>
      <c r="R664" s="209"/>
      <c r="S664" s="209"/>
      <c r="T664" s="209"/>
      <c r="U664" s="209"/>
      <c r="V664" s="207"/>
      <c r="W664" s="207"/>
      <c r="X664" s="207"/>
      <c r="Y664" s="207"/>
      <c r="Z664" s="207"/>
      <c r="AA664" s="207"/>
      <c r="AB664" s="207"/>
      <c r="AC664" s="207"/>
      <c r="AD664" s="207"/>
      <c r="AE664" s="207"/>
      <c r="AF664" s="207"/>
      <c r="AG664" s="207"/>
      <c r="AH664" s="207"/>
      <c r="AI664" s="207"/>
      <c r="AJ664" s="207"/>
      <c r="AK664" s="207"/>
      <c r="AL664" s="207"/>
    </row>
    <row r="665" spans="1:38" x14ac:dyDescent="0.25">
      <c r="A665" s="209"/>
      <c r="B665" s="209"/>
      <c r="C665" s="209"/>
      <c r="D665" s="209"/>
      <c r="E665" s="209"/>
      <c r="F665" s="209"/>
      <c r="G665" s="209"/>
      <c r="H665" s="209"/>
      <c r="I665" s="209"/>
      <c r="J665" s="209"/>
      <c r="K665" s="209"/>
      <c r="L665" s="209"/>
      <c r="M665" s="209"/>
      <c r="N665" s="209"/>
      <c r="O665" s="209"/>
      <c r="P665" s="209"/>
      <c r="Q665" s="209"/>
      <c r="R665" s="209"/>
      <c r="S665" s="209"/>
      <c r="T665" s="209"/>
      <c r="U665" s="209"/>
      <c r="V665" s="207"/>
      <c r="W665" s="207"/>
      <c r="X665" s="207"/>
      <c r="Y665" s="207"/>
      <c r="Z665" s="207"/>
      <c r="AA665" s="207"/>
      <c r="AB665" s="207"/>
      <c r="AC665" s="207"/>
      <c r="AD665" s="207"/>
      <c r="AE665" s="207"/>
      <c r="AF665" s="207"/>
      <c r="AG665" s="207"/>
      <c r="AH665" s="207"/>
      <c r="AI665" s="207"/>
      <c r="AJ665" s="207"/>
      <c r="AK665" s="207"/>
      <c r="AL665" s="207"/>
    </row>
    <row r="666" spans="1:38" x14ac:dyDescent="0.25">
      <c r="A666" s="209"/>
      <c r="B666" s="209"/>
      <c r="C666" s="209"/>
      <c r="D666" s="209"/>
      <c r="E666" s="209"/>
      <c r="F666" s="209"/>
      <c r="G666" s="209"/>
      <c r="H666" s="209"/>
      <c r="I666" s="209"/>
      <c r="J666" s="209"/>
      <c r="K666" s="209"/>
      <c r="L666" s="209"/>
      <c r="M666" s="209"/>
      <c r="N666" s="209"/>
      <c r="O666" s="209"/>
      <c r="P666" s="209"/>
      <c r="Q666" s="209"/>
      <c r="R666" s="209"/>
      <c r="S666" s="209"/>
      <c r="T666" s="209"/>
      <c r="U666" s="209"/>
      <c r="V666" s="207"/>
      <c r="W666" s="207"/>
      <c r="X666" s="207"/>
      <c r="Y666" s="207"/>
      <c r="Z666" s="207"/>
      <c r="AA666" s="207"/>
      <c r="AB666" s="207"/>
      <c r="AC666" s="207"/>
      <c r="AD666" s="207"/>
      <c r="AE666" s="207"/>
      <c r="AF666" s="207"/>
      <c r="AG666" s="207"/>
      <c r="AH666" s="207"/>
      <c r="AI666" s="207"/>
      <c r="AJ666" s="207"/>
      <c r="AK666" s="207"/>
      <c r="AL666" s="207"/>
    </row>
    <row r="667" spans="1:38" x14ac:dyDescent="0.25">
      <c r="A667" s="209"/>
      <c r="B667" s="209"/>
      <c r="C667" s="209"/>
      <c r="D667" s="209"/>
      <c r="E667" s="209"/>
      <c r="F667" s="209"/>
      <c r="G667" s="209"/>
      <c r="H667" s="209"/>
      <c r="I667" s="209"/>
      <c r="J667" s="209"/>
      <c r="K667" s="209"/>
      <c r="L667" s="209"/>
      <c r="M667" s="209"/>
      <c r="N667" s="209"/>
      <c r="O667" s="209"/>
      <c r="P667" s="209"/>
      <c r="Q667" s="209"/>
      <c r="R667" s="209"/>
      <c r="S667" s="209"/>
      <c r="T667" s="209"/>
      <c r="U667" s="209"/>
      <c r="V667" s="207"/>
      <c r="W667" s="207"/>
      <c r="X667" s="207"/>
      <c r="Y667" s="207"/>
      <c r="Z667" s="207"/>
      <c r="AA667" s="207"/>
      <c r="AB667" s="207"/>
      <c r="AC667" s="207"/>
      <c r="AD667" s="207"/>
      <c r="AE667" s="207"/>
      <c r="AF667" s="207"/>
      <c r="AG667" s="207"/>
      <c r="AH667" s="207"/>
      <c r="AI667" s="207"/>
      <c r="AJ667" s="207"/>
      <c r="AK667" s="207"/>
      <c r="AL667" s="207"/>
    </row>
    <row r="668" spans="1:38" x14ac:dyDescent="0.25">
      <c r="A668" s="209"/>
      <c r="B668" s="209"/>
      <c r="C668" s="209"/>
      <c r="D668" s="209"/>
      <c r="E668" s="209"/>
      <c r="F668" s="209"/>
      <c r="G668" s="209"/>
      <c r="H668" s="209"/>
      <c r="I668" s="209"/>
      <c r="J668" s="209"/>
      <c r="K668" s="209"/>
      <c r="L668" s="209"/>
      <c r="M668" s="209"/>
      <c r="N668" s="209"/>
      <c r="O668" s="209"/>
      <c r="P668" s="209"/>
      <c r="Q668" s="209"/>
      <c r="R668" s="209"/>
      <c r="S668" s="209"/>
      <c r="T668" s="209"/>
      <c r="U668" s="209"/>
      <c r="V668" s="207"/>
      <c r="W668" s="207"/>
      <c r="X668" s="207"/>
      <c r="Y668" s="207"/>
      <c r="Z668" s="207"/>
      <c r="AA668" s="207"/>
      <c r="AB668" s="207"/>
      <c r="AC668" s="207"/>
      <c r="AD668" s="207"/>
      <c r="AE668" s="207"/>
      <c r="AF668" s="207"/>
      <c r="AG668" s="207"/>
      <c r="AH668" s="207"/>
      <c r="AI668" s="207"/>
      <c r="AJ668" s="207"/>
      <c r="AK668" s="207"/>
      <c r="AL668" s="207"/>
    </row>
    <row r="669" spans="1:38" x14ac:dyDescent="0.25">
      <c r="A669" s="209"/>
      <c r="B669" s="209"/>
      <c r="C669" s="209"/>
      <c r="D669" s="209"/>
      <c r="E669" s="209"/>
      <c r="F669" s="209"/>
      <c r="G669" s="209"/>
      <c r="H669" s="209"/>
      <c r="I669" s="209"/>
      <c r="J669" s="209"/>
      <c r="K669" s="209"/>
      <c r="L669" s="209"/>
      <c r="M669" s="209"/>
      <c r="N669" s="209"/>
      <c r="O669" s="209"/>
      <c r="P669" s="209"/>
      <c r="Q669" s="209"/>
      <c r="R669" s="209"/>
      <c r="S669" s="209"/>
      <c r="T669" s="209"/>
      <c r="U669" s="209"/>
      <c r="V669" s="207"/>
      <c r="W669" s="207"/>
      <c r="X669" s="207"/>
      <c r="Y669" s="207"/>
      <c r="Z669" s="207"/>
      <c r="AA669" s="207"/>
      <c r="AB669" s="207"/>
      <c r="AC669" s="207"/>
      <c r="AD669" s="207"/>
      <c r="AE669" s="207"/>
      <c r="AF669" s="207"/>
      <c r="AG669" s="207"/>
      <c r="AH669" s="207"/>
      <c r="AI669" s="207"/>
      <c r="AJ669" s="207"/>
      <c r="AK669" s="207"/>
      <c r="AL669" s="207"/>
    </row>
    <row r="670" spans="1:38" x14ac:dyDescent="0.25">
      <c r="A670" s="209"/>
      <c r="B670" s="209"/>
      <c r="C670" s="209"/>
      <c r="D670" s="209"/>
      <c r="E670" s="209"/>
      <c r="F670" s="209"/>
      <c r="G670" s="209"/>
      <c r="H670" s="209"/>
      <c r="I670" s="209"/>
      <c r="J670" s="209"/>
      <c r="K670" s="209"/>
      <c r="L670" s="209"/>
      <c r="M670" s="209"/>
      <c r="N670" s="209"/>
      <c r="O670" s="209"/>
      <c r="P670" s="209"/>
      <c r="Q670" s="209"/>
      <c r="R670" s="209"/>
      <c r="S670" s="209"/>
      <c r="T670" s="209"/>
      <c r="U670" s="209"/>
      <c r="V670" s="207"/>
      <c r="W670" s="207"/>
      <c r="X670" s="207"/>
      <c r="Y670" s="207"/>
      <c r="Z670" s="207"/>
      <c r="AA670" s="207"/>
      <c r="AB670" s="207"/>
      <c r="AC670" s="207"/>
      <c r="AD670" s="207"/>
      <c r="AE670" s="207"/>
      <c r="AF670" s="207"/>
      <c r="AG670" s="207"/>
      <c r="AH670" s="207"/>
      <c r="AI670" s="207"/>
      <c r="AJ670" s="207"/>
      <c r="AK670" s="207"/>
      <c r="AL670" s="207"/>
    </row>
    <row r="671" spans="1:38" x14ac:dyDescent="0.25">
      <c r="A671" s="209"/>
      <c r="B671" s="209"/>
      <c r="C671" s="209"/>
      <c r="D671" s="209"/>
      <c r="E671" s="209"/>
      <c r="F671" s="209"/>
      <c r="G671" s="209"/>
      <c r="H671" s="209"/>
      <c r="I671" s="209"/>
      <c r="J671" s="209"/>
      <c r="K671" s="209"/>
      <c r="L671" s="209"/>
      <c r="M671" s="209"/>
      <c r="N671" s="209"/>
      <c r="O671" s="209"/>
      <c r="P671" s="209"/>
      <c r="Q671" s="209"/>
      <c r="R671" s="209"/>
      <c r="S671" s="209"/>
      <c r="T671" s="209"/>
      <c r="U671" s="209"/>
      <c r="V671" s="207"/>
      <c r="W671" s="207"/>
      <c r="X671" s="207"/>
      <c r="Y671" s="207"/>
      <c r="Z671" s="207"/>
      <c r="AA671" s="207"/>
      <c r="AB671" s="207"/>
      <c r="AC671" s="207"/>
      <c r="AD671" s="207"/>
      <c r="AE671" s="207"/>
      <c r="AF671" s="207"/>
      <c r="AG671" s="207"/>
      <c r="AH671" s="207"/>
      <c r="AI671" s="207"/>
      <c r="AJ671" s="207"/>
      <c r="AK671" s="207"/>
      <c r="AL671" s="207"/>
    </row>
    <row r="672" spans="1:38" x14ac:dyDescent="0.25">
      <c r="A672" s="209"/>
      <c r="B672" s="209"/>
      <c r="C672" s="209"/>
      <c r="D672" s="209"/>
      <c r="E672" s="209"/>
      <c r="F672" s="209"/>
      <c r="G672" s="209"/>
      <c r="H672" s="209"/>
      <c r="I672" s="209"/>
      <c r="J672" s="209"/>
      <c r="K672" s="209"/>
      <c r="L672" s="209"/>
      <c r="M672" s="209"/>
      <c r="N672" s="209"/>
      <c r="O672" s="209"/>
      <c r="P672" s="209"/>
      <c r="Q672" s="209"/>
      <c r="R672" s="209"/>
      <c r="S672" s="209"/>
      <c r="T672" s="209"/>
      <c r="U672" s="209"/>
      <c r="V672" s="207"/>
      <c r="W672" s="207"/>
      <c r="X672" s="207"/>
      <c r="Y672" s="207"/>
      <c r="Z672" s="207"/>
      <c r="AA672" s="207"/>
      <c r="AB672" s="207"/>
      <c r="AC672" s="207"/>
      <c r="AD672" s="207"/>
      <c r="AE672" s="207"/>
      <c r="AF672" s="207"/>
      <c r="AG672" s="207"/>
      <c r="AH672" s="207"/>
      <c r="AI672" s="207"/>
      <c r="AJ672" s="207"/>
      <c r="AK672" s="207"/>
      <c r="AL672" s="207"/>
    </row>
    <row r="673" spans="1:38" x14ac:dyDescent="0.25">
      <c r="A673" s="209"/>
      <c r="B673" s="209"/>
      <c r="C673" s="209"/>
      <c r="D673" s="209"/>
      <c r="E673" s="209"/>
      <c r="F673" s="209"/>
      <c r="G673" s="209"/>
      <c r="H673" s="209"/>
      <c r="I673" s="209"/>
      <c r="J673" s="209"/>
      <c r="K673" s="209"/>
      <c r="L673" s="209"/>
      <c r="M673" s="209"/>
      <c r="N673" s="209"/>
      <c r="O673" s="209"/>
      <c r="P673" s="209"/>
      <c r="Q673" s="209"/>
      <c r="R673" s="209"/>
      <c r="S673" s="209"/>
      <c r="T673" s="209"/>
      <c r="U673" s="209"/>
      <c r="V673" s="207"/>
      <c r="W673" s="207"/>
      <c r="X673" s="207"/>
      <c r="Y673" s="207"/>
      <c r="Z673" s="207"/>
      <c r="AA673" s="207"/>
      <c r="AB673" s="207"/>
      <c r="AC673" s="207"/>
      <c r="AD673" s="207"/>
      <c r="AE673" s="207"/>
      <c r="AF673" s="207"/>
      <c r="AG673" s="207"/>
      <c r="AH673" s="207"/>
      <c r="AI673" s="207"/>
      <c r="AJ673" s="207"/>
      <c r="AK673" s="207"/>
      <c r="AL673" s="207"/>
    </row>
    <row r="674" spans="1:38" x14ac:dyDescent="0.25">
      <c r="A674" s="209"/>
      <c r="B674" s="209"/>
      <c r="C674" s="209"/>
      <c r="D674" s="209"/>
      <c r="E674" s="209"/>
      <c r="F674" s="209"/>
      <c r="G674" s="209"/>
      <c r="H674" s="209"/>
      <c r="I674" s="209"/>
      <c r="J674" s="209"/>
      <c r="K674" s="209"/>
      <c r="L674" s="209"/>
      <c r="M674" s="209"/>
      <c r="N674" s="209"/>
      <c r="O674" s="209"/>
      <c r="P674" s="209"/>
      <c r="Q674" s="209"/>
      <c r="R674" s="209"/>
      <c r="S674" s="209"/>
      <c r="T674" s="209"/>
      <c r="U674" s="209"/>
      <c r="V674" s="207"/>
      <c r="W674" s="207"/>
      <c r="X674" s="207"/>
      <c r="Y674" s="207"/>
      <c r="Z674" s="207"/>
      <c r="AA674" s="207"/>
      <c r="AB674" s="207"/>
      <c r="AC674" s="207"/>
      <c r="AD674" s="207"/>
      <c r="AE674" s="207"/>
      <c r="AF674" s="207"/>
      <c r="AG674" s="207"/>
      <c r="AH674" s="207"/>
      <c r="AI674" s="207"/>
      <c r="AJ674" s="207"/>
      <c r="AK674" s="207"/>
      <c r="AL674" s="207"/>
    </row>
    <row r="675" spans="1:38" x14ac:dyDescent="0.25">
      <c r="A675" s="209"/>
      <c r="B675" s="209"/>
      <c r="C675" s="209"/>
      <c r="D675" s="209"/>
      <c r="E675" s="209"/>
      <c r="F675" s="209"/>
      <c r="G675" s="209"/>
      <c r="H675" s="209"/>
      <c r="I675" s="209"/>
      <c r="J675" s="209"/>
      <c r="K675" s="209"/>
      <c r="L675" s="209"/>
      <c r="M675" s="209"/>
      <c r="N675" s="209"/>
      <c r="O675" s="209"/>
      <c r="P675" s="209"/>
      <c r="Q675" s="209"/>
      <c r="R675" s="209"/>
      <c r="S675" s="209"/>
      <c r="T675" s="209"/>
      <c r="U675" s="209"/>
      <c r="V675" s="207"/>
      <c r="W675" s="207"/>
      <c r="X675" s="207"/>
      <c r="Y675" s="207"/>
      <c r="Z675" s="207"/>
      <c r="AA675" s="207"/>
      <c r="AB675" s="207"/>
      <c r="AC675" s="207"/>
      <c r="AD675" s="207"/>
      <c r="AE675" s="207"/>
      <c r="AF675" s="207"/>
      <c r="AG675" s="207"/>
      <c r="AH675" s="207"/>
      <c r="AI675" s="207"/>
      <c r="AJ675" s="207"/>
      <c r="AK675" s="207"/>
      <c r="AL675" s="207"/>
    </row>
    <row r="676" spans="1:38" x14ac:dyDescent="0.25">
      <c r="A676" s="209"/>
      <c r="B676" s="209"/>
      <c r="C676" s="209"/>
      <c r="D676" s="209"/>
      <c r="E676" s="209"/>
      <c r="F676" s="209"/>
      <c r="G676" s="209"/>
      <c r="H676" s="209"/>
      <c r="I676" s="209"/>
      <c r="J676" s="209"/>
      <c r="K676" s="209"/>
      <c r="L676" s="209"/>
      <c r="M676" s="209"/>
      <c r="N676" s="209"/>
      <c r="O676" s="209"/>
      <c r="P676" s="209"/>
      <c r="Q676" s="209"/>
      <c r="R676" s="209"/>
      <c r="S676" s="209"/>
      <c r="T676" s="209"/>
      <c r="U676" s="209"/>
      <c r="V676" s="207"/>
      <c r="W676" s="207"/>
      <c r="X676" s="207"/>
      <c r="Y676" s="207"/>
      <c r="Z676" s="207"/>
      <c r="AA676" s="207"/>
      <c r="AB676" s="207"/>
      <c r="AC676" s="207"/>
      <c r="AD676" s="207"/>
      <c r="AE676" s="207"/>
      <c r="AF676" s="207"/>
      <c r="AG676" s="207"/>
      <c r="AH676" s="207"/>
      <c r="AI676" s="207"/>
      <c r="AJ676" s="207"/>
      <c r="AK676" s="207"/>
      <c r="AL676" s="207"/>
    </row>
    <row r="677" spans="1:38" x14ac:dyDescent="0.25">
      <c r="A677" s="209"/>
      <c r="B677" s="209"/>
      <c r="C677" s="209"/>
      <c r="D677" s="209"/>
      <c r="E677" s="209"/>
      <c r="F677" s="209"/>
      <c r="G677" s="209"/>
      <c r="H677" s="209"/>
      <c r="I677" s="209"/>
      <c r="J677" s="209"/>
      <c r="K677" s="209"/>
      <c r="L677" s="209"/>
      <c r="M677" s="209"/>
      <c r="N677" s="209"/>
      <c r="O677" s="209"/>
      <c r="P677" s="209"/>
      <c r="Q677" s="209"/>
      <c r="R677" s="209"/>
      <c r="S677" s="209"/>
      <c r="T677" s="209"/>
      <c r="U677" s="209"/>
      <c r="V677" s="207"/>
      <c r="W677" s="207"/>
      <c r="X677" s="207"/>
      <c r="Y677" s="207"/>
      <c r="Z677" s="207"/>
      <c r="AA677" s="207"/>
      <c r="AB677" s="207"/>
      <c r="AC677" s="207"/>
      <c r="AD677" s="207"/>
      <c r="AE677" s="207"/>
      <c r="AF677" s="207"/>
      <c r="AG677" s="207"/>
      <c r="AH677" s="207"/>
      <c r="AI677" s="207"/>
      <c r="AJ677" s="207"/>
      <c r="AK677" s="207"/>
      <c r="AL677" s="207"/>
    </row>
    <row r="678" spans="1:38" x14ac:dyDescent="0.25">
      <c r="A678" s="209"/>
      <c r="B678" s="209"/>
      <c r="C678" s="209"/>
      <c r="D678" s="209"/>
      <c r="E678" s="209"/>
      <c r="F678" s="209"/>
      <c r="G678" s="209"/>
      <c r="H678" s="209"/>
      <c r="I678" s="209"/>
      <c r="J678" s="209"/>
      <c r="K678" s="209"/>
      <c r="L678" s="209"/>
      <c r="M678" s="209"/>
      <c r="N678" s="209"/>
      <c r="O678" s="209"/>
      <c r="P678" s="209"/>
      <c r="Q678" s="209"/>
      <c r="R678" s="209"/>
      <c r="S678" s="209"/>
      <c r="T678" s="209"/>
      <c r="U678" s="209"/>
      <c r="V678" s="207"/>
      <c r="W678" s="207"/>
      <c r="X678" s="207"/>
      <c r="Y678" s="207"/>
      <c r="Z678" s="207"/>
      <c r="AA678" s="207"/>
      <c r="AB678" s="207"/>
      <c r="AC678" s="207"/>
      <c r="AD678" s="207"/>
      <c r="AE678" s="207"/>
      <c r="AF678" s="207"/>
      <c r="AG678" s="207"/>
      <c r="AH678" s="207"/>
      <c r="AI678" s="207"/>
      <c r="AJ678" s="207"/>
      <c r="AK678" s="207"/>
      <c r="AL678" s="207"/>
    </row>
    <row r="679" spans="1:38" x14ac:dyDescent="0.25">
      <c r="A679" s="209"/>
      <c r="B679" s="209"/>
      <c r="C679" s="209"/>
      <c r="D679" s="209"/>
      <c r="E679" s="209"/>
      <c r="F679" s="209"/>
      <c r="G679" s="209"/>
      <c r="H679" s="209"/>
      <c r="I679" s="209"/>
      <c r="J679" s="209"/>
      <c r="K679" s="209"/>
      <c r="L679" s="209"/>
      <c r="M679" s="209"/>
      <c r="N679" s="209"/>
      <c r="O679" s="209"/>
      <c r="P679" s="209"/>
      <c r="Q679" s="209"/>
      <c r="R679" s="209"/>
      <c r="S679" s="209"/>
      <c r="T679" s="209"/>
      <c r="U679" s="209"/>
      <c r="V679" s="207"/>
      <c r="W679" s="207"/>
      <c r="X679" s="207"/>
      <c r="Y679" s="207"/>
      <c r="Z679" s="207"/>
      <c r="AA679" s="207"/>
      <c r="AB679" s="207"/>
      <c r="AC679" s="207"/>
      <c r="AD679" s="207"/>
      <c r="AE679" s="207"/>
      <c r="AF679" s="207"/>
      <c r="AG679" s="207"/>
      <c r="AH679" s="207"/>
      <c r="AI679" s="207"/>
      <c r="AJ679" s="207"/>
      <c r="AK679" s="207"/>
      <c r="AL679" s="207"/>
    </row>
    <row r="680" spans="1:38" x14ac:dyDescent="0.25">
      <c r="A680" s="209"/>
      <c r="B680" s="209"/>
      <c r="C680" s="209"/>
      <c r="D680" s="209"/>
      <c r="E680" s="209"/>
      <c r="F680" s="209"/>
      <c r="G680" s="209"/>
      <c r="H680" s="209"/>
      <c r="I680" s="209"/>
      <c r="J680" s="209"/>
      <c r="K680" s="209"/>
      <c r="L680" s="209"/>
      <c r="M680" s="209"/>
      <c r="N680" s="209"/>
      <c r="O680" s="209"/>
      <c r="P680" s="209"/>
      <c r="Q680" s="209"/>
      <c r="R680" s="209"/>
      <c r="S680" s="209"/>
      <c r="T680" s="209"/>
      <c r="U680" s="209"/>
      <c r="V680" s="207"/>
      <c r="W680" s="207"/>
      <c r="X680" s="207"/>
      <c r="Y680" s="207"/>
      <c r="Z680" s="207"/>
      <c r="AA680" s="207"/>
      <c r="AB680" s="207"/>
      <c r="AC680" s="207"/>
      <c r="AD680" s="207"/>
      <c r="AE680" s="207"/>
      <c r="AF680" s="207"/>
      <c r="AG680" s="207"/>
      <c r="AH680" s="207"/>
      <c r="AI680" s="207"/>
      <c r="AJ680" s="207"/>
      <c r="AK680" s="207"/>
      <c r="AL680" s="207"/>
    </row>
    <row r="681" spans="1:38" x14ac:dyDescent="0.25">
      <c r="A681" s="209"/>
      <c r="B681" s="209"/>
      <c r="C681" s="209"/>
      <c r="D681" s="209"/>
      <c r="E681" s="209"/>
      <c r="F681" s="209"/>
      <c r="G681" s="209"/>
      <c r="H681" s="209"/>
      <c r="I681" s="209"/>
      <c r="J681" s="209"/>
      <c r="K681" s="209"/>
      <c r="L681" s="209"/>
      <c r="M681" s="209"/>
      <c r="N681" s="209"/>
      <c r="O681" s="209"/>
      <c r="P681" s="209"/>
      <c r="Q681" s="209"/>
      <c r="R681" s="209"/>
      <c r="S681" s="209"/>
      <c r="T681" s="209"/>
      <c r="U681" s="209"/>
      <c r="V681" s="207"/>
      <c r="W681" s="207"/>
      <c r="X681" s="207"/>
      <c r="Y681" s="207"/>
      <c r="Z681" s="207"/>
      <c r="AA681" s="207"/>
      <c r="AB681" s="207"/>
      <c r="AC681" s="207"/>
      <c r="AD681" s="207"/>
      <c r="AE681" s="207"/>
      <c r="AF681" s="207"/>
      <c r="AG681" s="207"/>
      <c r="AH681" s="207"/>
      <c r="AI681" s="207"/>
      <c r="AJ681" s="207"/>
      <c r="AK681" s="207"/>
      <c r="AL681" s="207"/>
    </row>
    <row r="682" spans="1:38" x14ac:dyDescent="0.25">
      <c r="A682" s="209"/>
      <c r="B682" s="209"/>
      <c r="C682" s="209"/>
      <c r="D682" s="209"/>
      <c r="E682" s="209"/>
      <c r="F682" s="209"/>
      <c r="G682" s="209"/>
      <c r="H682" s="209"/>
      <c r="I682" s="209"/>
      <c r="J682" s="209"/>
      <c r="K682" s="209"/>
      <c r="L682" s="209"/>
      <c r="M682" s="209"/>
      <c r="N682" s="209"/>
      <c r="O682" s="209"/>
      <c r="P682" s="209"/>
      <c r="Q682" s="209"/>
      <c r="R682" s="209"/>
      <c r="S682" s="209"/>
      <c r="T682" s="209"/>
      <c r="U682" s="209"/>
      <c r="V682" s="207"/>
      <c r="W682" s="207"/>
      <c r="X682" s="207"/>
      <c r="Y682" s="207"/>
      <c r="Z682" s="207"/>
      <c r="AA682" s="207"/>
      <c r="AB682" s="207"/>
      <c r="AC682" s="207"/>
      <c r="AD682" s="207"/>
      <c r="AE682" s="207"/>
      <c r="AF682" s="207"/>
      <c r="AG682" s="207"/>
      <c r="AH682" s="207"/>
      <c r="AI682" s="207"/>
      <c r="AJ682" s="207"/>
      <c r="AK682" s="207"/>
      <c r="AL682" s="207"/>
    </row>
    <row r="683" spans="1:38" x14ac:dyDescent="0.25">
      <c r="A683" s="209"/>
      <c r="B683" s="209"/>
      <c r="C683" s="209"/>
      <c r="D683" s="209"/>
      <c r="E683" s="209"/>
      <c r="F683" s="209"/>
      <c r="G683" s="209"/>
      <c r="H683" s="209"/>
      <c r="I683" s="209"/>
      <c r="J683" s="209"/>
      <c r="K683" s="209"/>
      <c r="L683" s="209"/>
      <c r="M683" s="209"/>
      <c r="N683" s="209"/>
      <c r="O683" s="209"/>
      <c r="P683" s="209"/>
      <c r="Q683" s="209"/>
      <c r="R683" s="209"/>
      <c r="S683" s="209"/>
      <c r="T683" s="209"/>
      <c r="U683" s="209"/>
      <c r="V683" s="207"/>
      <c r="W683" s="207"/>
      <c r="X683" s="207"/>
      <c r="Y683" s="207"/>
      <c r="Z683" s="207"/>
      <c r="AA683" s="207"/>
      <c r="AB683" s="207"/>
      <c r="AC683" s="207"/>
      <c r="AD683" s="207"/>
      <c r="AE683" s="207"/>
      <c r="AF683" s="207"/>
      <c r="AG683" s="207"/>
      <c r="AH683" s="207"/>
      <c r="AI683" s="207"/>
      <c r="AJ683" s="207"/>
      <c r="AK683" s="207"/>
      <c r="AL683" s="207"/>
    </row>
    <row r="684" spans="1:38" x14ac:dyDescent="0.25">
      <c r="A684" s="209"/>
      <c r="B684" s="209"/>
      <c r="C684" s="209"/>
      <c r="D684" s="209"/>
      <c r="E684" s="209"/>
      <c r="F684" s="209"/>
      <c r="G684" s="209"/>
      <c r="H684" s="209"/>
      <c r="I684" s="209"/>
      <c r="J684" s="209"/>
      <c r="K684" s="209"/>
      <c r="L684" s="209"/>
      <c r="M684" s="209"/>
      <c r="N684" s="209"/>
      <c r="O684" s="209"/>
      <c r="P684" s="209"/>
      <c r="Q684" s="209"/>
      <c r="R684" s="209"/>
      <c r="S684" s="209"/>
      <c r="T684" s="209"/>
      <c r="U684" s="209"/>
      <c r="V684" s="207"/>
      <c r="W684" s="207"/>
      <c r="X684" s="207"/>
      <c r="Y684" s="207"/>
      <c r="Z684" s="207"/>
      <c r="AA684" s="207"/>
      <c r="AB684" s="207"/>
      <c r="AC684" s="207"/>
      <c r="AD684" s="207"/>
      <c r="AE684" s="207"/>
      <c r="AF684" s="207"/>
      <c r="AG684" s="207"/>
      <c r="AH684" s="207"/>
      <c r="AI684" s="207"/>
      <c r="AJ684" s="207"/>
      <c r="AK684" s="207"/>
      <c r="AL684" s="207"/>
    </row>
    <row r="685" spans="1:38" x14ac:dyDescent="0.25">
      <c r="A685" s="209"/>
      <c r="B685" s="209"/>
      <c r="C685" s="209"/>
      <c r="D685" s="209"/>
      <c r="E685" s="209"/>
      <c r="F685" s="209"/>
      <c r="G685" s="209"/>
      <c r="H685" s="209"/>
      <c r="I685" s="209"/>
      <c r="J685" s="209"/>
      <c r="K685" s="209"/>
      <c r="L685" s="209"/>
      <c r="M685" s="209"/>
      <c r="N685" s="209"/>
      <c r="O685" s="209"/>
      <c r="P685" s="209"/>
      <c r="Q685" s="209"/>
      <c r="R685" s="209"/>
      <c r="S685" s="209"/>
      <c r="T685" s="209"/>
      <c r="U685" s="209"/>
      <c r="V685" s="207"/>
      <c r="W685" s="207"/>
      <c r="X685" s="207"/>
      <c r="Y685" s="207"/>
      <c r="Z685" s="207"/>
      <c r="AA685" s="207"/>
      <c r="AB685" s="207"/>
      <c r="AC685" s="207"/>
      <c r="AD685" s="207"/>
      <c r="AE685" s="207"/>
      <c r="AF685" s="207"/>
      <c r="AG685" s="207"/>
      <c r="AH685" s="207"/>
      <c r="AI685" s="207"/>
      <c r="AJ685" s="207"/>
      <c r="AK685" s="207"/>
      <c r="AL685" s="207"/>
    </row>
    <row r="686" spans="1:38" x14ac:dyDescent="0.25">
      <c r="A686" s="209"/>
      <c r="B686" s="209"/>
      <c r="C686" s="209"/>
      <c r="D686" s="209"/>
      <c r="E686" s="209"/>
      <c r="F686" s="209"/>
      <c r="G686" s="209"/>
      <c r="H686" s="209"/>
      <c r="I686" s="209"/>
      <c r="J686" s="209"/>
      <c r="K686" s="209"/>
      <c r="L686" s="209"/>
      <c r="M686" s="209"/>
      <c r="N686" s="209"/>
      <c r="O686" s="209"/>
      <c r="P686" s="209"/>
      <c r="Q686" s="209"/>
      <c r="R686" s="209"/>
      <c r="S686" s="209"/>
      <c r="T686" s="209"/>
      <c r="U686" s="209"/>
      <c r="V686" s="207"/>
      <c r="W686" s="207"/>
      <c r="X686" s="207"/>
      <c r="Y686" s="207"/>
      <c r="Z686" s="207"/>
      <c r="AA686" s="207"/>
      <c r="AB686" s="207"/>
      <c r="AC686" s="207"/>
      <c r="AD686" s="207"/>
      <c r="AE686" s="207"/>
      <c r="AF686" s="207"/>
      <c r="AG686" s="207"/>
      <c r="AH686" s="207"/>
      <c r="AI686" s="207"/>
      <c r="AJ686" s="207"/>
      <c r="AK686" s="207"/>
      <c r="AL686" s="207"/>
    </row>
    <row r="687" spans="1:38" x14ac:dyDescent="0.25">
      <c r="A687" s="209"/>
      <c r="B687" s="209"/>
      <c r="C687" s="209"/>
      <c r="D687" s="209"/>
      <c r="E687" s="209"/>
      <c r="F687" s="209"/>
      <c r="G687" s="209"/>
      <c r="H687" s="209"/>
      <c r="I687" s="209"/>
      <c r="J687" s="209"/>
      <c r="K687" s="209"/>
      <c r="L687" s="209"/>
      <c r="M687" s="209"/>
      <c r="N687" s="209"/>
      <c r="O687" s="209"/>
      <c r="P687" s="209"/>
      <c r="Q687" s="209"/>
      <c r="R687" s="209"/>
      <c r="S687" s="209"/>
      <c r="T687" s="209"/>
      <c r="U687" s="209"/>
      <c r="V687" s="207"/>
      <c r="W687" s="207"/>
      <c r="X687" s="207"/>
      <c r="Y687" s="207"/>
      <c r="Z687" s="207"/>
      <c r="AA687" s="207"/>
      <c r="AB687" s="207"/>
      <c r="AC687" s="207"/>
      <c r="AD687" s="207"/>
      <c r="AE687" s="207"/>
      <c r="AF687" s="207"/>
      <c r="AG687" s="207"/>
      <c r="AH687" s="207"/>
      <c r="AI687" s="207"/>
      <c r="AJ687" s="207"/>
      <c r="AK687" s="207"/>
      <c r="AL687" s="207"/>
    </row>
    <row r="688" spans="1:38" x14ac:dyDescent="0.25">
      <c r="A688" s="209"/>
      <c r="B688" s="209"/>
      <c r="C688" s="209"/>
      <c r="D688" s="209"/>
      <c r="E688" s="209"/>
      <c r="F688" s="209"/>
      <c r="G688" s="209"/>
      <c r="H688" s="209"/>
      <c r="I688" s="209"/>
      <c r="J688" s="209"/>
      <c r="K688" s="209"/>
      <c r="L688" s="209"/>
      <c r="M688" s="209"/>
      <c r="N688" s="209"/>
      <c r="O688" s="209"/>
      <c r="P688" s="209"/>
      <c r="Q688" s="209"/>
      <c r="R688" s="209"/>
      <c r="S688" s="209"/>
      <c r="T688" s="209"/>
      <c r="U688" s="209"/>
      <c r="V688" s="207"/>
      <c r="W688" s="207"/>
      <c r="X688" s="207"/>
      <c r="Y688" s="207"/>
      <c r="Z688" s="207"/>
      <c r="AA688" s="207"/>
      <c r="AB688" s="207"/>
      <c r="AC688" s="207"/>
      <c r="AD688" s="207"/>
      <c r="AE688" s="207"/>
      <c r="AF688" s="207"/>
      <c r="AG688" s="207"/>
      <c r="AH688" s="207"/>
      <c r="AI688" s="207"/>
      <c r="AJ688" s="207"/>
      <c r="AK688" s="207"/>
      <c r="AL688" s="207"/>
    </row>
    <row r="689" spans="1:38" x14ac:dyDescent="0.25">
      <c r="A689" s="209"/>
      <c r="B689" s="209"/>
      <c r="C689" s="209"/>
      <c r="D689" s="209"/>
      <c r="E689" s="209"/>
      <c r="F689" s="209"/>
      <c r="G689" s="209"/>
      <c r="H689" s="209"/>
      <c r="I689" s="209"/>
      <c r="J689" s="209"/>
      <c r="K689" s="209"/>
      <c r="L689" s="209"/>
      <c r="M689" s="209"/>
      <c r="N689" s="209"/>
      <c r="O689" s="209"/>
      <c r="P689" s="209"/>
      <c r="Q689" s="209"/>
      <c r="R689" s="209"/>
      <c r="S689" s="209"/>
      <c r="T689" s="209"/>
      <c r="U689" s="209"/>
      <c r="V689" s="207"/>
      <c r="W689" s="207"/>
      <c r="X689" s="207"/>
      <c r="Y689" s="207"/>
      <c r="Z689" s="207"/>
      <c r="AA689" s="207"/>
      <c r="AB689" s="207"/>
      <c r="AC689" s="207"/>
      <c r="AD689" s="207"/>
      <c r="AE689" s="207"/>
      <c r="AF689" s="207"/>
      <c r="AG689" s="207"/>
      <c r="AH689" s="207"/>
      <c r="AI689" s="207"/>
      <c r="AJ689" s="207"/>
      <c r="AK689" s="207"/>
      <c r="AL689" s="207"/>
    </row>
    <row r="690" spans="1:38" x14ac:dyDescent="0.25">
      <c r="A690" s="209"/>
      <c r="B690" s="209"/>
      <c r="C690" s="209"/>
      <c r="D690" s="209"/>
      <c r="E690" s="209"/>
      <c r="F690" s="209"/>
      <c r="G690" s="209"/>
      <c r="H690" s="209"/>
      <c r="I690" s="209"/>
      <c r="J690" s="209"/>
      <c r="K690" s="209"/>
      <c r="L690" s="209"/>
      <c r="M690" s="209"/>
      <c r="N690" s="209"/>
      <c r="O690" s="209"/>
      <c r="P690" s="209"/>
      <c r="Q690" s="209"/>
      <c r="R690" s="209"/>
      <c r="S690" s="209"/>
      <c r="T690" s="209"/>
      <c r="U690" s="209"/>
      <c r="V690" s="207"/>
      <c r="W690" s="207"/>
      <c r="X690" s="207"/>
      <c r="Y690" s="207"/>
      <c r="Z690" s="207"/>
      <c r="AA690" s="207"/>
      <c r="AB690" s="207"/>
      <c r="AC690" s="207"/>
      <c r="AD690" s="207"/>
      <c r="AE690" s="207"/>
      <c r="AF690" s="207"/>
      <c r="AG690" s="207"/>
      <c r="AH690" s="207"/>
      <c r="AI690" s="207"/>
      <c r="AJ690" s="207"/>
      <c r="AK690" s="207"/>
      <c r="AL690" s="207"/>
    </row>
    <row r="691" spans="1:38" x14ac:dyDescent="0.25">
      <c r="A691" s="209"/>
      <c r="B691" s="209"/>
      <c r="C691" s="209"/>
      <c r="D691" s="209"/>
      <c r="E691" s="209"/>
      <c r="F691" s="209"/>
      <c r="G691" s="209"/>
      <c r="H691" s="209"/>
      <c r="I691" s="209"/>
      <c r="J691" s="209"/>
      <c r="K691" s="209"/>
      <c r="L691" s="209"/>
      <c r="M691" s="209"/>
      <c r="N691" s="209"/>
      <c r="O691" s="209"/>
      <c r="P691" s="209"/>
      <c r="Q691" s="209"/>
      <c r="R691" s="209"/>
      <c r="S691" s="209"/>
      <c r="T691" s="209"/>
      <c r="U691" s="209"/>
      <c r="V691" s="207"/>
      <c r="W691" s="207"/>
      <c r="X691" s="207"/>
      <c r="Y691" s="207"/>
      <c r="Z691" s="207"/>
      <c r="AA691" s="207"/>
      <c r="AB691" s="207"/>
      <c r="AC691" s="207"/>
      <c r="AD691" s="207"/>
      <c r="AE691" s="207"/>
      <c r="AF691" s="207"/>
      <c r="AG691" s="207"/>
      <c r="AH691" s="207"/>
      <c r="AI691" s="207"/>
      <c r="AJ691" s="207"/>
      <c r="AK691" s="207"/>
      <c r="AL691" s="207"/>
    </row>
    <row r="692" spans="1:38" x14ac:dyDescent="0.25">
      <c r="A692" s="209"/>
      <c r="B692" s="209"/>
      <c r="C692" s="209"/>
      <c r="D692" s="209"/>
      <c r="E692" s="209"/>
      <c r="F692" s="209"/>
      <c r="G692" s="209"/>
      <c r="H692" s="209"/>
      <c r="I692" s="209"/>
      <c r="J692" s="209"/>
      <c r="K692" s="209"/>
      <c r="L692" s="209"/>
      <c r="M692" s="209"/>
      <c r="N692" s="209"/>
      <c r="O692" s="209"/>
      <c r="P692" s="209"/>
      <c r="Q692" s="209"/>
      <c r="R692" s="209"/>
      <c r="S692" s="209"/>
      <c r="T692" s="209"/>
      <c r="U692" s="209"/>
      <c r="V692" s="207"/>
      <c r="W692" s="207"/>
      <c r="X692" s="207"/>
      <c r="Y692" s="207"/>
      <c r="Z692" s="207"/>
      <c r="AA692" s="207"/>
      <c r="AB692" s="207"/>
      <c r="AC692" s="207"/>
      <c r="AD692" s="207"/>
      <c r="AE692" s="207"/>
      <c r="AF692" s="207"/>
      <c r="AG692" s="207"/>
      <c r="AH692" s="207"/>
      <c r="AI692" s="207"/>
      <c r="AJ692" s="207"/>
      <c r="AK692" s="207"/>
      <c r="AL692" s="207"/>
    </row>
    <row r="693" spans="1:38" x14ac:dyDescent="0.25">
      <c r="A693" s="209"/>
      <c r="B693" s="209"/>
      <c r="C693" s="209"/>
      <c r="D693" s="209"/>
      <c r="E693" s="209"/>
      <c r="F693" s="209"/>
      <c r="G693" s="209"/>
      <c r="H693" s="209"/>
      <c r="I693" s="209"/>
      <c r="J693" s="209"/>
      <c r="K693" s="209"/>
      <c r="L693" s="209"/>
      <c r="M693" s="209"/>
      <c r="N693" s="209"/>
      <c r="O693" s="209"/>
      <c r="P693" s="209"/>
      <c r="Q693" s="209"/>
      <c r="R693" s="209"/>
      <c r="S693" s="209"/>
      <c r="T693" s="209"/>
      <c r="U693" s="209"/>
      <c r="V693" s="207"/>
      <c r="W693" s="207"/>
      <c r="X693" s="207"/>
      <c r="Y693" s="207"/>
      <c r="Z693" s="207"/>
      <c r="AA693" s="207"/>
      <c r="AB693" s="207"/>
      <c r="AC693" s="207"/>
      <c r="AD693" s="207"/>
      <c r="AE693" s="207"/>
      <c r="AF693" s="207"/>
      <c r="AG693" s="207"/>
      <c r="AH693" s="207"/>
      <c r="AI693" s="207"/>
      <c r="AJ693" s="207"/>
      <c r="AK693" s="207"/>
      <c r="AL693" s="207"/>
    </row>
    <row r="694" spans="1:38" x14ac:dyDescent="0.25">
      <c r="A694" s="209"/>
      <c r="B694" s="209"/>
      <c r="C694" s="209"/>
      <c r="D694" s="209"/>
      <c r="E694" s="209"/>
      <c r="F694" s="209"/>
      <c r="G694" s="209"/>
      <c r="H694" s="209"/>
      <c r="I694" s="209"/>
      <c r="J694" s="209"/>
      <c r="K694" s="209"/>
      <c r="L694" s="209"/>
      <c r="M694" s="209"/>
      <c r="N694" s="209"/>
      <c r="O694" s="209"/>
      <c r="P694" s="209"/>
      <c r="Q694" s="209"/>
      <c r="R694" s="209"/>
      <c r="S694" s="209"/>
      <c r="T694" s="209"/>
      <c r="U694" s="209"/>
      <c r="V694" s="207"/>
      <c r="W694" s="207"/>
      <c r="X694" s="207"/>
      <c r="Y694" s="207"/>
      <c r="Z694" s="207"/>
      <c r="AA694" s="207"/>
      <c r="AB694" s="207"/>
      <c r="AC694" s="207"/>
      <c r="AD694" s="207"/>
      <c r="AE694" s="207"/>
      <c r="AF694" s="207"/>
      <c r="AG694" s="207"/>
      <c r="AH694" s="207"/>
      <c r="AI694" s="207"/>
      <c r="AJ694" s="207"/>
      <c r="AK694" s="207"/>
      <c r="AL694" s="207"/>
    </row>
    <row r="695" spans="1:38" x14ac:dyDescent="0.25">
      <c r="A695" s="209"/>
      <c r="B695" s="209"/>
      <c r="C695" s="209"/>
      <c r="D695" s="209"/>
      <c r="E695" s="209"/>
      <c r="F695" s="209"/>
      <c r="G695" s="209"/>
      <c r="H695" s="209"/>
      <c r="I695" s="209"/>
      <c r="J695" s="209"/>
      <c r="K695" s="209"/>
      <c r="L695" s="209"/>
      <c r="M695" s="209"/>
      <c r="N695" s="209"/>
      <c r="O695" s="209"/>
      <c r="P695" s="209"/>
      <c r="Q695" s="209"/>
      <c r="R695" s="209"/>
      <c r="S695" s="209"/>
      <c r="T695" s="209"/>
      <c r="U695" s="209"/>
      <c r="V695" s="207"/>
      <c r="W695" s="207"/>
      <c r="X695" s="207"/>
      <c r="Y695" s="207"/>
      <c r="Z695" s="207"/>
      <c r="AA695" s="207"/>
      <c r="AB695" s="207"/>
      <c r="AC695" s="207"/>
      <c r="AD695" s="207"/>
      <c r="AE695" s="207"/>
      <c r="AF695" s="207"/>
      <c r="AG695" s="207"/>
      <c r="AH695" s="207"/>
      <c r="AI695" s="207"/>
      <c r="AJ695" s="207"/>
      <c r="AK695" s="207"/>
      <c r="AL695" s="207"/>
    </row>
    <row r="696" spans="1:38" x14ac:dyDescent="0.25">
      <c r="A696" s="209"/>
      <c r="B696" s="209"/>
      <c r="C696" s="209"/>
      <c r="D696" s="209"/>
      <c r="E696" s="209"/>
      <c r="F696" s="209"/>
      <c r="G696" s="209"/>
      <c r="H696" s="209"/>
      <c r="I696" s="209"/>
      <c r="J696" s="209"/>
      <c r="K696" s="209"/>
      <c r="L696" s="209"/>
      <c r="M696" s="209"/>
      <c r="N696" s="209"/>
      <c r="O696" s="209"/>
      <c r="P696" s="209"/>
      <c r="Q696" s="209"/>
      <c r="R696" s="209"/>
      <c r="S696" s="209"/>
      <c r="T696" s="209"/>
      <c r="U696" s="209"/>
      <c r="V696" s="207"/>
      <c r="W696" s="207"/>
      <c r="X696" s="207"/>
      <c r="Y696" s="207"/>
      <c r="Z696" s="207"/>
      <c r="AA696" s="207"/>
      <c r="AB696" s="207"/>
      <c r="AC696" s="207"/>
      <c r="AD696" s="207"/>
      <c r="AE696" s="207"/>
      <c r="AF696" s="207"/>
      <c r="AG696" s="207"/>
      <c r="AH696" s="207"/>
      <c r="AI696" s="207"/>
      <c r="AJ696" s="207"/>
      <c r="AK696" s="207"/>
      <c r="AL696" s="207"/>
    </row>
    <row r="697" spans="1:38" x14ac:dyDescent="0.25">
      <c r="A697" s="209"/>
      <c r="B697" s="209"/>
      <c r="C697" s="209"/>
      <c r="D697" s="209"/>
      <c r="E697" s="209"/>
      <c r="F697" s="209"/>
      <c r="G697" s="209"/>
      <c r="H697" s="209"/>
      <c r="I697" s="209"/>
      <c r="J697" s="209"/>
      <c r="K697" s="209"/>
      <c r="L697" s="209"/>
      <c r="M697" s="209"/>
      <c r="N697" s="209"/>
      <c r="O697" s="209"/>
      <c r="P697" s="209"/>
      <c r="Q697" s="209"/>
      <c r="R697" s="209"/>
      <c r="S697" s="209"/>
      <c r="T697" s="209"/>
      <c r="U697" s="209"/>
      <c r="V697" s="207"/>
      <c r="W697" s="207"/>
      <c r="X697" s="207"/>
      <c r="Y697" s="207"/>
      <c r="Z697" s="207"/>
      <c r="AA697" s="207"/>
      <c r="AB697" s="207"/>
      <c r="AC697" s="207"/>
      <c r="AD697" s="207"/>
      <c r="AE697" s="207"/>
      <c r="AF697" s="207"/>
      <c r="AG697" s="207"/>
      <c r="AH697" s="207"/>
      <c r="AI697" s="207"/>
      <c r="AJ697" s="207"/>
      <c r="AK697" s="207"/>
      <c r="AL697" s="207"/>
    </row>
    <row r="698" spans="1:38" x14ac:dyDescent="0.25">
      <c r="A698" s="209"/>
      <c r="B698" s="209"/>
      <c r="C698" s="209"/>
      <c r="D698" s="209"/>
      <c r="E698" s="209"/>
      <c r="F698" s="209"/>
      <c r="G698" s="209"/>
      <c r="H698" s="209"/>
      <c r="I698" s="209"/>
      <c r="J698" s="209"/>
      <c r="K698" s="209"/>
      <c r="L698" s="209"/>
      <c r="M698" s="209"/>
      <c r="N698" s="209"/>
      <c r="O698" s="209"/>
      <c r="P698" s="209"/>
      <c r="Q698" s="209"/>
      <c r="R698" s="209"/>
      <c r="S698" s="209"/>
      <c r="T698" s="209"/>
      <c r="U698" s="209"/>
      <c r="V698" s="207"/>
      <c r="W698" s="207"/>
      <c r="X698" s="207"/>
      <c r="Y698" s="207"/>
      <c r="Z698" s="207"/>
      <c r="AA698" s="207"/>
      <c r="AB698" s="207"/>
      <c r="AC698" s="207"/>
      <c r="AD698" s="207"/>
      <c r="AE698" s="207"/>
      <c r="AF698" s="207"/>
      <c r="AG698" s="207"/>
      <c r="AH698" s="207"/>
      <c r="AI698" s="207"/>
      <c r="AJ698" s="207"/>
      <c r="AK698" s="207"/>
      <c r="AL698" s="207"/>
    </row>
    <row r="699" spans="1:38" x14ac:dyDescent="0.25">
      <c r="A699" s="209"/>
      <c r="B699" s="209"/>
      <c r="C699" s="209"/>
      <c r="D699" s="209"/>
      <c r="E699" s="209"/>
      <c r="F699" s="209"/>
      <c r="G699" s="209"/>
      <c r="H699" s="209"/>
      <c r="I699" s="209"/>
      <c r="J699" s="209"/>
      <c r="K699" s="209"/>
      <c r="L699" s="209"/>
      <c r="M699" s="209"/>
      <c r="N699" s="209"/>
      <c r="O699" s="209"/>
      <c r="P699" s="209"/>
      <c r="Q699" s="209"/>
      <c r="R699" s="209"/>
      <c r="S699" s="209"/>
      <c r="T699" s="209"/>
      <c r="U699" s="209"/>
      <c r="V699" s="207"/>
      <c r="W699" s="207"/>
      <c r="X699" s="207"/>
      <c r="Y699" s="207"/>
      <c r="Z699" s="207"/>
      <c r="AA699" s="207"/>
      <c r="AB699" s="207"/>
      <c r="AC699" s="207"/>
      <c r="AD699" s="207"/>
      <c r="AE699" s="207"/>
      <c r="AF699" s="207"/>
      <c r="AG699" s="207"/>
      <c r="AH699" s="207"/>
      <c r="AI699" s="207"/>
      <c r="AJ699" s="207"/>
      <c r="AK699" s="207"/>
      <c r="AL699" s="207"/>
    </row>
    <row r="700" spans="1:38" x14ac:dyDescent="0.25">
      <c r="A700" s="209"/>
      <c r="B700" s="209"/>
      <c r="C700" s="209"/>
      <c r="D700" s="209"/>
      <c r="E700" s="209"/>
      <c r="F700" s="209"/>
      <c r="G700" s="209"/>
      <c r="H700" s="209"/>
      <c r="I700" s="209"/>
      <c r="J700" s="209"/>
      <c r="K700" s="209"/>
      <c r="L700" s="209"/>
      <c r="M700" s="209"/>
      <c r="N700" s="209"/>
      <c r="O700" s="209"/>
      <c r="P700" s="209"/>
      <c r="Q700" s="209"/>
      <c r="R700" s="209"/>
      <c r="S700" s="209"/>
      <c r="T700" s="209"/>
      <c r="U700" s="209"/>
      <c r="V700" s="207"/>
      <c r="W700" s="207"/>
      <c r="X700" s="207"/>
      <c r="Y700" s="207"/>
      <c r="Z700" s="207"/>
      <c r="AA700" s="207"/>
      <c r="AB700" s="207"/>
      <c r="AC700" s="207"/>
      <c r="AD700" s="207"/>
      <c r="AE700" s="207"/>
      <c r="AF700" s="207"/>
      <c r="AG700" s="207"/>
      <c r="AH700" s="207"/>
      <c r="AI700" s="207"/>
      <c r="AJ700" s="207"/>
      <c r="AK700" s="207"/>
      <c r="AL700" s="207"/>
    </row>
    <row r="701" spans="1:38" x14ac:dyDescent="0.25">
      <c r="A701" s="209"/>
      <c r="B701" s="209"/>
      <c r="C701" s="209"/>
      <c r="D701" s="209"/>
      <c r="E701" s="209"/>
      <c r="F701" s="209"/>
      <c r="G701" s="209"/>
      <c r="H701" s="209"/>
      <c r="I701" s="209"/>
      <c r="J701" s="209"/>
      <c r="K701" s="209"/>
      <c r="L701" s="209"/>
      <c r="M701" s="209"/>
      <c r="N701" s="209"/>
      <c r="O701" s="209"/>
      <c r="P701" s="209"/>
      <c r="Q701" s="209"/>
      <c r="R701" s="209"/>
      <c r="S701" s="209"/>
      <c r="T701" s="209"/>
      <c r="U701" s="209"/>
      <c r="V701" s="207"/>
      <c r="W701" s="207"/>
      <c r="X701" s="207"/>
      <c r="Y701" s="207"/>
      <c r="Z701" s="207"/>
      <c r="AA701" s="207"/>
      <c r="AB701" s="207"/>
      <c r="AC701" s="207"/>
      <c r="AD701" s="207"/>
      <c r="AE701" s="207"/>
      <c r="AF701" s="207"/>
      <c r="AG701" s="207"/>
      <c r="AH701" s="207"/>
      <c r="AI701" s="207"/>
      <c r="AJ701" s="207"/>
      <c r="AK701" s="207"/>
      <c r="AL701" s="207"/>
    </row>
    <row r="702" spans="1:38" x14ac:dyDescent="0.25">
      <c r="A702" s="209"/>
      <c r="B702" s="209"/>
      <c r="C702" s="209"/>
      <c r="D702" s="209"/>
      <c r="E702" s="209"/>
      <c r="F702" s="209"/>
      <c r="G702" s="209"/>
      <c r="H702" s="209"/>
      <c r="I702" s="209"/>
      <c r="J702" s="209"/>
      <c r="K702" s="209"/>
      <c r="L702" s="209"/>
      <c r="M702" s="209"/>
      <c r="N702" s="209"/>
      <c r="O702" s="209"/>
      <c r="P702" s="209"/>
      <c r="Q702" s="209"/>
      <c r="R702" s="209"/>
      <c r="S702" s="209"/>
      <c r="T702" s="209"/>
      <c r="U702" s="209"/>
      <c r="V702" s="207"/>
      <c r="W702" s="207"/>
      <c r="X702" s="207"/>
      <c r="Y702" s="207"/>
      <c r="Z702" s="207"/>
      <c r="AA702" s="207"/>
      <c r="AB702" s="207"/>
      <c r="AC702" s="207"/>
      <c r="AD702" s="207"/>
      <c r="AE702" s="207"/>
      <c r="AF702" s="207"/>
      <c r="AG702" s="207"/>
      <c r="AH702" s="207"/>
      <c r="AI702" s="207"/>
      <c r="AJ702" s="207"/>
      <c r="AK702" s="207"/>
      <c r="AL702" s="207"/>
    </row>
    <row r="703" spans="1:38" x14ac:dyDescent="0.25">
      <c r="A703" s="209"/>
      <c r="B703" s="209"/>
      <c r="C703" s="209"/>
      <c r="D703" s="209"/>
      <c r="E703" s="209"/>
      <c r="F703" s="209"/>
      <c r="G703" s="209"/>
      <c r="H703" s="209"/>
      <c r="I703" s="209"/>
      <c r="J703" s="209"/>
      <c r="K703" s="209"/>
      <c r="L703" s="209"/>
      <c r="M703" s="209"/>
      <c r="N703" s="209"/>
      <c r="O703" s="209"/>
      <c r="P703" s="209"/>
      <c r="Q703" s="209"/>
      <c r="R703" s="209"/>
      <c r="S703" s="209"/>
      <c r="T703" s="209"/>
      <c r="U703" s="209"/>
      <c r="V703" s="207"/>
      <c r="W703" s="207"/>
      <c r="X703" s="207"/>
      <c r="Y703" s="207"/>
      <c r="Z703" s="207"/>
      <c r="AA703" s="207"/>
      <c r="AB703" s="207"/>
      <c r="AC703" s="207"/>
      <c r="AD703" s="207"/>
      <c r="AE703" s="207"/>
      <c r="AF703" s="207"/>
      <c r="AG703" s="207"/>
      <c r="AH703" s="207"/>
      <c r="AI703" s="207"/>
      <c r="AJ703" s="207"/>
      <c r="AK703" s="207"/>
      <c r="AL703" s="207"/>
    </row>
    <row r="704" spans="1:38" x14ac:dyDescent="0.25">
      <c r="A704" s="209"/>
      <c r="B704" s="209"/>
      <c r="C704" s="209"/>
      <c r="D704" s="209"/>
      <c r="E704" s="209"/>
      <c r="F704" s="209"/>
      <c r="G704" s="209"/>
      <c r="H704" s="209"/>
      <c r="I704" s="209"/>
      <c r="J704" s="209"/>
      <c r="K704" s="209"/>
      <c r="L704" s="209"/>
      <c r="M704" s="209"/>
      <c r="N704" s="209"/>
      <c r="O704" s="209"/>
      <c r="P704" s="209"/>
      <c r="Q704" s="209"/>
      <c r="R704" s="209"/>
      <c r="S704" s="209"/>
      <c r="T704" s="209"/>
      <c r="U704" s="209"/>
      <c r="V704" s="207"/>
      <c r="W704" s="207"/>
      <c r="X704" s="207"/>
      <c r="Y704" s="207"/>
      <c r="Z704" s="207"/>
      <c r="AA704" s="207"/>
      <c r="AB704" s="207"/>
      <c r="AC704" s="207"/>
      <c r="AD704" s="207"/>
      <c r="AE704" s="207"/>
      <c r="AF704" s="207"/>
      <c r="AG704" s="207"/>
      <c r="AH704" s="207"/>
      <c r="AI704" s="207"/>
      <c r="AJ704" s="207"/>
      <c r="AK704" s="207"/>
      <c r="AL704" s="207"/>
    </row>
    <row r="705" spans="1:38" x14ac:dyDescent="0.25">
      <c r="A705" s="209"/>
      <c r="B705" s="209"/>
      <c r="C705" s="209"/>
      <c r="D705" s="209"/>
      <c r="E705" s="209"/>
      <c r="F705" s="209"/>
      <c r="G705" s="209"/>
      <c r="H705" s="209"/>
      <c r="I705" s="209"/>
      <c r="J705" s="209"/>
      <c r="K705" s="209"/>
      <c r="L705" s="209"/>
      <c r="M705" s="209"/>
      <c r="N705" s="209"/>
      <c r="O705" s="209"/>
      <c r="P705" s="209"/>
      <c r="Q705" s="209"/>
      <c r="R705" s="209"/>
      <c r="S705" s="209"/>
      <c r="T705" s="209"/>
      <c r="U705" s="209"/>
      <c r="V705" s="207"/>
      <c r="W705" s="207"/>
      <c r="X705" s="207"/>
      <c r="Y705" s="207"/>
      <c r="Z705" s="207"/>
      <c r="AA705" s="207"/>
      <c r="AB705" s="207"/>
      <c r="AC705" s="207"/>
      <c r="AD705" s="207"/>
      <c r="AE705" s="207"/>
      <c r="AF705" s="207"/>
      <c r="AG705" s="207"/>
      <c r="AH705" s="207"/>
      <c r="AI705" s="207"/>
      <c r="AJ705" s="207"/>
      <c r="AK705" s="207"/>
      <c r="AL705" s="207"/>
    </row>
    <row r="706" spans="1:38" x14ac:dyDescent="0.25">
      <c r="A706" s="209"/>
      <c r="B706" s="209"/>
      <c r="C706" s="209"/>
      <c r="D706" s="209"/>
      <c r="E706" s="209"/>
      <c r="F706" s="209"/>
      <c r="G706" s="209"/>
      <c r="H706" s="209"/>
      <c r="I706" s="209"/>
      <c r="J706" s="209"/>
      <c r="K706" s="209"/>
      <c r="L706" s="209"/>
      <c r="M706" s="209"/>
      <c r="N706" s="209"/>
      <c r="O706" s="209"/>
      <c r="P706" s="209"/>
      <c r="Q706" s="209"/>
      <c r="R706" s="209"/>
      <c r="S706" s="209"/>
      <c r="T706" s="209"/>
      <c r="U706" s="209"/>
      <c r="V706" s="207"/>
      <c r="W706" s="207"/>
      <c r="X706" s="207"/>
      <c r="Y706" s="207"/>
      <c r="Z706" s="207"/>
      <c r="AA706" s="207"/>
      <c r="AB706" s="207"/>
      <c r="AC706" s="207"/>
      <c r="AD706" s="207"/>
      <c r="AE706" s="207"/>
      <c r="AF706" s="207"/>
      <c r="AG706" s="207"/>
      <c r="AH706" s="207"/>
      <c r="AI706" s="207"/>
      <c r="AJ706" s="207"/>
      <c r="AK706" s="207"/>
      <c r="AL706" s="207"/>
    </row>
    <row r="707" spans="1:38" x14ac:dyDescent="0.25">
      <c r="A707" s="209"/>
      <c r="B707" s="209"/>
      <c r="C707" s="209"/>
      <c r="D707" s="209"/>
      <c r="E707" s="209"/>
      <c r="F707" s="209"/>
      <c r="G707" s="209"/>
      <c r="H707" s="209"/>
      <c r="I707" s="209"/>
      <c r="J707" s="209"/>
      <c r="K707" s="209"/>
      <c r="L707" s="209"/>
      <c r="M707" s="209"/>
      <c r="N707" s="209"/>
      <c r="O707" s="209"/>
      <c r="P707" s="209"/>
      <c r="Q707" s="209"/>
      <c r="R707" s="209"/>
      <c r="S707" s="209"/>
      <c r="T707" s="209"/>
      <c r="U707" s="209"/>
      <c r="V707" s="207"/>
      <c r="W707" s="207"/>
      <c r="X707" s="207"/>
      <c r="Y707" s="207"/>
      <c r="Z707" s="207"/>
      <c r="AA707" s="207"/>
      <c r="AB707" s="207"/>
      <c r="AC707" s="207"/>
      <c r="AD707" s="207"/>
      <c r="AE707" s="207"/>
      <c r="AF707" s="207"/>
      <c r="AG707" s="207"/>
      <c r="AH707" s="207"/>
      <c r="AI707" s="207"/>
      <c r="AJ707" s="207"/>
      <c r="AK707" s="207"/>
      <c r="AL707" s="207"/>
    </row>
    <row r="708" spans="1:38" x14ac:dyDescent="0.25">
      <c r="A708" s="209"/>
      <c r="B708" s="209"/>
      <c r="C708" s="209"/>
      <c r="D708" s="209"/>
      <c r="E708" s="209"/>
      <c r="F708" s="209"/>
      <c r="G708" s="209"/>
      <c r="H708" s="209"/>
      <c r="I708" s="209"/>
      <c r="J708" s="209"/>
      <c r="K708" s="209"/>
      <c r="L708" s="209"/>
      <c r="M708" s="209"/>
      <c r="N708" s="209"/>
      <c r="O708" s="209"/>
      <c r="P708" s="209"/>
      <c r="Q708" s="209"/>
      <c r="R708" s="209"/>
      <c r="S708" s="209"/>
      <c r="T708" s="209"/>
      <c r="U708" s="209"/>
      <c r="V708" s="207"/>
      <c r="W708" s="207"/>
      <c r="X708" s="207"/>
      <c r="Y708" s="207"/>
      <c r="Z708" s="207"/>
      <c r="AA708" s="207"/>
      <c r="AB708" s="207"/>
      <c r="AC708" s="207"/>
      <c r="AD708" s="207"/>
      <c r="AE708" s="207"/>
      <c r="AF708" s="207"/>
      <c r="AG708" s="207"/>
      <c r="AH708" s="207"/>
      <c r="AI708" s="207"/>
      <c r="AJ708" s="207"/>
      <c r="AK708" s="207"/>
      <c r="AL708" s="207"/>
    </row>
    <row r="709" spans="1:38" x14ac:dyDescent="0.25">
      <c r="A709" s="209"/>
      <c r="B709" s="209"/>
      <c r="C709" s="209"/>
      <c r="D709" s="209"/>
      <c r="E709" s="209"/>
      <c r="F709" s="209"/>
      <c r="G709" s="209"/>
      <c r="H709" s="209"/>
      <c r="I709" s="209"/>
      <c r="J709" s="209"/>
      <c r="K709" s="209"/>
      <c r="L709" s="209"/>
      <c r="M709" s="209"/>
      <c r="N709" s="209"/>
      <c r="O709" s="209"/>
      <c r="P709" s="209"/>
      <c r="Q709" s="209"/>
      <c r="R709" s="209"/>
      <c r="S709" s="209"/>
      <c r="T709" s="209"/>
      <c r="U709" s="209"/>
      <c r="V709" s="207"/>
      <c r="W709" s="207"/>
      <c r="X709" s="207"/>
      <c r="Y709" s="207"/>
      <c r="Z709" s="207"/>
      <c r="AA709" s="207"/>
      <c r="AB709" s="207"/>
      <c r="AC709" s="207"/>
      <c r="AD709" s="207"/>
      <c r="AE709" s="207"/>
      <c r="AF709" s="207"/>
      <c r="AG709" s="207"/>
      <c r="AH709" s="207"/>
      <c r="AI709" s="207"/>
      <c r="AJ709" s="207"/>
      <c r="AK709" s="207"/>
      <c r="AL709" s="207"/>
    </row>
    <row r="710" spans="1:38" x14ac:dyDescent="0.25">
      <c r="A710" s="209"/>
      <c r="B710" s="209"/>
      <c r="C710" s="209"/>
      <c r="D710" s="209"/>
      <c r="E710" s="209"/>
      <c r="F710" s="209"/>
      <c r="G710" s="209"/>
      <c r="H710" s="209"/>
      <c r="I710" s="209"/>
      <c r="J710" s="209"/>
      <c r="K710" s="209"/>
      <c r="L710" s="209"/>
      <c r="M710" s="209"/>
      <c r="N710" s="209"/>
      <c r="O710" s="209"/>
      <c r="P710" s="209"/>
      <c r="Q710" s="209"/>
      <c r="R710" s="209"/>
      <c r="S710" s="209"/>
      <c r="T710" s="209"/>
      <c r="U710" s="209"/>
      <c r="V710" s="207"/>
      <c r="W710" s="207"/>
      <c r="X710" s="207"/>
      <c r="Y710" s="207"/>
      <c r="Z710" s="207"/>
      <c r="AA710" s="207"/>
      <c r="AB710" s="207"/>
      <c r="AC710" s="207"/>
      <c r="AD710" s="207"/>
      <c r="AE710" s="207"/>
      <c r="AF710" s="207"/>
      <c r="AG710" s="207"/>
      <c r="AH710" s="207"/>
      <c r="AI710" s="207"/>
      <c r="AJ710" s="207"/>
      <c r="AK710" s="207"/>
      <c r="AL710" s="207"/>
    </row>
    <row r="711" spans="1:38" x14ac:dyDescent="0.25">
      <c r="A711" s="209"/>
      <c r="B711" s="209"/>
      <c r="C711" s="209"/>
      <c r="D711" s="209"/>
      <c r="E711" s="209"/>
      <c r="F711" s="209"/>
      <c r="G711" s="209"/>
      <c r="H711" s="209"/>
      <c r="I711" s="209"/>
      <c r="J711" s="209"/>
      <c r="K711" s="209"/>
      <c r="L711" s="209"/>
      <c r="M711" s="209"/>
      <c r="N711" s="209"/>
      <c r="O711" s="209"/>
      <c r="P711" s="209"/>
      <c r="Q711" s="209"/>
      <c r="R711" s="209"/>
      <c r="S711" s="209"/>
      <c r="T711" s="209"/>
      <c r="U711" s="209"/>
      <c r="V711" s="207"/>
      <c r="W711" s="207"/>
      <c r="X711" s="207"/>
      <c r="Y711" s="207"/>
      <c r="Z711" s="207"/>
      <c r="AA711" s="207"/>
      <c r="AB711" s="207"/>
      <c r="AC711" s="207"/>
      <c r="AD711" s="207"/>
      <c r="AE711" s="207"/>
      <c r="AF711" s="207"/>
      <c r="AG711" s="207"/>
      <c r="AH711" s="207"/>
      <c r="AI711" s="207"/>
      <c r="AJ711" s="207"/>
      <c r="AK711" s="207"/>
      <c r="AL711" s="207"/>
    </row>
    <row r="712" spans="1:38" x14ac:dyDescent="0.25">
      <c r="A712" s="209"/>
      <c r="B712" s="209"/>
      <c r="C712" s="209"/>
      <c r="D712" s="209"/>
      <c r="E712" s="209"/>
      <c r="F712" s="209"/>
      <c r="G712" s="209"/>
      <c r="H712" s="209"/>
      <c r="I712" s="209"/>
      <c r="J712" s="209"/>
      <c r="K712" s="209"/>
      <c r="L712" s="209"/>
      <c r="M712" s="209"/>
      <c r="N712" s="209"/>
      <c r="O712" s="209"/>
      <c r="P712" s="209"/>
      <c r="Q712" s="209"/>
      <c r="R712" s="209"/>
      <c r="S712" s="209"/>
      <c r="T712" s="209"/>
      <c r="U712" s="209"/>
      <c r="V712" s="207"/>
      <c r="W712" s="207"/>
      <c r="X712" s="207"/>
      <c r="Y712" s="207"/>
      <c r="Z712" s="207"/>
      <c r="AA712" s="207"/>
      <c r="AB712" s="207"/>
      <c r="AC712" s="207"/>
      <c r="AD712" s="207"/>
      <c r="AE712" s="207"/>
      <c r="AF712" s="207"/>
      <c r="AG712" s="207"/>
      <c r="AH712" s="207"/>
      <c r="AI712" s="207"/>
      <c r="AJ712" s="207"/>
      <c r="AK712" s="207"/>
      <c r="AL712" s="207"/>
    </row>
    <row r="713" spans="1:38" x14ac:dyDescent="0.25">
      <c r="A713" s="209"/>
      <c r="B713" s="209"/>
      <c r="C713" s="209"/>
      <c r="D713" s="209"/>
      <c r="E713" s="209"/>
      <c r="F713" s="209"/>
      <c r="G713" s="209"/>
      <c r="H713" s="209"/>
      <c r="I713" s="209"/>
      <c r="J713" s="209"/>
      <c r="K713" s="209"/>
      <c r="L713" s="209"/>
      <c r="M713" s="209"/>
      <c r="N713" s="209"/>
      <c r="O713" s="209"/>
      <c r="P713" s="209"/>
      <c r="Q713" s="209"/>
      <c r="R713" s="209"/>
      <c r="S713" s="209"/>
      <c r="T713" s="209"/>
      <c r="U713" s="209"/>
      <c r="V713" s="207"/>
      <c r="W713" s="207"/>
      <c r="X713" s="207"/>
      <c r="Y713" s="207"/>
      <c r="Z713" s="207"/>
      <c r="AA713" s="207"/>
      <c r="AB713" s="207"/>
      <c r="AC713" s="207"/>
      <c r="AD713" s="207"/>
      <c r="AE713" s="207"/>
      <c r="AF713" s="207"/>
      <c r="AG713" s="207"/>
      <c r="AH713" s="207"/>
      <c r="AI713" s="207"/>
      <c r="AJ713" s="207"/>
      <c r="AK713" s="207"/>
      <c r="AL713" s="207"/>
    </row>
    <row r="714" spans="1:38" x14ac:dyDescent="0.25">
      <c r="A714" s="209"/>
      <c r="B714" s="209"/>
      <c r="C714" s="209"/>
      <c r="D714" s="209"/>
      <c r="E714" s="209"/>
      <c r="F714" s="209"/>
      <c r="G714" s="209"/>
      <c r="H714" s="209"/>
      <c r="I714" s="209"/>
      <c r="J714" s="209"/>
      <c r="K714" s="209"/>
      <c r="L714" s="209"/>
      <c r="M714" s="209"/>
      <c r="N714" s="209"/>
      <c r="O714" s="209"/>
      <c r="P714" s="209"/>
      <c r="Q714" s="209"/>
      <c r="R714" s="209"/>
      <c r="S714" s="209"/>
      <c r="T714" s="209"/>
      <c r="U714" s="209"/>
      <c r="V714" s="207"/>
      <c r="W714" s="207"/>
      <c r="X714" s="207"/>
      <c r="Y714" s="207"/>
      <c r="Z714" s="207"/>
      <c r="AA714" s="207"/>
      <c r="AB714" s="207"/>
      <c r="AC714" s="207"/>
      <c r="AD714" s="207"/>
      <c r="AE714" s="207"/>
      <c r="AF714" s="207"/>
      <c r="AG714" s="207"/>
      <c r="AH714" s="207"/>
      <c r="AI714" s="207"/>
      <c r="AJ714" s="207"/>
      <c r="AK714" s="207"/>
      <c r="AL714" s="207"/>
    </row>
    <row r="715" spans="1:38" x14ac:dyDescent="0.25">
      <c r="A715" s="209"/>
      <c r="B715" s="209"/>
      <c r="C715" s="209"/>
      <c r="D715" s="209"/>
      <c r="E715" s="209"/>
      <c r="F715" s="209"/>
      <c r="G715" s="209"/>
      <c r="H715" s="209"/>
      <c r="I715" s="209"/>
      <c r="J715" s="209"/>
      <c r="K715" s="209"/>
      <c r="L715" s="209"/>
      <c r="M715" s="209"/>
      <c r="N715" s="209"/>
      <c r="O715" s="209"/>
      <c r="P715" s="209"/>
      <c r="Q715" s="209"/>
      <c r="R715" s="209"/>
      <c r="S715" s="209"/>
      <c r="T715" s="209"/>
      <c r="U715" s="209"/>
      <c r="V715" s="207"/>
      <c r="W715" s="207"/>
      <c r="X715" s="207"/>
      <c r="Y715" s="207"/>
      <c r="Z715" s="207"/>
      <c r="AA715" s="207"/>
      <c r="AB715" s="207"/>
      <c r="AC715" s="207"/>
      <c r="AD715" s="207"/>
      <c r="AE715" s="207"/>
      <c r="AF715" s="207"/>
      <c r="AG715" s="207"/>
      <c r="AH715" s="207"/>
      <c r="AI715" s="207"/>
      <c r="AJ715" s="207"/>
      <c r="AK715" s="207"/>
      <c r="AL715" s="207"/>
    </row>
    <row r="716" spans="1:38" x14ac:dyDescent="0.25">
      <c r="A716" s="209"/>
      <c r="B716" s="209"/>
      <c r="C716" s="209"/>
      <c r="D716" s="209"/>
      <c r="E716" s="209"/>
      <c r="F716" s="209"/>
      <c r="G716" s="209"/>
      <c r="H716" s="209"/>
      <c r="I716" s="209"/>
      <c r="J716" s="209"/>
      <c r="K716" s="209"/>
      <c r="L716" s="209"/>
      <c r="M716" s="209"/>
      <c r="N716" s="209"/>
      <c r="O716" s="209"/>
      <c r="P716" s="209"/>
      <c r="Q716" s="209"/>
      <c r="R716" s="209"/>
      <c r="S716" s="209"/>
      <c r="T716" s="209"/>
      <c r="U716" s="209"/>
      <c r="V716" s="207"/>
      <c r="W716" s="207"/>
      <c r="X716" s="207"/>
      <c r="Y716" s="207"/>
      <c r="Z716" s="207"/>
      <c r="AA716" s="207"/>
      <c r="AB716" s="207"/>
      <c r="AC716" s="207"/>
      <c r="AD716" s="207"/>
      <c r="AE716" s="207"/>
      <c r="AF716" s="207"/>
      <c r="AG716" s="207"/>
      <c r="AH716" s="207"/>
      <c r="AI716" s="207"/>
      <c r="AJ716" s="207"/>
      <c r="AK716" s="207"/>
      <c r="AL716" s="207"/>
    </row>
    <row r="717" spans="1:38" x14ac:dyDescent="0.25">
      <c r="A717" s="209"/>
      <c r="B717" s="209"/>
      <c r="C717" s="209"/>
      <c r="D717" s="209"/>
      <c r="E717" s="209"/>
      <c r="F717" s="209"/>
      <c r="G717" s="209"/>
      <c r="H717" s="209"/>
      <c r="I717" s="209"/>
      <c r="J717" s="209"/>
      <c r="K717" s="209"/>
      <c r="L717" s="209"/>
      <c r="M717" s="209"/>
      <c r="N717" s="209"/>
      <c r="O717" s="209"/>
      <c r="P717" s="209"/>
      <c r="Q717" s="209"/>
      <c r="R717" s="209"/>
      <c r="S717" s="209"/>
      <c r="T717" s="209"/>
      <c r="U717" s="209"/>
      <c r="V717" s="207"/>
      <c r="W717" s="207"/>
      <c r="X717" s="207"/>
      <c r="Y717" s="207"/>
      <c r="Z717" s="207"/>
      <c r="AA717" s="207"/>
      <c r="AB717" s="207"/>
      <c r="AC717" s="207"/>
      <c r="AD717" s="207"/>
      <c r="AE717" s="207"/>
      <c r="AF717" s="207"/>
      <c r="AG717" s="207"/>
      <c r="AH717" s="207"/>
      <c r="AI717" s="207"/>
      <c r="AJ717" s="207"/>
      <c r="AK717" s="207"/>
      <c r="AL717" s="207"/>
    </row>
    <row r="718" spans="1:38" x14ac:dyDescent="0.25">
      <c r="A718" s="209"/>
      <c r="B718" s="209"/>
      <c r="C718" s="209"/>
      <c r="D718" s="209"/>
      <c r="E718" s="209"/>
      <c r="F718" s="209"/>
      <c r="G718" s="209"/>
      <c r="H718" s="209"/>
      <c r="I718" s="209"/>
      <c r="J718" s="209"/>
      <c r="K718" s="209"/>
      <c r="L718" s="209"/>
      <c r="M718" s="209"/>
      <c r="N718" s="209"/>
      <c r="O718" s="209"/>
      <c r="P718" s="209"/>
      <c r="Q718" s="209"/>
      <c r="R718" s="209"/>
      <c r="S718" s="209"/>
      <c r="T718" s="209"/>
      <c r="U718" s="209"/>
      <c r="V718" s="207"/>
      <c r="W718" s="207"/>
      <c r="X718" s="207"/>
      <c r="Y718" s="207"/>
      <c r="Z718" s="207"/>
      <c r="AA718" s="207"/>
      <c r="AB718" s="207"/>
      <c r="AC718" s="207"/>
      <c r="AD718" s="207"/>
      <c r="AE718" s="207"/>
      <c r="AF718" s="207"/>
      <c r="AG718" s="207"/>
      <c r="AH718" s="207"/>
      <c r="AI718" s="207"/>
      <c r="AJ718" s="207"/>
      <c r="AK718" s="207"/>
      <c r="AL718" s="207"/>
    </row>
    <row r="719" spans="1:38" x14ac:dyDescent="0.25">
      <c r="A719" s="209"/>
      <c r="B719" s="209"/>
      <c r="C719" s="209"/>
      <c r="D719" s="209"/>
      <c r="E719" s="209"/>
      <c r="F719" s="209"/>
      <c r="G719" s="209"/>
      <c r="H719" s="209"/>
      <c r="I719" s="209"/>
      <c r="J719" s="209"/>
      <c r="K719" s="209"/>
      <c r="L719" s="209"/>
      <c r="M719" s="209"/>
      <c r="N719" s="209"/>
      <c r="O719" s="209"/>
      <c r="P719" s="209"/>
      <c r="Q719" s="209"/>
      <c r="R719" s="209"/>
      <c r="S719" s="209"/>
      <c r="T719" s="209"/>
      <c r="U719" s="209"/>
      <c r="V719" s="207"/>
      <c r="W719" s="207"/>
      <c r="X719" s="207"/>
      <c r="Y719" s="207"/>
      <c r="Z719" s="207"/>
      <c r="AA719" s="207"/>
      <c r="AB719" s="207"/>
      <c r="AC719" s="207"/>
      <c r="AD719" s="207"/>
      <c r="AE719" s="207"/>
      <c r="AF719" s="207"/>
      <c r="AG719" s="207"/>
      <c r="AH719" s="207"/>
      <c r="AI719" s="207"/>
      <c r="AJ719" s="207"/>
      <c r="AK719" s="207"/>
      <c r="AL719" s="207"/>
    </row>
    <row r="720" spans="1:38" x14ac:dyDescent="0.25">
      <c r="A720" s="209"/>
      <c r="B720" s="209"/>
      <c r="C720" s="209"/>
      <c r="D720" s="209"/>
      <c r="E720" s="209"/>
      <c r="F720" s="209"/>
      <c r="G720" s="209"/>
      <c r="H720" s="209"/>
      <c r="I720" s="209"/>
      <c r="J720" s="209"/>
      <c r="K720" s="209"/>
      <c r="L720" s="209"/>
      <c r="M720" s="209"/>
      <c r="N720" s="209"/>
      <c r="O720" s="209"/>
      <c r="P720" s="209"/>
      <c r="Q720" s="209"/>
      <c r="R720" s="209"/>
      <c r="S720" s="209"/>
      <c r="T720" s="209"/>
      <c r="U720" s="209"/>
      <c r="V720" s="207"/>
      <c r="W720" s="207"/>
      <c r="X720" s="207"/>
      <c r="Y720" s="207"/>
      <c r="Z720" s="207"/>
      <c r="AA720" s="207"/>
      <c r="AB720" s="207"/>
      <c r="AC720" s="207"/>
      <c r="AD720" s="207"/>
      <c r="AE720" s="207"/>
      <c r="AF720" s="207"/>
      <c r="AG720" s="207"/>
      <c r="AH720" s="207"/>
      <c r="AI720" s="207"/>
      <c r="AJ720" s="207"/>
      <c r="AK720" s="207"/>
      <c r="AL720" s="207"/>
    </row>
    <row r="721" spans="1:38" x14ac:dyDescent="0.25">
      <c r="A721" s="209"/>
      <c r="B721" s="209"/>
      <c r="C721" s="209"/>
      <c r="D721" s="209"/>
      <c r="E721" s="209"/>
      <c r="F721" s="209"/>
      <c r="G721" s="209"/>
      <c r="H721" s="209"/>
      <c r="I721" s="209"/>
      <c r="J721" s="209"/>
      <c r="K721" s="209"/>
      <c r="L721" s="209"/>
      <c r="M721" s="209"/>
      <c r="N721" s="209"/>
      <c r="O721" s="209"/>
      <c r="P721" s="209"/>
      <c r="Q721" s="209"/>
      <c r="R721" s="209"/>
      <c r="S721" s="209"/>
      <c r="T721" s="209"/>
      <c r="U721" s="209"/>
      <c r="V721" s="207"/>
      <c r="W721" s="207"/>
      <c r="X721" s="207"/>
      <c r="Y721" s="207"/>
      <c r="Z721" s="207"/>
      <c r="AA721" s="207"/>
      <c r="AB721" s="207"/>
      <c r="AC721" s="207"/>
      <c r="AD721" s="207"/>
      <c r="AE721" s="207"/>
      <c r="AF721" s="207"/>
      <c r="AG721" s="207"/>
      <c r="AH721" s="207"/>
      <c r="AI721" s="207"/>
      <c r="AJ721" s="207"/>
      <c r="AK721" s="207"/>
      <c r="AL721" s="207"/>
    </row>
    <row r="722" spans="1:38" x14ac:dyDescent="0.25">
      <c r="A722" s="209"/>
      <c r="B722" s="209"/>
      <c r="C722" s="209"/>
      <c r="D722" s="209"/>
      <c r="E722" s="209"/>
      <c r="F722" s="209"/>
      <c r="G722" s="209"/>
      <c r="H722" s="209"/>
      <c r="I722" s="209"/>
      <c r="J722" s="209"/>
      <c r="K722" s="209"/>
      <c r="L722" s="209"/>
      <c r="M722" s="209"/>
      <c r="N722" s="209"/>
      <c r="O722" s="209"/>
      <c r="P722" s="209"/>
      <c r="Q722" s="209"/>
      <c r="R722" s="209"/>
      <c r="S722" s="209"/>
      <c r="T722" s="209"/>
      <c r="U722" s="209"/>
      <c r="V722" s="207"/>
      <c r="W722" s="207"/>
      <c r="X722" s="207"/>
      <c r="Y722" s="207"/>
      <c r="Z722" s="207"/>
      <c r="AA722" s="207"/>
      <c r="AB722" s="207"/>
      <c r="AC722" s="207"/>
      <c r="AD722" s="207"/>
      <c r="AE722" s="207"/>
      <c r="AF722" s="207"/>
      <c r="AG722" s="207"/>
      <c r="AH722" s="207"/>
      <c r="AI722" s="207"/>
      <c r="AJ722" s="207"/>
      <c r="AK722" s="207"/>
      <c r="AL722" s="207"/>
    </row>
    <row r="723" spans="1:38" x14ac:dyDescent="0.25">
      <c r="A723" s="209"/>
      <c r="B723" s="209"/>
      <c r="C723" s="209"/>
      <c r="D723" s="209"/>
      <c r="E723" s="209"/>
      <c r="F723" s="209"/>
      <c r="G723" s="209"/>
      <c r="H723" s="209"/>
      <c r="I723" s="209"/>
      <c r="J723" s="209"/>
      <c r="K723" s="209"/>
      <c r="L723" s="209"/>
      <c r="M723" s="209"/>
      <c r="N723" s="209"/>
      <c r="O723" s="209"/>
      <c r="P723" s="209"/>
      <c r="Q723" s="209"/>
      <c r="R723" s="209"/>
      <c r="S723" s="209"/>
      <c r="T723" s="209"/>
      <c r="U723" s="209"/>
      <c r="V723" s="207"/>
      <c r="W723" s="207"/>
      <c r="X723" s="207"/>
      <c r="Y723" s="207"/>
      <c r="Z723" s="207"/>
      <c r="AA723" s="207"/>
      <c r="AB723" s="207"/>
      <c r="AC723" s="207"/>
      <c r="AD723" s="207"/>
      <c r="AE723" s="207"/>
      <c r="AF723" s="207"/>
      <c r="AG723" s="207"/>
      <c r="AH723" s="207"/>
      <c r="AI723" s="207"/>
      <c r="AJ723" s="207"/>
      <c r="AK723" s="207"/>
      <c r="AL723" s="207"/>
    </row>
    <row r="724" spans="1:38" x14ac:dyDescent="0.25">
      <c r="A724" s="209"/>
      <c r="B724" s="209"/>
      <c r="C724" s="209"/>
      <c r="D724" s="209"/>
      <c r="E724" s="209"/>
      <c r="F724" s="209"/>
      <c r="G724" s="209"/>
      <c r="H724" s="209"/>
      <c r="I724" s="209"/>
      <c r="J724" s="209"/>
      <c r="K724" s="209"/>
      <c r="L724" s="209"/>
      <c r="M724" s="209"/>
      <c r="N724" s="209"/>
      <c r="O724" s="209"/>
      <c r="P724" s="209"/>
      <c r="Q724" s="209"/>
      <c r="R724" s="209"/>
      <c r="S724" s="209"/>
      <c r="T724" s="209"/>
      <c r="U724" s="209"/>
      <c r="V724" s="207"/>
      <c r="W724" s="207"/>
      <c r="X724" s="207"/>
      <c r="Y724" s="207"/>
      <c r="Z724" s="207"/>
      <c r="AA724" s="207"/>
      <c r="AB724" s="207"/>
      <c r="AC724" s="207"/>
      <c r="AD724" s="207"/>
      <c r="AE724" s="207"/>
      <c r="AF724" s="207"/>
      <c r="AG724" s="207"/>
      <c r="AH724" s="207"/>
      <c r="AI724" s="207"/>
      <c r="AJ724" s="207"/>
      <c r="AK724" s="207"/>
      <c r="AL724" s="207"/>
    </row>
    <row r="725" spans="1:38" x14ac:dyDescent="0.25">
      <c r="A725" s="209"/>
      <c r="B725" s="209"/>
      <c r="C725" s="209"/>
      <c r="D725" s="209"/>
      <c r="E725" s="209"/>
      <c r="F725" s="209"/>
      <c r="G725" s="209"/>
      <c r="H725" s="209"/>
      <c r="I725" s="209"/>
      <c r="J725" s="209"/>
      <c r="K725" s="209"/>
      <c r="L725" s="209"/>
      <c r="M725" s="209"/>
      <c r="N725" s="209"/>
      <c r="O725" s="209"/>
      <c r="P725" s="209"/>
      <c r="Q725" s="209"/>
      <c r="R725" s="209"/>
      <c r="S725" s="209"/>
      <c r="T725" s="209"/>
      <c r="U725" s="209"/>
      <c r="V725" s="207"/>
      <c r="W725" s="207"/>
      <c r="X725" s="207"/>
      <c r="Y725" s="207"/>
      <c r="Z725" s="207"/>
      <c r="AA725" s="207"/>
      <c r="AB725" s="207"/>
      <c r="AC725" s="207"/>
      <c r="AD725" s="207"/>
      <c r="AE725" s="207"/>
      <c r="AF725" s="207"/>
      <c r="AG725" s="207"/>
      <c r="AH725" s="207"/>
      <c r="AI725" s="207"/>
      <c r="AJ725" s="207"/>
      <c r="AK725" s="207"/>
      <c r="AL725" s="207"/>
    </row>
    <row r="726" spans="1:38" x14ac:dyDescent="0.25">
      <c r="A726" s="209"/>
      <c r="B726" s="209"/>
      <c r="C726" s="209"/>
      <c r="D726" s="209"/>
      <c r="E726" s="209"/>
      <c r="F726" s="209"/>
      <c r="G726" s="209"/>
      <c r="H726" s="209"/>
      <c r="I726" s="209"/>
      <c r="J726" s="209"/>
      <c r="K726" s="209"/>
      <c r="L726" s="209"/>
      <c r="M726" s="209"/>
      <c r="N726" s="209"/>
      <c r="O726" s="209"/>
      <c r="P726" s="209"/>
      <c r="Q726" s="209"/>
      <c r="R726" s="209"/>
      <c r="S726" s="209"/>
      <c r="T726" s="209"/>
      <c r="U726" s="209"/>
      <c r="V726" s="207"/>
      <c r="W726" s="207"/>
      <c r="X726" s="207"/>
      <c r="Y726" s="207"/>
      <c r="Z726" s="207"/>
      <c r="AA726" s="207"/>
      <c r="AB726" s="207"/>
      <c r="AC726" s="207"/>
      <c r="AD726" s="207"/>
      <c r="AE726" s="207"/>
      <c r="AF726" s="207"/>
      <c r="AG726" s="207"/>
      <c r="AH726" s="207"/>
      <c r="AI726" s="207"/>
      <c r="AJ726" s="207"/>
      <c r="AK726" s="207"/>
      <c r="AL726" s="207"/>
    </row>
    <row r="727" spans="1:38" x14ac:dyDescent="0.25">
      <c r="A727" s="209"/>
      <c r="B727" s="209"/>
      <c r="C727" s="209"/>
      <c r="D727" s="209"/>
      <c r="E727" s="209"/>
      <c r="F727" s="209"/>
      <c r="G727" s="209"/>
      <c r="H727" s="209"/>
      <c r="I727" s="209"/>
      <c r="J727" s="209"/>
      <c r="K727" s="209"/>
      <c r="L727" s="209"/>
      <c r="M727" s="209"/>
      <c r="N727" s="209"/>
      <c r="O727" s="209"/>
      <c r="P727" s="209"/>
      <c r="Q727" s="209"/>
      <c r="R727" s="209"/>
      <c r="S727" s="209"/>
      <c r="T727" s="209"/>
      <c r="U727" s="209"/>
      <c r="V727" s="207"/>
      <c r="W727" s="207"/>
      <c r="X727" s="207"/>
      <c r="Y727" s="207"/>
      <c r="Z727" s="207"/>
      <c r="AA727" s="207"/>
      <c r="AB727" s="207"/>
      <c r="AC727" s="207"/>
      <c r="AD727" s="207"/>
      <c r="AE727" s="207"/>
      <c r="AF727" s="207"/>
      <c r="AG727" s="207"/>
      <c r="AH727" s="207"/>
      <c r="AI727" s="207"/>
      <c r="AJ727" s="207"/>
      <c r="AK727" s="207"/>
      <c r="AL727" s="207"/>
    </row>
    <row r="728" spans="1:38" x14ac:dyDescent="0.25">
      <c r="A728" s="209"/>
      <c r="B728" s="209"/>
      <c r="C728" s="209"/>
      <c r="D728" s="209"/>
      <c r="E728" s="209"/>
      <c r="F728" s="209"/>
      <c r="G728" s="209"/>
      <c r="H728" s="209"/>
      <c r="I728" s="209"/>
      <c r="J728" s="209"/>
      <c r="K728" s="209"/>
      <c r="L728" s="209"/>
      <c r="M728" s="209"/>
      <c r="N728" s="209"/>
      <c r="O728" s="209"/>
      <c r="P728" s="209"/>
      <c r="Q728" s="209"/>
      <c r="R728" s="209"/>
      <c r="S728" s="209"/>
      <c r="T728" s="209"/>
      <c r="U728" s="209"/>
      <c r="V728" s="207"/>
      <c r="W728" s="207"/>
      <c r="X728" s="207"/>
      <c r="Y728" s="207"/>
      <c r="Z728" s="207"/>
      <c r="AA728" s="207"/>
      <c r="AB728" s="207"/>
      <c r="AC728" s="207"/>
      <c r="AD728" s="207"/>
      <c r="AE728" s="207"/>
      <c r="AF728" s="207"/>
      <c r="AG728" s="207"/>
      <c r="AH728" s="207"/>
      <c r="AI728" s="207"/>
      <c r="AJ728" s="207"/>
      <c r="AK728" s="207"/>
      <c r="AL728" s="207"/>
    </row>
    <row r="729" spans="1:38" x14ac:dyDescent="0.25">
      <c r="A729" s="209"/>
      <c r="B729" s="209"/>
      <c r="C729" s="209"/>
      <c r="D729" s="209"/>
      <c r="E729" s="209"/>
      <c r="F729" s="209"/>
      <c r="G729" s="209"/>
      <c r="H729" s="209"/>
      <c r="I729" s="209"/>
      <c r="J729" s="209"/>
      <c r="K729" s="209"/>
      <c r="L729" s="209"/>
      <c r="M729" s="209"/>
      <c r="N729" s="209"/>
      <c r="O729" s="209"/>
      <c r="P729" s="209"/>
      <c r="Q729" s="209"/>
      <c r="R729" s="209"/>
      <c r="S729" s="209"/>
      <c r="T729" s="209"/>
      <c r="U729" s="209"/>
      <c r="V729" s="207"/>
      <c r="W729" s="207"/>
      <c r="X729" s="207"/>
      <c r="Y729" s="207"/>
      <c r="Z729" s="207"/>
      <c r="AA729" s="207"/>
      <c r="AB729" s="207"/>
      <c r="AC729" s="207"/>
      <c r="AD729" s="207"/>
      <c r="AE729" s="207"/>
      <c r="AF729" s="207"/>
      <c r="AG729" s="207"/>
      <c r="AH729" s="207"/>
      <c r="AI729" s="207"/>
      <c r="AJ729" s="207"/>
      <c r="AK729" s="207"/>
      <c r="AL729" s="207"/>
    </row>
    <row r="730" spans="1:38" x14ac:dyDescent="0.25">
      <c r="A730" s="209"/>
      <c r="B730" s="209"/>
      <c r="C730" s="209"/>
      <c r="D730" s="209"/>
      <c r="E730" s="209"/>
      <c r="F730" s="209"/>
      <c r="G730" s="209"/>
      <c r="H730" s="209"/>
      <c r="I730" s="209"/>
      <c r="J730" s="209"/>
      <c r="K730" s="209"/>
      <c r="L730" s="209"/>
      <c r="M730" s="209"/>
      <c r="N730" s="209"/>
      <c r="O730" s="209"/>
      <c r="P730" s="209"/>
      <c r="Q730" s="209"/>
      <c r="R730" s="209"/>
      <c r="S730" s="209"/>
      <c r="T730" s="209"/>
      <c r="U730" s="209"/>
      <c r="V730" s="207"/>
      <c r="W730" s="207"/>
      <c r="X730" s="207"/>
      <c r="Y730" s="207"/>
      <c r="Z730" s="207"/>
      <c r="AA730" s="207"/>
      <c r="AB730" s="207"/>
      <c r="AC730" s="207"/>
      <c r="AD730" s="207"/>
      <c r="AE730" s="207"/>
      <c r="AF730" s="207"/>
      <c r="AG730" s="207"/>
      <c r="AH730" s="207"/>
      <c r="AI730" s="207"/>
      <c r="AJ730" s="207"/>
      <c r="AK730" s="207"/>
      <c r="AL730" s="207"/>
    </row>
    <row r="731" spans="1:38" x14ac:dyDescent="0.25">
      <c r="A731" s="209"/>
      <c r="B731" s="209"/>
      <c r="C731" s="209"/>
      <c r="D731" s="209"/>
      <c r="E731" s="209"/>
      <c r="F731" s="209"/>
      <c r="G731" s="209"/>
      <c r="H731" s="209"/>
      <c r="I731" s="209"/>
      <c r="J731" s="209"/>
      <c r="K731" s="209"/>
      <c r="L731" s="209"/>
      <c r="M731" s="209"/>
      <c r="N731" s="209"/>
      <c r="O731" s="209"/>
      <c r="P731" s="209"/>
      <c r="Q731" s="209"/>
      <c r="R731" s="209"/>
      <c r="S731" s="209"/>
      <c r="T731" s="209"/>
      <c r="U731" s="209"/>
      <c r="V731" s="207"/>
      <c r="W731" s="207"/>
      <c r="X731" s="207"/>
      <c r="Y731" s="207"/>
      <c r="Z731" s="207"/>
      <c r="AA731" s="207"/>
      <c r="AB731" s="207"/>
      <c r="AC731" s="207"/>
      <c r="AD731" s="207"/>
      <c r="AE731" s="207"/>
      <c r="AF731" s="207"/>
      <c r="AG731" s="207"/>
      <c r="AH731" s="207"/>
      <c r="AI731" s="207"/>
      <c r="AJ731" s="207"/>
      <c r="AK731" s="207"/>
      <c r="AL731" s="207"/>
    </row>
    <row r="732" spans="1:38" x14ac:dyDescent="0.25">
      <c r="A732" s="209"/>
      <c r="B732" s="209"/>
      <c r="C732" s="209"/>
      <c r="D732" s="209"/>
      <c r="E732" s="209"/>
      <c r="F732" s="209"/>
      <c r="G732" s="209"/>
      <c r="H732" s="209"/>
      <c r="I732" s="209"/>
      <c r="J732" s="209"/>
      <c r="K732" s="209"/>
      <c r="L732" s="209"/>
      <c r="M732" s="209"/>
      <c r="N732" s="209"/>
      <c r="O732" s="209"/>
      <c r="P732" s="209"/>
      <c r="Q732" s="209"/>
      <c r="R732" s="209"/>
      <c r="S732" s="209"/>
      <c r="T732" s="209"/>
      <c r="U732" s="209"/>
      <c r="V732" s="207"/>
      <c r="W732" s="207"/>
      <c r="X732" s="207"/>
      <c r="Y732" s="207"/>
      <c r="Z732" s="207"/>
      <c r="AA732" s="207"/>
      <c r="AB732" s="207"/>
      <c r="AC732" s="207"/>
      <c r="AD732" s="207"/>
      <c r="AE732" s="207"/>
      <c r="AF732" s="207"/>
      <c r="AG732" s="207"/>
      <c r="AH732" s="207"/>
      <c r="AI732" s="207"/>
      <c r="AJ732" s="207"/>
      <c r="AK732" s="207"/>
      <c r="AL732" s="207"/>
    </row>
    <row r="733" spans="1:38" x14ac:dyDescent="0.25">
      <c r="A733" s="209"/>
      <c r="B733" s="209"/>
      <c r="C733" s="209"/>
      <c r="D733" s="209"/>
      <c r="E733" s="209"/>
      <c r="F733" s="209"/>
      <c r="G733" s="209"/>
      <c r="H733" s="209"/>
      <c r="I733" s="209"/>
      <c r="J733" s="209"/>
      <c r="K733" s="209"/>
      <c r="L733" s="209"/>
      <c r="M733" s="209"/>
      <c r="N733" s="209"/>
      <c r="O733" s="209"/>
      <c r="P733" s="209"/>
      <c r="Q733" s="209"/>
      <c r="R733" s="209"/>
      <c r="S733" s="209"/>
      <c r="T733" s="209"/>
      <c r="U733" s="209"/>
      <c r="V733" s="207"/>
      <c r="W733" s="207"/>
      <c r="X733" s="207"/>
      <c r="Y733" s="207"/>
      <c r="Z733" s="207"/>
      <c r="AA733" s="207"/>
      <c r="AB733" s="207"/>
      <c r="AC733" s="207"/>
      <c r="AD733" s="207"/>
      <c r="AE733" s="207"/>
      <c r="AF733" s="207"/>
      <c r="AG733" s="207"/>
      <c r="AH733" s="207"/>
      <c r="AI733" s="207"/>
      <c r="AJ733" s="207"/>
      <c r="AK733" s="207"/>
      <c r="AL733" s="207"/>
    </row>
    <row r="734" spans="1:38" x14ac:dyDescent="0.25">
      <c r="A734" s="209"/>
      <c r="B734" s="209"/>
      <c r="C734" s="209"/>
      <c r="D734" s="209"/>
      <c r="E734" s="209"/>
      <c r="F734" s="209"/>
      <c r="G734" s="209"/>
      <c r="H734" s="209"/>
      <c r="I734" s="209"/>
      <c r="J734" s="209"/>
      <c r="K734" s="209"/>
      <c r="L734" s="209"/>
      <c r="M734" s="209"/>
      <c r="N734" s="209"/>
      <c r="O734" s="209"/>
      <c r="P734" s="209"/>
      <c r="Q734" s="209"/>
      <c r="R734" s="209"/>
      <c r="S734" s="209"/>
      <c r="T734" s="209"/>
      <c r="U734" s="209"/>
      <c r="V734" s="207"/>
      <c r="W734" s="207"/>
      <c r="X734" s="207"/>
      <c r="Y734" s="207"/>
      <c r="Z734" s="207"/>
      <c r="AA734" s="207"/>
      <c r="AB734" s="207"/>
      <c r="AC734" s="207"/>
      <c r="AD734" s="207"/>
      <c r="AE734" s="207"/>
      <c r="AF734" s="207"/>
      <c r="AG734" s="207"/>
      <c r="AH734" s="207"/>
      <c r="AI734" s="207"/>
      <c r="AJ734" s="207"/>
      <c r="AK734" s="207"/>
      <c r="AL734" s="207"/>
    </row>
    <row r="735" spans="1:38" x14ac:dyDescent="0.25">
      <c r="A735" s="209"/>
      <c r="B735" s="209"/>
      <c r="C735" s="209"/>
      <c r="D735" s="209"/>
      <c r="E735" s="209"/>
      <c r="F735" s="209"/>
      <c r="G735" s="209"/>
      <c r="H735" s="209"/>
      <c r="I735" s="209"/>
      <c r="J735" s="209"/>
      <c r="K735" s="209"/>
      <c r="L735" s="209"/>
      <c r="M735" s="209"/>
      <c r="N735" s="209"/>
      <c r="O735" s="209"/>
      <c r="P735" s="209"/>
      <c r="Q735" s="209"/>
      <c r="R735" s="209"/>
      <c r="S735" s="209"/>
      <c r="T735" s="209"/>
      <c r="U735" s="209"/>
      <c r="V735" s="207"/>
      <c r="W735" s="207"/>
      <c r="X735" s="207"/>
      <c r="Y735" s="207"/>
      <c r="Z735" s="207"/>
      <c r="AA735" s="207"/>
      <c r="AB735" s="207"/>
      <c r="AC735" s="207"/>
      <c r="AD735" s="207"/>
      <c r="AE735" s="207"/>
      <c r="AF735" s="207"/>
      <c r="AG735" s="207"/>
      <c r="AH735" s="207"/>
      <c r="AI735" s="207"/>
      <c r="AJ735" s="207"/>
      <c r="AK735" s="207"/>
      <c r="AL735" s="207"/>
    </row>
    <row r="736" spans="1:38" x14ac:dyDescent="0.25">
      <c r="A736" s="209"/>
      <c r="B736" s="209"/>
      <c r="C736" s="209"/>
      <c r="D736" s="209"/>
      <c r="E736" s="209"/>
      <c r="F736" s="209"/>
      <c r="G736" s="209"/>
      <c r="H736" s="209"/>
      <c r="I736" s="209"/>
      <c r="J736" s="209"/>
      <c r="K736" s="209"/>
      <c r="L736" s="209"/>
      <c r="M736" s="209"/>
      <c r="N736" s="209"/>
      <c r="O736" s="209"/>
      <c r="P736" s="209"/>
      <c r="Q736" s="209"/>
      <c r="R736" s="209"/>
      <c r="S736" s="209"/>
      <c r="T736" s="209"/>
      <c r="U736" s="209"/>
      <c r="V736" s="207"/>
      <c r="W736" s="207"/>
      <c r="X736" s="207"/>
      <c r="Y736" s="207"/>
      <c r="Z736" s="207"/>
      <c r="AA736" s="207"/>
      <c r="AB736" s="207"/>
      <c r="AC736" s="207"/>
      <c r="AD736" s="207"/>
      <c r="AE736" s="207"/>
      <c r="AF736" s="207"/>
      <c r="AG736" s="207"/>
      <c r="AH736" s="207"/>
      <c r="AI736" s="207"/>
      <c r="AJ736" s="207"/>
      <c r="AK736" s="207"/>
      <c r="AL736" s="207"/>
    </row>
    <row r="737" spans="1:38" x14ac:dyDescent="0.25">
      <c r="A737" s="209"/>
      <c r="B737" s="209"/>
      <c r="C737" s="209"/>
      <c r="D737" s="209"/>
      <c r="E737" s="209"/>
      <c r="F737" s="209"/>
      <c r="G737" s="209"/>
      <c r="H737" s="209"/>
      <c r="I737" s="209"/>
      <c r="J737" s="209"/>
      <c r="K737" s="209"/>
      <c r="L737" s="209"/>
      <c r="M737" s="209"/>
      <c r="N737" s="209"/>
      <c r="O737" s="209"/>
      <c r="P737" s="209"/>
      <c r="Q737" s="209"/>
      <c r="R737" s="209"/>
      <c r="S737" s="209"/>
      <c r="T737" s="209"/>
      <c r="U737" s="209"/>
      <c r="V737" s="207"/>
      <c r="W737" s="207"/>
      <c r="X737" s="207"/>
      <c r="Y737" s="207"/>
      <c r="Z737" s="207"/>
      <c r="AA737" s="207"/>
      <c r="AB737" s="207"/>
      <c r="AC737" s="207"/>
      <c r="AD737" s="207"/>
      <c r="AE737" s="207"/>
      <c r="AF737" s="207"/>
      <c r="AG737" s="207"/>
      <c r="AH737" s="207"/>
      <c r="AI737" s="207"/>
      <c r="AJ737" s="207"/>
      <c r="AK737" s="207"/>
      <c r="AL737" s="207"/>
    </row>
    <row r="738" spans="1:38" x14ac:dyDescent="0.25">
      <c r="A738" s="209"/>
      <c r="B738" s="209"/>
      <c r="C738" s="209"/>
      <c r="D738" s="209"/>
      <c r="E738" s="209"/>
      <c r="F738" s="209"/>
      <c r="G738" s="209"/>
      <c r="H738" s="209"/>
      <c r="I738" s="209"/>
      <c r="J738" s="209"/>
      <c r="K738" s="209"/>
      <c r="L738" s="209"/>
      <c r="M738" s="209"/>
      <c r="N738" s="209"/>
      <c r="O738" s="209"/>
      <c r="P738" s="209"/>
      <c r="Q738" s="209"/>
      <c r="R738" s="209"/>
      <c r="S738" s="209"/>
      <c r="T738" s="209"/>
      <c r="U738" s="209"/>
      <c r="V738" s="207"/>
      <c r="W738" s="207"/>
      <c r="X738" s="207"/>
      <c r="Y738" s="207"/>
      <c r="Z738" s="207"/>
      <c r="AA738" s="207"/>
      <c r="AB738" s="207"/>
      <c r="AC738" s="207"/>
      <c r="AD738" s="207"/>
      <c r="AE738" s="207"/>
      <c r="AF738" s="207"/>
      <c r="AG738" s="207"/>
      <c r="AH738" s="207"/>
      <c r="AI738" s="207"/>
      <c r="AJ738" s="207"/>
      <c r="AK738" s="207"/>
      <c r="AL738" s="207"/>
    </row>
    <row r="739" spans="1:38" x14ac:dyDescent="0.25">
      <c r="A739" s="209"/>
      <c r="B739" s="209"/>
      <c r="C739" s="209"/>
      <c r="D739" s="209"/>
      <c r="E739" s="209"/>
      <c r="F739" s="209"/>
      <c r="G739" s="209"/>
      <c r="H739" s="209"/>
      <c r="I739" s="209"/>
      <c r="J739" s="209"/>
      <c r="K739" s="209"/>
      <c r="L739" s="209"/>
      <c r="M739" s="209"/>
      <c r="N739" s="209"/>
      <c r="O739" s="209"/>
      <c r="P739" s="209"/>
      <c r="Q739" s="209"/>
      <c r="R739" s="209"/>
      <c r="S739" s="209"/>
      <c r="T739" s="209"/>
      <c r="U739" s="209"/>
      <c r="V739" s="207"/>
      <c r="W739" s="207"/>
      <c r="X739" s="207"/>
      <c r="Y739" s="207"/>
      <c r="Z739" s="207"/>
      <c r="AA739" s="207"/>
      <c r="AB739" s="207"/>
      <c r="AC739" s="207"/>
      <c r="AD739" s="207"/>
      <c r="AE739" s="207"/>
      <c r="AF739" s="207"/>
      <c r="AG739" s="207"/>
      <c r="AH739" s="207"/>
      <c r="AI739" s="207"/>
      <c r="AJ739" s="207"/>
      <c r="AK739" s="207"/>
      <c r="AL739" s="207"/>
    </row>
    <row r="740" spans="1:38" x14ac:dyDescent="0.25">
      <c r="A740" s="209"/>
      <c r="B740" s="209"/>
      <c r="C740" s="209"/>
      <c r="D740" s="209"/>
      <c r="E740" s="209"/>
      <c r="F740" s="209"/>
      <c r="G740" s="209"/>
      <c r="H740" s="209"/>
      <c r="I740" s="209"/>
      <c r="J740" s="209"/>
      <c r="K740" s="209"/>
      <c r="L740" s="209"/>
      <c r="M740" s="209"/>
      <c r="N740" s="209"/>
      <c r="O740" s="209"/>
      <c r="P740" s="209"/>
      <c r="Q740" s="209"/>
      <c r="R740" s="209"/>
      <c r="S740" s="209"/>
      <c r="T740" s="209"/>
      <c r="U740" s="209"/>
      <c r="V740" s="207"/>
      <c r="W740" s="207"/>
      <c r="X740" s="207"/>
      <c r="Y740" s="207"/>
      <c r="Z740" s="207"/>
      <c r="AA740" s="207"/>
      <c r="AB740" s="207"/>
      <c r="AC740" s="207"/>
      <c r="AD740" s="207"/>
      <c r="AE740" s="207"/>
      <c r="AF740" s="207"/>
      <c r="AG740" s="207"/>
      <c r="AH740" s="207"/>
      <c r="AI740" s="207"/>
      <c r="AJ740" s="207"/>
      <c r="AK740" s="207"/>
      <c r="AL740" s="207"/>
    </row>
    <row r="741" spans="1:38" x14ac:dyDescent="0.25">
      <c r="A741" s="209"/>
      <c r="B741" s="209"/>
      <c r="C741" s="209"/>
      <c r="D741" s="209"/>
      <c r="E741" s="209"/>
      <c r="F741" s="209"/>
      <c r="G741" s="209"/>
      <c r="H741" s="209"/>
      <c r="I741" s="209"/>
      <c r="J741" s="209"/>
      <c r="K741" s="209"/>
      <c r="L741" s="209"/>
      <c r="M741" s="209"/>
      <c r="N741" s="209"/>
      <c r="O741" s="209"/>
      <c r="P741" s="209"/>
      <c r="Q741" s="209"/>
      <c r="R741" s="209"/>
      <c r="S741" s="209"/>
      <c r="T741" s="209"/>
      <c r="U741" s="209"/>
      <c r="V741" s="207"/>
      <c r="W741" s="207"/>
      <c r="X741" s="207"/>
      <c r="Y741" s="207"/>
      <c r="Z741" s="207"/>
      <c r="AA741" s="207"/>
      <c r="AB741" s="207"/>
      <c r="AC741" s="207"/>
      <c r="AD741" s="207"/>
      <c r="AE741" s="207"/>
      <c r="AF741" s="207"/>
      <c r="AG741" s="207"/>
      <c r="AH741" s="207"/>
      <c r="AI741" s="207"/>
      <c r="AJ741" s="207"/>
      <c r="AK741" s="207"/>
      <c r="AL741" s="207"/>
    </row>
    <row r="742" spans="1:38" x14ac:dyDescent="0.25">
      <c r="A742" s="209"/>
      <c r="B742" s="209"/>
      <c r="C742" s="209"/>
      <c r="D742" s="209"/>
      <c r="E742" s="209"/>
      <c r="F742" s="209"/>
      <c r="G742" s="209"/>
      <c r="H742" s="209"/>
      <c r="I742" s="209"/>
      <c r="J742" s="209"/>
      <c r="K742" s="209"/>
      <c r="L742" s="209"/>
      <c r="M742" s="209"/>
      <c r="N742" s="209"/>
      <c r="O742" s="209"/>
      <c r="P742" s="209"/>
      <c r="Q742" s="209"/>
      <c r="R742" s="209"/>
      <c r="S742" s="209"/>
      <c r="T742" s="209"/>
      <c r="U742" s="209"/>
      <c r="V742" s="207"/>
      <c r="W742" s="207"/>
      <c r="X742" s="207"/>
      <c r="Y742" s="207"/>
      <c r="Z742" s="207"/>
      <c r="AA742" s="207"/>
      <c r="AB742" s="207"/>
      <c r="AC742" s="207"/>
      <c r="AD742" s="207"/>
      <c r="AE742" s="207"/>
      <c r="AF742" s="207"/>
      <c r="AG742" s="207"/>
      <c r="AH742" s="207"/>
      <c r="AI742" s="207"/>
      <c r="AJ742" s="207"/>
      <c r="AK742" s="207"/>
      <c r="AL742" s="207"/>
    </row>
    <row r="743" spans="1:38" x14ac:dyDescent="0.25">
      <c r="A743" s="209"/>
      <c r="B743" s="209"/>
      <c r="C743" s="209"/>
      <c r="D743" s="209"/>
      <c r="E743" s="209"/>
      <c r="F743" s="209"/>
      <c r="G743" s="209"/>
      <c r="H743" s="209"/>
      <c r="I743" s="209"/>
      <c r="J743" s="209"/>
      <c r="K743" s="209"/>
      <c r="L743" s="209"/>
      <c r="M743" s="209"/>
      <c r="N743" s="209"/>
      <c r="O743" s="209"/>
      <c r="P743" s="209"/>
      <c r="Q743" s="209"/>
      <c r="R743" s="209"/>
      <c r="S743" s="209"/>
      <c r="T743" s="209"/>
      <c r="U743" s="209"/>
      <c r="V743" s="207"/>
      <c r="W743" s="207"/>
      <c r="X743" s="207"/>
      <c r="Y743" s="207"/>
      <c r="Z743" s="207"/>
      <c r="AA743" s="207"/>
      <c r="AB743" s="207"/>
      <c r="AC743" s="207"/>
      <c r="AD743" s="207"/>
      <c r="AE743" s="207"/>
      <c r="AF743" s="207"/>
      <c r="AG743" s="207"/>
      <c r="AH743" s="207"/>
      <c r="AI743" s="207"/>
      <c r="AJ743" s="207"/>
      <c r="AK743" s="207"/>
      <c r="AL743" s="207"/>
    </row>
    <row r="744" spans="1:38" x14ac:dyDescent="0.25">
      <c r="A744" s="209"/>
      <c r="B744" s="209"/>
      <c r="C744" s="209"/>
      <c r="D744" s="209"/>
      <c r="E744" s="209"/>
      <c r="F744" s="209"/>
      <c r="G744" s="209"/>
      <c r="H744" s="209"/>
      <c r="I744" s="209"/>
      <c r="J744" s="209"/>
      <c r="K744" s="209"/>
      <c r="L744" s="209"/>
      <c r="M744" s="209"/>
      <c r="N744" s="209"/>
      <c r="O744" s="209"/>
      <c r="P744" s="209"/>
      <c r="Q744" s="209"/>
      <c r="R744" s="209"/>
      <c r="S744" s="209"/>
      <c r="T744" s="209"/>
      <c r="U744" s="209"/>
      <c r="V744" s="207"/>
      <c r="W744" s="207"/>
      <c r="X744" s="207"/>
      <c r="Y744" s="207"/>
      <c r="Z744" s="207"/>
      <c r="AA744" s="207"/>
      <c r="AB744" s="207"/>
      <c r="AC744" s="207"/>
      <c r="AD744" s="207"/>
      <c r="AE744" s="207"/>
      <c r="AF744" s="207"/>
      <c r="AG744" s="207"/>
      <c r="AH744" s="207"/>
      <c r="AI744" s="207"/>
      <c r="AJ744" s="207"/>
      <c r="AK744" s="207"/>
      <c r="AL744" s="207"/>
    </row>
    <row r="745" spans="1:38" x14ac:dyDescent="0.25">
      <c r="A745" s="209"/>
      <c r="B745" s="209"/>
      <c r="C745" s="209"/>
      <c r="D745" s="209"/>
      <c r="E745" s="209"/>
      <c r="F745" s="209"/>
      <c r="G745" s="209"/>
      <c r="H745" s="209"/>
      <c r="I745" s="209"/>
      <c r="J745" s="209"/>
      <c r="K745" s="209"/>
      <c r="L745" s="209"/>
      <c r="M745" s="209"/>
      <c r="N745" s="209"/>
      <c r="O745" s="209"/>
      <c r="P745" s="209"/>
      <c r="Q745" s="209"/>
      <c r="R745" s="209"/>
      <c r="S745" s="209"/>
      <c r="T745" s="209"/>
      <c r="U745" s="209"/>
      <c r="V745" s="207"/>
      <c r="W745" s="207"/>
      <c r="X745" s="207"/>
      <c r="Y745" s="207"/>
      <c r="Z745" s="207"/>
      <c r="AA745" s="207"/>
      <c r="AB745" s="207"/>
      <c r="AC745" s="207"/>
      <c r="AD745" s="207"/>
      <c r="AE745" s="207"/>
      <c r="AF745" s="207"/>
      <c r="AG745" s="207"/>
      <c r="AH745" s="207"/>
      <c r="AI745" s="207"/>
      <c r="AJ745" s="207"/>
      <c r="AK745" s="207"/>
      <c r="AL745" s="207"/>
    </row>
    <row r="746" spans="1:38" x14ac:dyDescent="0.25">
      <c r="A746" s="209"/>
      <c r="B746" s="209"/>
      <c r="C746" s="209"/>
      <c r="D746" s="209"/>
      <c r="E746" s="209"/>
      <c r="F746" s="209"/>
      <c r="G746" s="209"/>
      <c r="H746" s="209"/>
      <c r="I746" s="209"/>
      <c r="J746" s="209"/>
      <c r="K746" s="209"/>
      <c r="L746" s="209"/>
      <c r="M746" s="209"/>
      <c r="N746" s="209"/>
      <c r="O746" s="209"/>
      <c r="P746" s="209"/>
      <c r="Q746" s="209"/>
      <c r="R746" s="209"/>
      <c r="S746" s="209"/>
      <c r="T746" s="209"/>
      <c r="U746" s="209"/>
      <c r="V746" s="207"/>
      <c r="W746" s="207"/>
      <c r="X746" s="207"/>
      <c r="Y746" s="207"/>
      <c r="Z746" s="207"/>
      <c r="AA746" s="207"/>
      <c r="AB746" s="207"/>
      <c r="AC746" s="207"/>
      <c r="AD746" s="207"/>
      <c r="AE746" s="207"/>
      <c r="AF746" s="207"/>
      <c r="AG746" s="207"/>
      <c r="AH746" s="207"/>
      <c r="AI746" s="207"/>
      <c r="AJ746" s="207"/>
      <c r="AK746" s="207"/>
      <c r="AL746" s="207"/>
    </row>
    <row r="747" spans="1:38" x14ac:dyDescent="0.25">
      <c r="A747" s="209"/>
      <c r="B747" s="209"/>
      <c r="C747" s="209"/>
      <c r="D747" s="209"/>
      <c r="E747" s="209"/>
      <c r="F747" s="209"/>
      <c r="G747" s="209"/>
      <c r="H747" s="209"/>
      <c r="I747" s="209"/>
      <c r="J747" s="209"/>
      <c r="K747" s="209"/>
      <c r="L747" s="209"/>
      <c r="M747" s="209"/>
      <c r="N747" s="209"/>
      <c r="O747" s="209"/>
      <c r="P747" s="209"/>
      <c r="Q747" s="209"/>
      <c r="R747" s="209"/>
      <c r="S747" s="209"/>
      <c r="T747" s="209"/>
      <c r="U747" s="209"/>
      <c r="V747" s="207"/>
      <c r="W747" s="207"/>
      <c r="X747" s="207"/>
      <c r="Y747" s="207"/>
      <c r="Z747" s="207"/>
      <c r="AA747" s="207"/>
      <c r="AB747" s="207"/>
      <c r="AC747" s="207"/>
      <c r="AD747" s="207"/>
      <c r="AE747" s="207"/>
      <c r="AF747" s="207"/>
      <c r="AG747" s="207"/>
      <c r="AH747" s="207"/>
      <c r="AI747" s="207"/>
      <c r="AJ747" s="207"/>
      <c r="AK747" s="207"/>
      <c r="AL747" s="207"/>
    </row>
    <row r="748" spans="1:38" x14ac:dyDescent="0.25">
      <c r="A748" s="209"/>
      <c r="B748" s="209"/>
      <c r="C748" s="209"/>
      <c r="D748" s="209"/>
      <c r="E748" s="209"/>
      <c r="F748" s="209"/>
      <c r="G748" s="209"/>
      <c r="H748" s="209"/>
      <c r="I748" s="209"/>
      <c r="J748" s="209"/>
      <c r="K748" s="209"/>
      <c r="L748" s="209"/>
      <c r="M748" s="209"/>
      <c r="N748" s="209"/>
      <c r="O748" s="209"/>
      <c r="P748" s="209"/>
      <c r="Q748" s="209"/>
      <c r="R748" s="209"/>
      <c r="S748" s="209"/>
      <c r="T748" s="209"/>
      <c r="U748" s="209"/>
      <c r="V748" s="207"/>
      <c r="W748" s="207"/>
      <c r="X748" s="207"/>
      <c r="Y748" s="207"/>
      <c r="Z748" s="207"/>
      <c r="AA748" s="207"/>
      <c r="AB748" s="207"/>
      <c r="AC748" s="207"/>
      <c r="AD748" s="207"/>
      <c r="AE748" s="207"/>
      <c r="AF748" s="207"/>
      <c r="AG748" s="207"/>
      <c r="AH748" s="207"/>
      <c r="AI748" s="207"/>
      <c r="AJ748" s="207"/>
      <c r="AK748" s="207"/>
      <c r="AL748" s="207"/>
    </row>
    <row r="749" spans="1:38" x14ac:dyDescent="0.25">
      <c r="A749" s="209"/>
      <c r="B749" s="209"/>
      <c r="C749" s="209"/>
      <c r="D749" s="209"/>
      <c r="E749" s="209"/>
      <c r="F749" s="209"/>
      <c r="G749" s="209"/>
      <c r="H749" s="209"/>
      <c r="I749" s="209"/>
      <c r="J749" s="209"/>
      <c r="K749" s="209"/>
      <c r="L749" s="209"/>
      <c r="M749" s="209"/>
      <c r="N749" s="209"/>
      <c r="O749" s="209"/>
      <c r="P749" s="209"/>
      <c r="Q749" s="209"/>
      <c r="R749" s="209"/>
      <c r="S749" s="209"/>
      <c r="T749" s="209"/>
      <c r="U749" s="209"/>
      <c r="V749" s="207"/>
      <c r="W749" s="207"/>
      <c r="X749" s="207"/>
      <c r="Y749" s="207"/>
      <c r="Z749" s="207"/>
      <c r="AA749" s="207"/>
      <c r="AB749" s="207"/>
      <c r="AC749" s="207"/>
      <c r="AD749" s="207"/>
      <c r="AE749" s="207"/>
      <c r="AF749" s="207"/>
      <c r="AG749" s="207"/>
      <c r="AH749" s="207"/>
      <c r="AI749" s="207"/>
      <c r="AJ749" s="207"/>
      <c r="AK749" s="207"/>
      <c r="AL749" s="207"/>
    </row>
    <row r="750" spans="1:38" x14ac:dyDescent="0.25">
      <c r="A750" s="209"/>
      <c r="B750" s="209"/>
      <c r="C750" s="209"/>
      <c r="D750" s="209"/>
      <c r="E750" s="209"/>
      <c r="F750" s="209"/>
      <c r="G750" s="209"/>
      <c r="H750" s="209"/>
      <c r="I750" s="209"/>
      <c r="J750" s="209"/>
      <c r="K750" s="209"/>
      <c r="L750" s="209"/>
      <c r="M750" s="209"/>
      <c r="N750" s="209"/>
      <c r="O750" s="209"/>
      <c r="P750" s="209"/>
      <c r="Q750" s="209"/>
      <c r="R750" s="209"/>
      <c r="S750" s="209"/>
      <c r="T750" s="209"/>
      <c r="U750" s="209"/>
      <c r="V750" s="207"/>
      <c r="W750" s="207"/>
      <c r="X750" s="207"/>
      <c r="Y750" s="207"/>
      <c r="Z750" s="207"/>
      <c r="AA750" s="207"/>
      <c r="AB750" s="207"/>
      <c r="AC750" s="207"/>
      <c r="AD750" s="207"/>
      <c r="AE750" s="207"/>
      <c r="AF750" s="207"/>
      <c r="AG750" s="207"/>
      <c r="AH750" s="207"/>
      <c r="AI750" s="207"/>
      <c r="AJ750" s="207"/>
      <c r="AK750" s="207"/>
      <c r="AL750" s="207"/>
    </row>
    <row r="751" spans="1:38" x14ac:dyDescent="0.25">
      <c r="A751" s="209"/>
      <c r="B751" s="209"/>
      <c r="C751" s="209"/>
      <c r="D751" s="209"/>
      <c r="E751" s="209"/>
      <c r="F751" s="209"/>
      <c r="G751" s="209"/>
      <c r="H751" s="209"/>
      <c r="I751" s="209"/>
      <c r="J751" s="209"/>
      <c r="K751" s="209"/>
      <c r="L751" s="209"/>
      <c r="M751" s="209"/>
      <c r="N751" s="209"/>
      <c r="O751" s="209"/>
      <c r="P751" s="209"/>
      <c r="Q751" s="209"/>
      <c r="R751" s="209"/>
      <c r="S751" s="209"/>
      <c r="T751" s="209"/>
      <c r="U751" s="209"/>
      <c r="V751" s="207"/>
      <c r="W751" s="207"/>
      <c r="X751" s="207"/>
      <c r="Y751" s="207"/>
      <c r="Z751" s="207"/>
      <c r="AA751" s="207"/>
      <c r="AB751" s="207"/>
      <c r="AC751" s="207"/>
      <c r="AD751" s="207"/>
      <c r="AE751" s="207"/>
      <c r="AF751" s="207"/>
      <c r="AG751" s="207"/>
      <c r="AH751" s="207"/>
      <c r="AI751" s="207"/>
      <c r="AJ751" s="207"/>
      <c r="AK751" s="207"/>
      <c r="AL751" s="207"/>
    </row>
    <row r="752" spans="1:38" x14ac:dyDescent="0.25">
      <c r="A752" s="209"/>
      <c r="B752" s="209"/>
      <c r="C752" s="209"/>
      <c r="D752" s="209"/>
      <c r="E752" s="209"/>
      <c r="F752" s="209"/>
      <c r="G752" s="209"/>
      <c r="H752" s="209"/>
      <c r="I752" s="209"/>
      <c r="J752" s="209"/>
      <c r="K752" s="209"/>
      <c r="L752" s="209"/>
      <c r="M752" s="209"/>
      <c r="N752" s="209"/>
      <c r="O752" s="209"/>
      <c r="P752" s="209"/>
      <c r="Q752" s="209"/>
      <c r="R752" s="209"/>
      <c r="S752" s="209"/>
      <c r="T752" s="209"/>
      <c r="U752" s="209"/>
      <c r="V752" s="207"/>
      <c r="W752" s="207"/>
      <c r="X752" s="207"/>
      <c r="Y752" s="207"/>
      <c r="Z752" s="207"/>
      <c r="AA752" s="207"/>
      <c r="AB752" s="207"/>
      <c r="AC752" s="207"/>
      <c r="AD752" s="207"/>
      <c r="AE752" s="207"/>
      <c r="AF752" s="207"/>
      <c r="AG752" s="207"/>
      <c r="AH752" s="207"/>
      <c r="AI752" s="207"/>
      <c r="AJ752" s="207"/>
      <c r="AK752" s="207"/>
      <c r="AL752" s="207"/>
    </row>
    <row r="753" spans="1:38" x14ac:dyDescent="0.25">
      <c r="A753" s="209"/>
      <c r="B753" s="209"/>
      <c r="C753" s="209"/>
      <c r="D753" s="209"/>
      <c r="E753" s="209"/>
      <c r="F753" s="209"/>
      <c r="G753" s="209"/>
      <c r="H753" s="209"/>
      <c r="I753" s="209"/>
      <c r="J753" s="209"/>
      <c r="K753" s="209"/>
      <c r="L753" s="209"/>
      <c r="M753" s="209"/>
      <c r="N753" s="209"/>
      <c r="O753" s="209"/>
      <c r="P753" s="209"/>
      <c r="Q753" s="209"/>
      <c r="R753" s="209"/>
      <c r="S753" s="209"/>
      <c r="T753" s="209"/>
      <c r="U753" s="209"/>
      <c r="V753" s="207"/>
      <c r="W753" s="207"/>
      <c r="X753" s="207"/>
      <c r="Y753" s="207"/>
      <c r="Z753" s="207"/>
      <c r="AA753" s="207"/>
      <c r="AB753" s="207"/>
      <c r="AC753" s="207"/>
      <c r="AD753" s="207"/>
      <c r="AE753" s="207"/>
      <c r="AF753" s="207"/>
      <c r="AG753" s="207"/>
      <c r="AH753" s="207"/>
      <c r="AI753" s="207"/>
      <c r="AJ753" s="207"/>
      <c r="AK753" s="207"/>
      <c r="AL753" s="207"/>
    </row>
    <row r="754" spans="1:38" x14ac:dyDescent="0.25">
      <c r="A754" s="209"/>
      <c r="B754" s="209"/>
      <c r="C754" s="209"/>
      <c r="D754" s="209"/>
      <c r="E754" s="209"/>
      <c r="F754" s="209"/>
      <c r="G754" s="209"/>
      <c r="H754" s="209"/>
      <c r="I754" s="209"/>
      <c r="J754" s="209"/>
      <c r="K754" s="209"/>
      <c r="L754" s="209"/>
      <c r="M754" s="209"/>
      <c r="N754" s="209"/>
      <c r="O754" s="209"/>
      <c r="P754" s="209"/>
      <c r="Q754" s="209"/>
      <c r="R754" s="209"/>
      <c r="S754" s="209"/>
      <c r="T754" s="209"/>
      <c r="U754" s="209"/>
      <c r="V754" s="207"/>
      <c r="W754" s="207"/>
      <c r="X754" s="207"/>
      <c r="Y754" s="207"/>
      <c r="Z754" s="207"/>
      <c r="AA754" s="207"/>
      <c r="AB754" s="207"/>
      <c r="AC754" s="207"/>
      <c r="AD754" s="207"/>
      <c r="AE754" s="207"/>
      <c r="AF754" s="207"/>
      <c r="AG754" s="207"/>
      <c r="AH754" s="207"/>
      <c r="AI754" s="207"/>
      <c r="AJ754" s="207"/>
      <c r="AK754" s="207"/>
      <c r="AL754" s="207"/>
    </row>
    <row r="755" spans="1:38" x14ac:dyDescent="0.25">
      <c r="A755" s="209"/>
      <c r="B755" s="209"/>
      <c r="C755" s="209"/>
      <c r="D755" s="209"/>
      <c r="E755" s="209"/>
      <c r="F755" s="209"/>
      <c r="G755" s="209"/>
      <c r="H755" s="209"/>
      <c r="I755" s="209"/>
      <c r="J755" s="209"/>
      <c r="K755" s="209"/>
      <c r="L755" s="209"/>
      <c r="M755" s="209"/>
      <c r="N755" s="209"/>
      <c r="O755" s="209"/>
      <c r="P755" s="209"/>
      <c r="Q755" s="209"/>
      <c r="R755" s="209"/>
      <c r="S755" s="209"/>
      <c r="T755" s="209"/>
      <c r="U755" s="209"/>
      <c r="V755" s="207"/>
      <c r="W755" s="207"/>
      <c r="X755" s="207"/>
      <c r="Y755" s="207"/>
      <c r="Z755" s="207"/>
      <c r="AA755" s="207"/>
      <c r="AB755" s="207"/>
      <c r="AC755" s="207"/>
      <c r="AD755" s="207"/>
      <c r="AE755" s="207"/>
      <c r="AF755" s="207"/>
      <c r="AG755" s="207"/>
      <c r="AH755" s="207"/>
      <c r="AI755" s="207"/>
      <c r="AJ755" s="207"/>
      <c r="AK755" s="207"/>
      <c r="AL755" s="207"/>
    </row>
    <row r="756" spans="1:38" x14ac:dyDescent="0.25">
      <c r="A756" s="209"/>
      <c r="B756" s="209"/>
      <c r="C756" s="209"/>
      <c r="D756" s="209"/>
      <c r="E756" s="209"/>
      <c r="F756" s="209"/>
      <c r="G756" s="209"/>
      <c r="H756" s="209"/>
      <c r="I756" s="209"/>
      <c r="J756" s="209"/>
      <c r="K756" s="209"/>
      <c r="L756" s="209"/>
      <c r="M756" s="209"/>
      <c r="N756" s="209"/>
      <c r="O756" s="209"/>
      <c r="P756" s="209"/>
      <c r="Q756" s="209"/>
      <c r="R756" s="209"/>
      <c r="S756" s="209"/>
      <c r="T756" s="209"/>
      <c r="U756" s="209"/>
      <c r="V756" s="207"/>
      <c r="W756" s="207"/>
      <c r="X756" s="207"/>
      <c r="Y756" s="207"/>
      <c r="Z756" s="207"/>
      <c r="AA756" s="207"/>
      <c r="AB756" s="207"/>
      <c r="AC756" s="207"/>
      <c r="AD756" s="207"/>
      <c r="AE756" s="207"/>
      <c r="AF756" s="207"/>
      <c r="AG756" s="207"/>
      <c r="AH756" s="207"/>
      <c r="AI756" s="207"/>
      <c r="AJ756" s="207"/>
      <c r="AK756" s="207"/>
      <c r="AL756" s="207"/>
    </row>
    <row r="757" spans="1:38" x14ac:dyDescent="0.25">
      <c r="A757" s="209"/>
      <c r="B757" s="209"/>
      <c r="C757" s="209"/>
      <c r="D757" s="209"/>
      <c r="E757" s="209"/>
      <c r="F757" s="209"/>
      <c r="G757" s="209"/>
      <c r="H757" s="209"/>
      <c r="I757" s="209"/>
      <c r="J757" s="209"/>
      <c r="K757" s="209"/>
      <c r="L757" s="209"/>
      <c r="M757" s="209"/>
      <c r="N757" s="209"/>
      <c r="O757" s="209"/>
      <c r="P757" s="209"/>
      <c r="Q757" s="209"/>
      <c r="R757" s="209"/>
      <c r="S757" s="209"/>
      <c r="T757" s="209"/>
      <c r="U757" s="209"/>
      <c r="V757" s="207"/>
      <c r="W757" s="207"/>
      <c r="X757" s="207"/>
      <c r="Y757" s="207"/>
      <c r="Z757" s="207"/>
      <c r="AA757" s="207"/>
      <c r="AB757" s="207"/>
      <c r="AC757" s="207"/>
      <c r="AD757" s="207"/>
      <c r="AE757" s="207"/>
      <c r="AF757" s="207"/>
      <c r="AG757" s="207"/>
      <c r="AH757" s="207"/>
      <c r="AI757" s="207"/>
      <c r="AJ757" s="207"/>
      <c r="AK757" s="207"/>
      <c r="AL757" s="207"/>
    </row>
    <row r="758" spans="1:38" x14ac:dyDescent="0.25">
      <c r="A758" s="209"/>
      <c r="B758" s="209"/>
      <c r="C758" s="209"/>
      <c r="D758" s="209"/>
      <c r="E758" s="209"/>
      <c r="F758" s="209"/>
      <c r="G758" s="209"/>
      <c r="H758" s="209"/>
      <c r="I758" s="209"/>
      <c r="J758" s="209"/>
      <c r="K758" s="209"/>
      <c r="L758" s="209"/>
      <c r="M758" s="209"/>
      <c r="N758" s="209"/>
      <c r="O758" s="209"/>
      <c r="P758" s="209"/>
      <c r="Q758" s="209"/>
      <c r="R758" s="209"/>
      <c r="S758" s="209"/>
      <c r="T758" s="209"/>
      <c r="U758" s="209"/>
      <c r="V758" s="207"/>
      <c r="W758" s="207"/>
      <c r="X758" s="207"/>
      <c r="Y758" s="207"/>
      <c r="Z758" s="207"/>
      <c r="AA758" s="207"/>
      <c r="AB758" s="207"/>
      <c r="AC758" s="207"/>
      <c r="AD758" s="207"/>
      <c r="AE758" s="207"/>
      <c r="AF758" s="207"/>
      <c r="AG758" s="207"/>
      <c r="AH758" s="207"/>
      <c r="AI758" s="207"/>
      <c r="AJ758" s="207"/>
      <c r="AK758" s="207"/>
      <c r="AL758" s="207"/>
    </row>
    <row r="759" spans="1:38" x14ac:dyDescent="0.25">
      <c r="A759" s="209"/>
      <c r="B759" s="209"/>
      <c r="C759" s="209"/>
      <c r="D759" s="209"/>
      <c r="E759" s="209"/>
      <c r="F759" s="209"/>
      <c r="G759" s="209"/>
      <c r="H759" s="209"/>
      <c r="I759" s="209"/>
      <c r="J759" s="209"/>
      <c r="K759" s="209"/>
      <c r="L759" s="209"/>
      <c r="M759" s="209"/>
      <c r="N759" s="209"/>
      <c r="O759" s="209"/>
      <c r="P759" s="209"/>
      <c r="Q759" s="209"/>
      <c r="R759" s="209"/>
      <c r="S759" s="209"/>
      <c r="T759" s="209"/>
      <c r="U759" s="209"/>
      <c r="V759" s="207"/>
      <c r="W759" s="207"/>
      <c r="X759" s="207"/>
      <c r="Y759" s="207"/>
      <c r="Z759" s="207"/>
      <c r="AA759" s="207"/>
      <c r="AB759" s="207"/>
      <c r="AC759" s="207"/>
      <c r="AD759" s="207"/>
      <c r="AE759" s="207"/>
      <c r="AF759" s="207"/>
      <c r="AG759" s="207"/>
      <c r="AH759" s="207"/>
      <c r="AI759" s="207"/>
      <c r="AJ759" s="207"/>
      <c r="AK759" s="207"/>
      <c r="AL759" s="207"/>
    </row>
    <row r="760" spans="1:38" x14ac:dyDescent="0.25">
      <c r="A760" s="209"/>
      <c r="B760" s="209"/>
      <c r="C760" s="209"/>
      <c r="D760" s="209"/>
      <c r="E760" s="209"/>
      <c r="F760" s="209"/>
      <c r="G760" s="209"/>
      <c r="H760" s="209"/>
      <c r="I760" s="209"/>
      <c r="J760" s="209"/>
      <c r="K760" s="209"/>
      <c r="L760" s="209"/>
      <c r="M760" s="209"/>
      <c r="N760" s="209"/>
      <c r="O760" s="209"/>
      <c r="P760" s="209"/>
      <c r="Q760" s="209"/>
      <c r="R760" s="209"/>
      <c r="S760" s="209"/>
      <c r="T760" s="209"/>
      <c r="U760" s="209"/>
      <c r="V760" s="207"/>
      <c r="W760" s="207"/>
      <c r="X760" s="207"/>
      <c r="Y760" s="207"/>
      <c r="Z760" s="207"/>
      <c r="AA760" s="207"/>
      <c r="AB760" s="207"/>
      <c r="AC760" s="207"/>
      <c r="AD760" s="207"/>
      <c r="AE760" s="207"/>
      <c r="AF760" s="207"/>
      <c r="AG760" s="207"/>
      <c r="AH760" s="207"/>
      <c r="AI760" s="207"/>
      <c r="AJ760" s="207"/>
      <c r="AK760" s="207"/>
      <c r="AL760" s="207"/>
    </row>
    <row r="761" spans="1:38" x14ac:dyDescent="0.25">
      <c r="A761" s="209"/>
      <c r="B761" s="209"/>
      <c r="C761" s="209"/>
      <c r="D761" s="209"/>
      <c r="E761" s="209"/>
      <c r="F761" s="209"/>
      <c r="G761" s="209"/>
      <c r="H761" s="209"/>
      <c r="I761" s="209"/>
      <c r="J761" s="209"/>
      <c r="K761" s="209"/>
      <c r="L761" s="209"/>
      <c r="M761" s="209"/>
      <c r="N761" s="209"/>
      <c r="O761" s="209"/>
      <c r="P761" s="209"/>
      <c r="Q761" s="209"/>
      <c r="R761" s="209"/>
      <c r="S761" s="209"/>
      <c r="T761" s="209"/>
      <c r="U761" s="209"/>
      <c r="V761" s="207"/>
      <c r="W761" s="207"/>
      <c r="X761" s="207"/>
      <c r="Y761" s="207"/>
      <c r="Z761" s="207"/>
      <c r="AA761" s="207"/>
      <c r="AB761" s="207"/>
      <c r="AC761" s="207"/>
      <c r="AD761" s="207"/>
      <c r="AE761" s="207"/>
      <c r="AF761" s="207"/>
      <c r="AG761" s="207"/>
      <c r="AH761" s="207"/>
      <c r="AI761" s="207"/>
      <c r="AJ761" s="207"/>
      <c r="AK761" s="207"/>
      <c r="AL761" s="207"/>
    </row>
    <row r="762" spans="1:38" x14ac:dyDescent="0.25">
      <c r="A762" s="209"/>
      <c r="B762" s="209"/>
      <c r="C762" s="209"/>
      <c r="D762" s="209"/>
      <c r="E762" s="209"/>
      <c r="F762" s="209"/>
      <c r="G762" s="209"/>
      <c r="H762" s="209"/>
      <c r="I762" s="209"/>
      <c r="J762" s="209"/>
      <c r="K762" s="209"/>
      <c r="L762" s="209"/>
      <c r="M762" s="209"/>
      <c r="N762" s="209"/>
      <c r="O762" s="209"/>
      <c r="P762" s="209"/>
      <c r="Q762" s="209"/>
      <c r="R762" s="209"/>
      <c r="S762" s="209"/>
      <c r="T762" s="209"/>
      <c r="U762" s="209"/>
      <c r="V762" s="207"/>
      <c r="W762" s="207"/>
      <c r="X762" s="207"/>
      <c r="Y762" s="207"/>
      <c r="Z762" s="207"/>
      <c r="AA762" s="207"/>
      <c r="AB762" s="207"/>
      <c r="AC762" s="207"/>
      <c r="AD762" s="207"/>
      <c r="AE762" s="207"/>
      <c r="AF762" s="207"/>
      <c r="AG762" s="207"/>
      <c r="AH762" s="207"/>
      <c r="AI762" s="207"/>
      <c r="AJ762" s="207"/>
      <c r="AK762" s="207"/>
      <c r="AL762" s="207"/>
    </row>
    <row r="763" spans="1:38" x14ac:dyDescent="0.25">
      <c r="A763" s="209"/>
      <c r="B763" s="209"/>
      <c r="C763" s="209"/>
      <c r="D763" s="209"/>
      <c r="E763" s="209"/>
      <c r="F763" s="209"/>
      <c r="G763" s="209"/>
      <c r="H763" s="209"/>
      <c r="I763" s="209"/>
      <c r="J763" s="209"/>
      <c r="K763" s="209"/>
      <c r="L763" s="209"/>
      <c r="M763" s="209"/>
      <c r="N763" s="209"/>
      <c r="O763" s="209"/>
      <c r="P763" s="209"/>
      <c r="Q763" s="209"/>
      <c r="R763" s="209"/>
      <c r="S763" s="209"/>
      <c r="T763" s="209"/>
      <c r="U763" s="209"/>
      <c r="V763" s="207"/>
      <c r="W763" s="207"/>
      <c r="X763" s="207"/>
      <c r="Y763" s="207"/>
      <c r="Z763" s="207"/>
      <c r="AA763" s="207"/>
      <c r="AB763" s="207"/>
      <c r="AC763" s="207"/>
      <c r="AD763" s="207"/>
      <c r="AE763" s="207"/>
      <c r="AF763" s="207"/>
      <c r="AG763" s="207"/>
      <c r="AH763" s="207"/>
      <c r="AI763" s="207"/>
      <c r="AJ763" s="207"/>
      <c r="AK763" s="207"/>
      <c r="AL763" s="207"/>
    </row>
    <row r="764" spans="1:38" x14ac:dyDescent="0.25">
      <c r="A764" s="209"/>
      <c r="B764" s="209"/>
      <c r="C764" s="209"/>
      <c r="D764" s="209"/>
      <c r="E764" s="209"/>
      <c r="F764" s="209"/>
      <c r="G764" s="209"/>
      <c r="H764" s="209"/>
      <c r="I764" s="209"/>
      <c r="J764" s="209"/>
      <c r="K764" s="209"/>
      <c r="L764" s="209"/>
      <c r="M764" s="209"/>
      <c r="N764" s="209"/>
      <c r="O764" s="209"/>
      <c r="P764" s="209"/>
      <c r="Q764" s="209"/>
      <c r="R764" s="209"/>
      <c r="S764" s="209"/>
      <c r="T764" s="209"/>
      <c r="U764" s="209"/>
      <c r="V764" s="207"/>
      <c r="W764" s="207"/>
      <c r="X764" s="207"/>
      <c r="Y764" s="207"/>
      <c r="Z764" s="207"/>
      <c r="AA764" s="207"/>
      <c r="AB764" s="207"/>
      <c r="AC764" s="207"/>
      <c r="AD764" s="207"/>
      <c r="AE764" s="207"/>
      <c r="AF764" s="207"/>
      <c r="AG764" s="207"/>
      <c r="AH764" s="207"/>
      <c r="AI764" s="207"/>
      <c r="AJ764" s="207"/>
      <c r="AK764" s="207"/>
      <c r="AL764" s="207"/>
    </row>
    <row r="765" spans="1:38" x14ac:dyDescent="0.25">
      <c r="A765" s="209"/>
      <c r="B765" s="209"/>
      <c r="C765" s="209"/>
      <c r="D765" s="209"/>
      <c r="E765" s="209"/>
      <c r="F765" s="209"/>
      <c r="G765" s="209"/>
      <c r="H765" s="209"/>
      <c r="I765" s="209"/>
      <c r="J765" s="209"/>
      <c r="K765" s="209"/>
      <c r="L765" s="209"/>
      <c r="M765" s="209"/>
      <c r="N765" s="209"/>
      <c r="O765" s="209"/>
      <c r="P765" s="209"/>
      <c r="Q765" s="209"/>
      <c r="R765" s="209"/>
      <c r="S765" s="209"/>
      <c r="T765" s="209"/>
      <c r="U765" s="209"/>
      <c r="V765" s="207"/>
      <c r="W765" s="207"/>
      <c r="X765" s="207"/>
      <c r="Y765" s="207"/>
      <c r="Z765" s="207"/>
      <c r="AA765" s="207"/>
      <c r="AB765" s="207"/>
      <c r="AC765" s="207"/>
      <c r="AD765" s="207"/>
      <c r="AE765" s="207"/>
      <c r="AF765" s="207"/>
      <c r="AG765" s="207"/>
      <c r="AH765" s="207"/>
      <c r="AI765" s="207"/>
      <c r="AJ765" s="207"/>
      <c r="AK765" s="207"/>
      <c r="AL765" s="207"/>
    </row>
    <row r="766" spans="1:38" x14ac:dyDescent="0.25">
      <c r="A766" s="209"/>
      <c r="B766" s="209"/>
      <c r="C766" s="209"/>
      <c r="D766" s="209"/>
      <c r="E766" s="209"/>
      <c r="F766" s="209"/>
      <c r="G766" s="209"/>
      <c r="H766" s="209"/>
      <c r="I766" s="209"/>
      <c r="J766" s="209"/>
      <c r="K766" s="209"/>
      <c r="L766" s="209"/>
      <c r="M766" s="209"/>
      <c r="N766" s="209"/>
      <c r="O766" s="209"/>
      <c r="P766" s="209"/>
      <c r="Q766" s="209"/>
      <c r="R766" s="209"/>
      <c r="S766" s="209"/>
      <c r="T766" s="209"/>
      <c r="U766" s="209"/>
      <c r="V766" s="207"/>
      <c r="W766" s="207"/>
      <c r="X766" s="207"/>
      <c r="Y766" s="207"/>
      <c r="Z766" s="207"/>
      <c r="AA766" s="207"/>
      <c r="AB766" s="207"/>
      <c r="AC766" s="207"/>
      <c r="AD766" s="207"/>
      <c r="AE766" s="207"/>
      <c r="AF766" s="207"/>
      <c r="AG766" s="207"/>
      <c r="AH766" s="207"/>
      <c r="AI766" s="207"/>
      <c r="AJ766" s="207"/>
      <c r="AK766" s="207"/>
      <c r="AL766" s="207"/>
    </row>
    <row r="767" spans="1:38" x14ac:dyDescent="0.25">
      <c r="A767" s="209"/>
      <c r="B767" s="209"/>
      <c r="C767" s="209"/>
      <c r="D767" s="209"/>
      <c r="E767" s="209"/>
      <c r="F767" s="209"/>
      <c r="G767" s="209"/>
      <c r="H767" s="209"/>
      <c r="I767" s="209"/>
      <c r="J767" s="209"/>
      <c r="K767" s="209"/>
      <c r="L767" s="209"/>
      <c r="M767" s="209"/>
      <c r="N767" s="209"/>
      <c r="O767" s="209"/>
      <c r="P767" s="209"/>
      <c r="Q767" s="209"/>
      <c r="R767" s="209"/>
      <c r="S767" s="209"/>
      <c r="T767" s="209"/>
      <c r="U767" s="209"/>
      <c r="V767" s="207"/>
      <c r="W767" s="207"/>
      <c r="X767" s="207"/>
      <c r="Y767" s="207"/>
      <c r="Z767" s="207"/>
      <c r="AA767" s="207"/>
      <c r="AB767" s="207"/>
      <c r="AC767" s="207"/>
      <c r="AD767" s="207"/>
      <c r="AE767" s="207"/>
      <c r="AF767" s="207"/>
      <c r="AG767" s="207"/>
      <c r="AH767" s="207"/>
      <c r="AI767" s="207"/>
      <c r="AJ767" s="207"/>
      <c r="AK767" s="207"/>
      <c r="AL767" s="207"/>
    </row>
    <row r="768" spans="1:38" x14ac:dyDescent="0.25">
      <c r="A768" s="209"/>
      <c r="B768" s="209"/>
      <c r="C768" s="209"/>
      <c r="D768" s="209"/>
      <c r="E768" s="209"/>
      <c r="F768" s="209"/>
      <c r="G768" s="209"/>
      <c r="H768" s="209"/>
      <c r="I768" s="209"/>
      <c r="J768" s="209"/>
      <c r="K768" s="209"/>
      <c r="L768" s="209"/>
      <c r="M768" s="209"/>
      <c r="N768" s="209"/>
      <c r="O768" s="209"/>
      <c r="P768" s="209"/>
      <c r="Q768" s="209"/>
      <c r="R768" s="209"/>
      <c r="S768" s="209"/>
      <c r="T768" s="209"/>
      <c r="U768" s="209"/>
      <c r="V768" s="207"/>
      <c r="W768" s="207"/>
      <c r="X768" s="207"/>
      <c r="Y768" s="207"/>
      <c r="Z768" s="207"/>
      <c r="AA768" s="207"/>
      <c r="AB768" s="207"/>
      <c r="AC768" s="207"/>
      <c r="AD768" s="207"/>
      <c r="AE768" s="207"/>
      <c r="AF768" s="207"/>
      <c r="AG768" s="207"/>
      <c r="AH768" s="207"/>
      <c r="AI768" s="207"/>
      <c r="AJ768" s="207"/>
      <c r="AK768" s="207"/>
      <c r="AL768" s="207"/>
    </row>
    <row r="769" spans="1:38" x14ac:dyDescent="0.25">
      <c r="A769" s="209"/>
      <c r="B769" s="209"/>
      <c r="C769" s="209"/>
      <c r="D769" s="209"/>
      <c r="E769" s="209"/>
      <c r="F769" s="209"/>
      <c r="G769" s="209"/>
      <c r="H769" s="209"/>
      <c r="I769" s="209"/>
      <c r="J769" s="209"/>
      <c r="K769" s="209"/>
      <c r="L769" s="209"/>
      <c r="M769" s="209"/>
      <c r="N769" s="209"/>
      <c r="O769" s="209"/>
      <c r="P769" s="209"/>
      <c r="Q769" s="209"/>
      <c r="R769" s="209"/>
      <c r="S769" s="209"/>
      <c r="T769" s="209"/>
      <c r="U769" s="209"/>
      <c r="V769" s="207"/>
      <c r="W769" s="207"/>
      <c r="X769" s="207"/>
      <c r="Y769" s="207"/>
      <c r="Z769" s="207"/>
      <c r="AA769" s="207"/>
      <c r="AB769" s="207"/>
      <c r="AC769" s="207"/>
      <c r="AD769" s="207"/>
      <c r="AE769" s="207"/>
      <c r="AF769" s="207"/>
      <c r="AG769" s="207"/>
      <c r="AH769" s="207"/>
      <c r="AI769" s="207"/>
      <c r="AJ769" s="207"/>
      <c r="AK769" s="207"/>
      <c r="AL769" s="207"/>
    </row>
    <row r="770" spans="1:38" x14ac:dyDescent="0.25">
      <c r="A770" s="209"/>
      <c r="B770" s="209"/>
      <c r="C770" s="209"/>
      <c r="D770" s="209"/>
      <c r="E770" s="209"/>
      <c r="F770" s="209"/>
      <c r="G770" s="209"/>
      <c r="H770" s="209"/>
      <c r="I770" s="209"/>
      <c r="J770" s="209"/>
      <c r="K770" s="209"/>
      <c r="L770" s="209"/>
      <c r="M770" s="209"/>
      <c r="N770" s="209"/>
      <c r="O770" s="209"/>
      <c r="P770" s="209"/>
      <c r="Q770" s="209"/>
      <c r="R770" s="209"/>
      <c r="S770" s="209"/>
      <c r="T770" s="209"/>
      <c r="U770" s="209"/>
      <c r="V770" s="207"/>
      <c r="W770" s="207"/>
      <c r="X770" s="207"/>
      <c r="Y770" s="207"/>
      <c r="Z770" s="207"/>
      <c r="AA770" s="207"/>
      <c r="AB770" s="207"/>
      <c r="AC770" s="207"/>
      <c r="AD770" s="207"/>
      <c r="AE770" s="207"/>
      <c r="AF770" s="207"/>
      <c r="AG770" s="207"/>
      <c r="AH770" s="207"/>
      <c r="AI770" s="207"/>
      <c r="AJ770" s="207"/>
      <c r="AK770" s="207"/>
      <c r="AL770" s="207"/>
    </row>
    <row r="771" spans="1:38" x14ac:dyDescent="0.25">
      <c r="A771" s="209"/>
      <c r="B771" s="209"/>
      <c r="C771" s="209"/>
      <c r="D771" s="209"/>
      <c r="E771" s="209"/>
      <c r="F771" s="209"/>
      <c r="G771" s="209"/>
      <c r="H771" s="209"/>
      <c r="I771" s="209"/>
      <c r="J771" s="209"/>
      <c r="K771" s="209"/>
      <c r="L771" s="209"/>
      <c r="M771" s="209"/>
      <c r="N771" s="209"/>
      <c r="O771" s="209"/>
      <c r="P771" s="209"/>
      <c r="Q771" s="209"/>
      <c r="R771" s="209"/>
      <c r="S771" s="209"/>
      <c r="T771" s="209"/>
      <c r="U771" s="209"/>
      <c r="V771" s="207"/>
      <c r="W771" s="207"/>
      <c r="X771" s="207"/>
      <c r="Y771" s="207"/>
      <c r="Z771" s="207"/>
      <c r="AA771" s="207"/>
      <c r="AB771" s="207"/>
      <c r="AC771" s="207"/>
      <c r="AD771" s="207"/>
      <c r="AE771" s="207"/>
      <c r="AF771" s="207"/>
      <c r="AG771" s="207"/>
      <c r="AH771" s="207"/>
      <c r="AI771" s="207"/>
      <c r="AJ771" s="207"/>
      <c r="AK771" s="207"/>
      <c r="AL771" s="207"/>
    </row>
    <row r="772" spans="1:38" x14ac:dyDescent="0.25">
      <c r="A772" s="209"/>
      <c r="B772" s="209"/>
      <c r="C772" s="209"/>
      <c r="D772" s="209"/>
      <c r="E772" s="209"/>
      <c r="F772" s="209"/>
      <c r="G772" s="209"/>
      <c r="H772" s="209"/>
      <c r="I772" s="209"/>
      <c r="J772" s="209"/>
      <c r="K772" s="209"/>
      <c r="L772" s="209"/>
      <c r="M772" s="209"/>
      <c r="N772" s="209"/>
      <c r="O772" s="209"/>
      <c r="P772" s="209"/>
      <c r="Q772" s="209"/>
      <c r="R772" s="209"/>
      <c r="S772" s="209"/>
      <c r="T772" s="209"/>
      <c r="U772" s="209"/>
      <c r="V772" s="207"/>
      <c r="W772" s="207"/>
      <c r="X772" s="207"/>
      <c r="Y772" s="207"/>
      <c r="Z772" s="207"/>
      <c r="AA772" s="207"/>
      <c r="AB772" s="207"/>
      <c r="AC772" s="207"/>
      <c r="AD772" s="207"/>
      <c r="AE772" s="207"/>
      <c r="AF772" s="207"/>
      <c r="AG772" s="207"/>
      <c r="AH772" s="207"/>
      <c r="AI772" s="207"/>
      <c r="AJ772" s="207"/>
      <c r="AK772" s="207"/>
      <c r="AL772" s="207"/>
    </row>
    <row r="773" spans="1:38" x14ac:dyDescent="0.25">
      <c r="A773" s="209"/>
      <c r="B773" s="209"/>
      <c r="C773" s="209"/>
      <c r="D773" s="209"/>
      <c r="E773" s="209"/>
      <c r="F773" s="209"/>
      <c r="G773" s="209"/>
      <c r="H773" s="209"/>
      <c r="I773" s="209"/>
      <c r="J773" s="209"/>
      <c r="K773" s="209"/>
      <c r="L773" s="209"/>
      <c r="M773" s="209"/>
      <c r="N773" s="209"/>
      <c r="O773" s="209"/>
      <c r="P773" s="209"/>
      <c r="Q773" s="209"/>
      <c r="R773" s="209"/>
      <c r="S773" s="209"/>
      <c r="T773" s="209"/>
      <c r="U773" s="209"/>
      <c r="V773" s="207"/>
      <c r="W773" s="207"/>
      <c r="X773" s="207"/>
      <c r="Y773" s="207"/>
      <c r="Z773" s="207"/>
      <c r="AA773" s="207"/>
      <c r="AB773" s="207"/>
      <c r="AC773" s="207"/>
      <c r="AD773" s="207"/>
      <c r="AE773" s="207"/>
      <c r="AF773" s="207"/>
      <c r="AG773" s="207"/>
      <c r="AH773" s="207"/>
      <c r="AI773" s="207"/>
      <c r="AJ773" s="207"/>
      <c r="AK773" s="207"/>
      <c r="AL773" s="207"/>
    </row>
    <row r="774" spans="1:38" x14ac:dyDescent="0.25">
      <c r="A774" s="209"/>
      <c r="B774" s="209"/>
      <c r="C774" s="209"/>
      <c r="D774" s="209"/>
      <c r="E774" s="209"/>
      <c r="F774" s="209"/>
      <c r="G774" s="209"/>
      <c r="H774" s="209"/>
      <c r="I774" s="209"/>
      <c r="J774" s="209"/>
      <c r="K774" s="209"/>
      <c r="L774" s="209"/>
      <c r="M774" s="209"/>
      <c r="N774" s="209"/>
      <c r="O774" s="209"/>
      <c r="P774" s="209"/>
      <c r="Q774" s="209"/>
      <c r="R774" s="209"/>
      <c r="S774" s="209"/>
      <c r="T774" s="209"/>
      <c r="U774" s="209"/>
      <c r="V774" s="207"/>
      <c r="W774" s="207"/>
      <c r="X774" s="207"/>
      <c r="Y774" s="207"/>
      <c r="Z774" s="207"/>
      <c r="AA774" s="207"/>
      <c r="AB774" s="207"/>
      <c r="AC774" s="207"/>
      <c r="AD774" s="207"/>
      <c r="AE774" s="207"/>
      <c r="AF774" s="207"/>
      <c r="AG774" s="207"/>
      <c r="AH774" s="207"/>
      <c r="AI774" s="207"/>
      <c r="AJ774" s="207"/>
      <c r="AK774" s="207"/>
      <c r="AL774" s="207"/>
    </row>
    <row r="775" spans="1:38" x14ac:dyDescent="0.25">
      <c r="A775" s="209"/>
      <c r="B775" s="209"/>
      <c r="C775" s="209"/>
      <c r="D775" s="209"/>
      <c r="E775" s="209"/>
      <c r="F775" s="209"/>
      <c r="G775" s="209"/>
      <c r="H775" s="209"/>
      <c r="I775" s="209"/>
      <c r="J775" s="209"/>
      <c r="K775" s="209"/>
      <c r="L775" s="209"/>
      <c r="M775" s="209"/>
      <c r="N775" s="209"/>
      <c r="O775" s="209"/>
      <c r="P775" s="209"/>
      <c r="Q775" s="209"/>
      <c r="R775" s="209"/>
      <c r="S775" s="209"/>
      <c r="T775" s="209"/>
      <c r="U775" s="209"/>
      <c r="V775" s="207"/>
      <c r="W775" s="207"/>
      <c r="X775" s="207"/>
      <c r="Y775" s="207"/>
      <c r="Z775" s="207"/>
      <c r="AA775" s="207"/>
      <c r="AB775" s="207"/>
      <c r="AC775" s="207"/>
      <c r="AD775" s="207"/>
      <c r="AE775" s="207"/>
      <c r="AF775" s="207"/>
      <c r="AG775" s="207"/>
      <c r="AH775" s="207"/>
      <c r="AI775" s="207"/>
      <c r="AJ775" s="207"/>
      <c r="AK775" s="207"/>
      <c r="AL775" s="207"/>
    </row>
    <row r="776" spans="1:38" x14ac:dyDescent="0.25">
      <c r="A776" s="209"/>
      <c r="B776" s="209"/>
      <c r="C776" s="209"/>
      <c r="D776" s="209"/>
      <c r="E776" s="209"/>
      <c r="F776" s="209"/>
      <c r="G776" s="209"/>
      <c r="H776" s="209"/>
      <c r="I776" s="209"/>
      <c r="J776" s="209"/>
      <c r="K776" s="209"/>
      <c r="L776" s="209"/>
      <c r="M776" s="209"/>
      <c r="N776" s="209"/>
      <c r="O776" s="209"/>
      <c r="P776" s="209"/>
      <c r="Q776" s="209"/>
      <c r="R776" s="209"/>
      <c r="S776" s="209"/>
      <c r="T776" s="209"/>
      <c r="U776" s="209"/>
      <c r="V776" s="207"/>
      <c r="W776" s="207"/>
      <c r="X776" s="207"/>
      <c r="Y776" s="207"/>
      <c r="Z776" s="207"/>
      <c r="AA776" s="207"/>
      <c r="AB776" s="207"/>
      <c r="AC776" s="207"/>
      <c r="AD776" s="207"/>
      <c r="AE776" s="207"/>
      <c r="AF776" s="207"/>
      <c r="AG776" s="207"/>
      <c r="AH776" s="207"/>
      <c r="AI776" s="207"/>
      <c r="AJ776" s="207"/>
      <c r="AK776" s="207"/>
      <c r="AL776" s="207"/>
    </row>
    <row r="777" spans="1:38" x14ac:dyDescent="0.25">
      <c r="A777" s="209"/>
      <c r="B777" s="209"/>
      <c r="C777" s="209"/>
      <c r="D777" s="209"/>
      <c r="E777" s="209"/>
      <c r="F777" s="209"/>
      <c r="G777" s="209"/>
      <c r="H777" s="209"/>
      <c r="I777" s="209"/>
      <c r="J777" s="209"/>
      <c r="K777" s="209"/>
      <c r="L777" s="209"/>
      <c r="M777" s="209"/>
      <c r="N777" s="209"/>
      <c r="O777" s="209"/>
      <c r="P777" s="209"/>
      <c r="Q777" s="209"/>
      <c r="R777" s="209"/>
      <c r="S777" s="209"/>
      <c r="T777" s="209"/>
      <c r="U777" s="209"/>
      <c r="V777" s="207"/>
      <c r="W777" s="207"/>
      <c r="X777" s="207"/>
      <c r="Y777" s="207"/>
      <c r="Z777" s="207"/>
      <c r="AA777" s="207"/>
      <c r="AB777" s="207"/>
      <c r="AC777" s="207"/>
      <c r="AD777" s="207"/>
      <c r="AE777" s="207"/>
      <c r="AF777" s="207"/>
      <c r="AG777" s="207"/>
      <c r="AH777" s="207"/>
      <c r="AI777" s="207"/>
      <c r="AJ777" s="207"/>
      <c r="AK777" s="207"/>
      <c r="AL777" s="207"/>
    </row>
    <row r="778" spans="1:38" x14ac:dyDescent="0.25">
      <c r="A778" s="209"/>
      <c r="B778" s="209"/>
      <c r="C778" s="209"/>
      <c r="D778" s="209"/>
      <c r="E778" s="209"/>
      <c r="F778" s="209"/>
      <c r="G778" s="209"/>
      <c r="H778" s="209"/>
      <c r="I778" s="209"/>
      <c r="J778" s="209"/>
      <c r="K778" s="209"/>
      <c r="L778" s="209"/>
      <c r="M778" s="209"/>
      <c r="N778" s="209"/>
      <c r="O778" s="209"/>
      <c r="P778" s="209"/>
      <c r="Q778" s="209"/>
      <c r="R778" s="209"/>
      <c r="S778" s="209"/>
      <c r="T778" s="209"/>
      <c r="U778" s="209"/>
      <c r="V778" s="207"/>
      <c r="W778" s="207"/>
      <c r="X778" s="207"/>
      <c r="Y778" s="207"/>
      <c r="Z778" s="207"/>
      <c r="AA778" s="207"/>
      <c r="AB778" s="207"/>
      <c r="AC778" s="207"/>
      <c r="AD778" s="207"/>
      <c r="AE778" s="207"/>
      <c r="AF778" s="207"/>
      <c r="AG778" s="207"/>
      <c r="AH778" s="207"/>
      <c r="AI778" s="207"/>
      <c r="AJ778" s="207"/>
      <c r="AK778" s="207"/>
      <c r="AL778" s="207"/>
    </row>
    <row r="779" spans="1:38" x14ac:dyDescent="0.25">
      <c r="A779" s="209"/>
      <c r="B779" s="209"/>
      <c r="C779" s="209"/>
      <c r="D779" s="209"/>
      <c r="E779" s="209"/>
      <c r="F779" s="209"/>
      <c r="G779" s="209"/>
      <c r="H779" s="209"/>
      <c r="I779" s="209"/>
      <c r="J779" s="209"/>
      <c r="K779" s="209"/>
      <c r="L779" s="209"/>
      <c r="M779" s="209"/>
      <c r="N779" s="209"/>
      <c r="O779" s="209"/>
      <c r="P779" s="209"/>
      <c r="Q779" s="209"/>
      <c r="R779" s="209"/>
      <c r="S779" s="209"/>
      <c r="T779" s="209"/>
      <c r="U779" s="209"/>
      <c r="V779" s="207"/>
      <c r="W779" s="207"/>
      <c r="X779" s="207"/>
      <c r="Y779" s="207"/>
      <c r="Z779" s="207"/>
      <c r="AA779" s="207"/>
      <c r="AB779" s="207"/>
      <c r="AC779" s="207"/>
      <c r="AD779" s="207"/>
      <c r="AE779" s="207"/>
      <c r="AF779" s="207"/>
      <c r="AG779" s="207"/>
      <c r="AH779" s="207"/>
      <c r="AI779" s="207"/>
      <c r="AJ779" s="207"/>
      <c r="AK779" s="207"/>
      <c r="AL779" s="207"/>
    </row>
    <row r="780" spans="1:38" x14ac:dyDescent="0.25">
      <c r="A780" s="209"/>
      <c r="B780" s="209"/>
      <c r="C780" s="209"/>
      <c r="D780" s="209"/>
      <c r="E780" s="209"/>
      <c r="F780" s="209"/>
      <c r="G780" s="209"/>
      <c r="H780" s="209"/>
      <c r="I780" s="209"/>
      <c r="J780" s="209"/>
      <c r="K780" s="209"/>
      <c r="L780" s="209"/>
      <c r="M780" s="209"/>
      <c r="N780" s="209"/>
      <c r="O780" s="209"/>
      <c r="P780" s="209"/>
      <c r="Q780" s="209"/>
      <c r="R780" s="209"/>
      <c r="S780" s="209"/>
      <c r="T780" s="209"/>
      <c r="U780" s="209"/>
      <c r="V780" s="207"/>
      <c r="W780" s="207"/>
      <c r="X780" s="207"/>
      <c r="Y780" s="207"/>
      <c r="Z780" s="207"/>
      <c r="AA780" s="207"/>
      <c r="AB780" s="207"/>
      <c r="AC780" s="207"/>
      <c r="AD780" s="207"/>
      <c r="AE780" s="207"/>
      <c r="AF780" s="207"/>
      <c r="AG780" s="207"/>
      <c r="AH780" s="207"/>
      <c r="AI780" s="207"/>
      <c r="AJ780" s="207"/>
      <c r="AK780" s="207"/>
      <c r="AL780" s="207"/>
    </row>
    <row r="781" spans="1:38" x14ac:dyDescent="0.25">
      <c r="A781" s="209"/>
      <c r="B781" s="209"/>
      <c r="C781" s="209"/>
      <c r="D781" s="209"/>
      <c r="E781" s="209"/>
      <c r="F781" s="209"/>
      <c r="G781" s="209"/>
      <c r="H781" s="209"/>
      <c r="I781" s="209"/>
      <c r="J781" s="209"/>
      <c r="K781" s="209"/>
      <c r="L781" s="209"/>
      <c r="M781" s="209"/>
      <c r="N781" s="209"/>
      <c r="O781" s="209"/>
      <c r="P781" s="209"/>
      <c r="Q781" s="209"/>
      <c r="R781" s="209"/>
      <c r="S781" s="209"/>
      <c r="T781" s="209"/>
      <c r="U781" s="209"/>
      <c r="V781" s="207"/>
      <c r="W781" s="207"/>
      <c r="X781" s="207"/>
      <c r="Y781" s="207"/>
      <c r="Z781" s="207"/>
      <c r="AA781" s="207"/>
      <c r="AB781" s="207"/>
      <c r="AC781" s="207"/>
      <c r="AD781" s="207"/>
      <c r="AE781" s="207"/>
      <c r="AF781" s="207"/>
      <c r="AG781" s="207"/>
      <c r="AH781" s="207"/>
      <c r="AI781" s="207"/>
      <c r="AJ781" s="207"/>
      <c r="AK781" s="207"/>
      <c r="AL781" s="207"/>
    </row>
    <row r="782" spans="1:38" x14ac:dyDescent="0.25">
      <c r="A782" s="209"/>
      <c r="B782" s="209"/>
      <c r="C782" s="209"/>
      <c r="D782" s="209"/>
      <c r="E782" s="209"/>
      <c r="F782" s="209"/>
      <c r="G782" s="209"/>
      <c r="H782" s="209"/>
      <c r="I782" s="209"/>
      <c r="J782" s="209"/>
      <c r="K782" s="209"/>
      <c r="L782" s="209"/>
      <c r="M782" s="209"/>
      <c r="N782" s="209"/>
      <c r="O782" s="209"/>
      <c r="P782" s="209"/>
      <c r="Q782" s="209"/>
      <c r="R782" s="209"/>
      <c r="S782" s="209"/>
      <c r="T782" s="209"/>
      <c r="U782" s="209"/>
      <c r="V782" s="207"/>
      <c r="W782" s="207"/>
      <c r="X782" s="207"/>
      <c r="Y782" s="207"/>
      <c r="Z782" s="207"/>
      <c r="AA782" s="207"/>
      <c r="AB782" s="207"/>
      <c r="AC782" s="207"/>
      <c r="AD782" s="207"/>
      <c r="AE782" s="207"/>
      <c r="AF782" s="207"/>
      <c r="AG782" s="207"/>
      <c r="AH782" s="207"/>
      <c r="AI782" s="207"/>
      <c r="AJ782" s="207"/>
      <c r="AK782" s="207"/>
      <c r="AL782" s="207"/>
    </row>
    <row r="783" spans="1:38" x14ac:dyDescent="0.25">
      <c r="A783" s="209"/>
      <c r="B783" s="209"/>
      <c r="C783" s="209"/>
      <c r="D783" s="209"/>
      <c r="E783" s="209"/>
      <c r="F783" s="209"/>
      <c r="G783" s="209"/>
      <c r="H783" s="209"/>
      <c r="I783" s="209"/>
      <c r="J783" s="209"/>
      <c r="K783" s="209"/>
      <c r="L783" s="209"/>
      <c r="M783" s="209"/>
      <c r="N783" s="209"/>
      <c r="O783" s="209"/>
      <c r="P783" s="209"/>
      <c r="Q783" s="209"/>
      <c r="R783" s="209"/>
      <c r="S783" s="209"/>
      <c r="T783" s="209"/>
      <c r="U783" s="209"/>
      <c r="V783" s="207"/>
      <c r="W783" s="207"/>
      <c r="X783" s="207"/>
      <c r="Y783" s="207"/>
      <c r="Z783" s="207"/>
      <c r="AA783" s="207"/>
      <c r="AB783" s="207"/>
      <c r="AC783" s="207"/>
      <c r="AD783" s="207"/>
      <c r="AE783" s="207"/>
      <c r="AF783" s="207"/>
      <c r="AG783" s="207"/>
      <c r="AH783" s="207"/>
      <c r="AI783" s="207"/>
      <c r="AJ783" s="207"/>
      <c r="AK783" s="207"/>
      <c r="AL783" s="207"/>
    </row>
    <row r="784" spans="1:38" x14ac:dyDescent="0.25">
      <c r="A784" s="209"/>
      <c r="B784" s="209"/>
      <c r="C784" s="209"/>
      <c r="D784" s="209"/>
      <c r="E784" s="209"/>
      <c r="F784" s="209"/>
      <c r="G784" s="209"/>
      <c r="H784" s="209"/>
      <c r="I784" s="209"/>
      <c r="J784" s="209"/>
      <c r="K784" s="209"/>
      <c r="L784" s="209"/>
      <c r="M784" s="209"/>
      <c r="N784" s="209"/>
      <c r="O784" s="209"/>
      <c r="P784" s="209"/>
      <c r="Q784" s="209"/>
      <c r="R784" s="209"/>
      <c r="S784" s="209"/>
      <c r="T784" s="209"/>
      <c r="U784" s="209"/>
      <c r="V784" s="207"/>
      <c r="W784" s="207"/>
      <c r="X784" s="207"/>
      <c r="Y784" s="207"/>
      <c r="Z784" s="207"/>
      <c r="AA784" s="207"/>
      <c r="AB784" s="207"/>
      <c r="AC784" s="207"/>
      <c r="AD784" s="207"/>
      <c r="AE784" s="207"/>
      <c r="AF784" s="207"/>
      <c r="AG784" s="207"/>
      <c r="AH784" s="207"/>
      <c r="AI784" s="207"/>
      <c r="AJ784" s="207"/>
      <c r="AK784" s="207"/>
      <c r="AL784" s="207"/>
    </row>
    <row r="785" spans="1:38" x14ac:dyDescent="0.25">
      <c r="A785" s="209"/>
      <c r="B785" s="209"/>
      <c r="C785" s="209"/>
      <c r="D785" s="209"/>
      <c r="E785" s="209"/>
      <c r="F785" s="209"/>
      <c r="G785" s="209"/>
      <c r="H785" s="209"/>
      <c r="I785" s="209"/>
      <c r="J785" s="209"/>
      <c r="K785" s="209"/>
      <c r="L785" s="209"/>
      <c r="M785" s="209"/>
      <c r="N785" s="209"/>
      <c r="O785" s="209"/>
      <c r="P785" s="209"/>
      <c r="Q785" s="209"/>
      <c r="R785" s="209"/>
      <c r="S785" s="209"/>
      <c r="T785" s="209"/>
      <c r="U785" s="209"/>
      <c r="V785" s="207"/>
      <c r="W785" s="207"/>
      <c r="X785" s="207"/>
      <c r="Y785" s="207"/>
      <c r="Z785" s="207"/>
      <c r="AA785" s="207"/>
      <c r="AB785" s="207"/>
      <c r="AC785" s="207"/>
      <c r="AD785" s="207"/>
      <c r="AE785" s="207"/>
      <c r="AF785" s="207"/>
      <c r="AG785" s="207"/>
      <c r="AH785" s="207"/>
      <c r="AI785" s="207"/>
      <c r="AJ785" s="207"/>
      <c r="AK785" s="207"/>
      <c r="AL785" s="207"/>
    </row>
    <row r="786" spans="1:38" x14ac:dyDescent="0.25">
      <c r="A786" s="209"/>
      <c r="B786" s="209"/>
      <c r="C786" s="209"/>
      <c r="D786" s="209"/>
      <c r="E786" s="209"/>
      <c r="F786" s="209"/>
      <c r="G786" s="209"/>
      <c r="H786" s="209"/>
      <c r="I786" s="209"/>
      <c r="J786" s="209"/>
      <c r="K786" s="209"/>
      <c r="L786" s="209"/>
      <c r="M786" s="209"/>
      <c r="N786" s="209"/>
      <c r="O786" s="209"/>
      <c r="P786" s="209"/>
      <c r="Q786" s="209"/>
      <c r="R786" s="209"/>
      <c r="S786" s="209"/>
      <c r="T786" s="209"/>
      <c r="U786" s="209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</row>
    <row r="787" spans="1:38" x14ac:dyDescent="0.25">
      <c r="A787" s="209"/>
      <c r="B787" s="209"/>
      <c r="C787" s="209"/>
      <c r="D787" s="209"/>
      <c r="E787" s="209"/>
      <c r="F787" s="209"/>
      <c r="G787" s="209"/>
      <c r="H787" s="209"/>
      <c r="I787" s="209"/>
      <c r="J787" s="209"/>
      <c r="K787" s="209"/>
      <c r="L787" s="209"/>
      <c r="M787" s="209"/>
      <c r="N787" s="209"/>
      <c r="O787" s="209"/>
      <c r="P787" s="209"/>
      <c r="Q787" s="209"/>
      <c r="R787" s="209"/>
      <c r="S787" s="209"/>
      <c r="T787" s="209"/>
      <c r="U787" s="209"/>
      <c r="V787" s="207"/>
      <c r="W787" s="207"/>
      <c r="X787" s="207"/>
      <c r="Y787" s="207"/>
      <c r="Z787" s="207"/>
      <c r="AA787" s="207"/>
      <c r="AB787" s="207"/>
      <c r="AC787" s="207"/>
      <c r="AD787" s="207"/>
      <c r="AE787" s="207"/>
      <c r="AF787" s="207"/>
      <c r="AG787" s="207"/>
      <c r="AH787" s="207"/>
      <c r="AI787" s="207"/>
      <c r="AJ787" s="207"/>
      <c r="AK787" s="207"/>
      <c r="AL787" s="207"/>
    </row>
    <row r="788" spans="1:38" x14ac:dyDescent="0.25">
      <c r="A788" s="209"/>
      <c r="B788" s="209"/>
      <c r="C788" s="209"/>
      <c r="D788" s="209"/>
      <c r="E788" s="209"/>
      <c r="F788" s="209"/>
      <c r="G788" s="209"/>
      <c r="H788" s="209"/>
      <c r="I788" s="209"/>
      <c r="J788" s="209"/>
      <c r="K788" s="209"/>
      <c r="L788" s="209"/>
      <c r="M788" s="209"/>
      <c r="N788" s="209"/>
      <c r="O788" s="209"/>
      <c r="P788" s="209"/>
      <c r="Q788" s="209"/>
      <c r="R788" s="209"/>
      <c r="S788" s="209"/>
      <c r="T788" s="209"/>
      <c r="U788" s="209"/>
      <c r="V788" s="207"/>
      <c r="W788" s="207"/>
      <c r="X788" s="207"/>
      <c r="Y788" s="207"/>
      <c r="Z788" s="207"/>
      <c r="AA788" s="207"/>
      <c r="AB788" s="207"/>
      <c r="AC788" s="207"/>
      <c r="AD788" s="207"/>
      <c r="AE788" s="207"/>
      <c r="AF788" s="207"/>
      <c r="AG788" s="207"/>
      <c r="AH788" s="207"/>
      <c r="AI788" s="207"/>
      <c r="AJ788" s="207"/>
      <c r="AK788" s="207"/>
      <c r="AL788" s="207"/>
    </row>
    <row r="789" spans="1:38" x14ac:dyDescent="0.25">
      <c r="A789" s="209"/>
      <c r="B789" s="209"/>
      <c r="C789" s="209"/>
      <c r="D789" s="209"/>
      <c r="E789" s="209"/>
      <c r="F789" s="209"/>
      <c r="G789" s="209"/>
      <c r="H789" s="209"/>
      <c r="I789" s="209"/>
      <c r="J789" s="209"/>
      <c r="K789" s="209"/>
      <c r="L789" s="209"/>
      <c r="M789" s="209"/>
      <c r="N789" s="209"/>
      <c r="O789" s="209"/>
      <c r="P789" s="209"/>
      <c r="Q789" s="209"/>
      <c r="R789" s="209"/>
      <c r="S789" s="209"/>
      <c r="T789" s="209"/>
      <c r="U789" s="209"/>
      <c r="V789" s="207"/>
      <c r="W789" s="207"/>
      <c r="X789" s="207"/>
      <c r="Y789" s="207"/>
      <c r="Z789" s="207"/>
      <c r="AA789" s="207"/>
      <c r="AB789" s="207"/>
      <c r="AC789" s="207"/>
      <c r="AD789" s="207"/>
      <c r="AE789" s="207"/>
      <c r="AF789" s="207"/>
      <c r="AG789" s="207"/>
      <c r="AH789" s="207"/>
      <c r="AI789" s="207"/>
      <c r="AJ789" s="207"/>
      <c r="AK789" s="207"/>
      <c r="AL789" s="207"/>
    </row>
    <row r="790" spans="1:38" x14ac:dyDescent="0.25">
      <c r="A790" s="209"/>
      <c r="B790" s="209"/>
      <c r="C790" s="209"/>
      <c r="D790" s="209"/>
      <c r="E790" s="209"/>
      <c r="F790" s="209"/>
      <c r="G790" s="209"/>
      <c r="H790" s="209"/>
      <c r="I790" s="209"/>
      <c r="J790" s="209"/>
      <c r="K790" s="209"/>
      <c r="L790" s="209"/>
      <c r="M790" s="209"/>
      <c r="N790" s="209"/>
      <c r="O790" s="209"/>
      <c r="P790" s="209"/>
      <c r="Q790" s="209"/>
      <c r="R790" s="209"/>
      <c r="S790" s="209"/>
      <c r="T790" s="209"/>
      <c r="U790" s="209"/>
      <c r="V790" s="207"/>
      <c r="W790" s="207"/>
      <c r="X790" s="207"/>
      <c r="Y790" s="207"/>
      <c r="Z790" s="207"/>
      <c r="AA790" s="207"/>
      <c r="AB790" s="207"/>
      <c r="AC790" s="207"/>
      <c r="AD790" s="207"/>
      <c r="AE790" s="207"/>
      <c r="AF790" s="207"/>
      <c r="AG790" s="207"/>
      <c r="AH790" s="207"/>
      <c r="AI790" s="207"/>
      <c r="AJ790" s="207"/>
      <c r="AK790" s="207"/>
      <c r="AL790" s="207"/>
    </row>
    <row r="791" spans="1:38" x14ac:dyDescent="0.25">
      <c r="A791" s="209"/>
      <c r="B791" s="209"/>
      <c r="C791" s="209"/>
      <c r="D791" s="209"/>
      <c r="E791" s="209"/>
      <c r="F791" s="209"/>
      <c r="G791" s="209"/>
      <c r="H791" s="209"/>
      <c r="I791" s="209"/>
      <c r="J791" s="209"/>
      <c r="K791" s="209"/>
      <c r="L791" s="209"/>
      <c r="M791" s="209"/>
      <c r="N791" s="209"/>
      <c r="O791" s="209"/>
      <c r="P791" s="209"/>
      <c r="Q791" s="209"/>
      <c r="R791" s="209"/>
      <c r="S791" s="209"/>
      <c r="T791" s="209"/>
      <c r="U791" s="209"/>
      <c r="V791" s="207"/>
      <c r="W791" s="207"/>
      <c r="X791" s="207"/>
      <c r="Y791" s="207"/>
      <c r="Z791" s="207"/>
      <c r="AA791" s="207"/>
      <c r="AB791" s="207"/>
      <c r="AC791" s="207"/>
      <c r="AD791" s="207"/>
      <c r="AE791" s="207"/>
      <c r="AF791" s="207"/>
      <c r="AG791" s="207"/>
      <c r="AH791" s="207"/>
      <c r="AI791" s="207"/>
      <c r="AJ791" s="207"/>
      <c r="AK791" s="207"/>
      <c r="AL791" s="207"/>
    </row>
    <row r="792" spans="1:38" x14ac:dyDescent="0.25">
      <c r="A792" s="209"/>
      <c r="B792" s="209"/>
      <c r="C792" s="209"/>
      <c r="D792" s="209"/>
      <c r="E792" s="209"/>
      <c r="F792" s="209"/>
      <c r="G792" s="209"/>
      <c r="H792" s="209"/>
      <c r="I792" s="209"/>
      <c r="J792" s="209"/>
      <c r="K792" s="209"/>
      <c r="L792" s="209"/>
      <c r="M792" s="209"/>
      <c r="N792" s="209"/>
      <c r="O792" s="209"/>
      <c r="P792" s="209"/>
      <c r="Q792" s="209"/>
      <c r="R792" s="209"/>
      <c r="S792" s="209"/>
      <c r="T792" s="209"/>
      <c r="U792" s="209"/>
      <c r="V792" s="207"/>
      <c r="W792" s="207"/>
      <c r="X792" s="207"/>
      <c r="Y792" s="207"/>
      <c r="Z792" s="207"/>
      <c r="AA792" s="207"/>
      <c r="AB792" s="207"/>
      <c r="AC792" s="207"/>
      <c r="AD792" s="207"/>
      <c r="AE792" s="207"/>
      <c r="AF792" s="207"/>
      <c r="AG792" s="207"/>
      <c r="AH792" s="207"/>
      <c r="AI792" s="207"/>
      <c r="AJ792" s="207"/>
      <c r="AK792" s="207"/>
      <c r="AL792" s="207"/>
    </row>
    <row r="793" spans="1:38" x14ac:dyDescent="0.25">
      <c r="A793" s="209"/>
      <c r="B793" s="209"/>
      <c r="C793" s="209"/>
      <c r="D793" s="209"/>
      <c r="E793" s="209"/>
      <c r="F793" s="209"/>
      <c r="G793" s="209"/>
      <c r="H793" s="209"/>
      <c r="I793" s="209"/>
      <c r="J793" s="209"/>
      <c r="K793" s="209"/>
      <c r="L793" s="209"/>
      <c r="M793" s="209"/>
      <c r="N793" s="209"/>
      <c r="O793" s="209"/>
      <c r="P793" s="209"/>
      <c r="Q793" s="209"/>
      <c r="R793" s="209"/>
      <c r="S793" s="209"/>
      <c r="T793" s="209"/>
      <c r="U793" s="209"/>
      <c r="V793" s="207"/>
      <c r="W793" s="207"/>
      <c r="X793" s="207"/>
      <c r="Y793" s="207"/>
      <c r="Z793" s="207"/>
      <c r="AA793" s="207"/>
      <c r="AB793" s="207"/>
      <c r="AC793" s="207"/>
      <c r="AD793" s="207"/>
      <c r="AE793" s="207"/>
      <c r="AF793" s="207"/>
      <c r="AG793" s="207"/>
      <c r="AH793" s="207"/>
      <c r="AI793" s="207"/>
      <c r="AJ793" s="207"/>
      <c r="AK793" s="207"/>
      <c r="AL793" s="207"/>
    </row>
    <row r="794" spans="1:38" x14ac:dyDescent="0.25">
      <c r="A794" s="209"/>
      <c r="B794" s="209"/>
      <c r="C794" s="209"/>
      <c r="D794" s="209"/>
      <c r="E794" s="209"/>
      <c r="F794" s="209"/>
      <c r="G794" s="209"/>
      <c r="H794" s="209"/>
      <c r="I794" s="209"/>
      <c r="J794" s="209"/>
      <c r="K794" s="209"/>
      <c r="L794" s="209"/>
      <c r="M794" s="209"/>
      <c r="N794" s="209"/>
      <c r="O794" s="209"/>
      <c r="P794" s="209"/>
      <c r="Q794" s="209"/>
      <c r="R794" s="209"/>
      <c r="S794" s="209"/>
      <c r="T794" s="209"/>
      <c r="U794" s="209"/>
      <c r="V794" s="207"/>
      <c r="W794" s="207"/>
      <c r="X794" s="207"/>
      <c r="Y794" s="207"/>
      <c r="Z794" s="207"/>
      <c r="AA794" s="207"/>
      <c r="AB794" s="207"/>
      <c r="AC794" s="207"/>
      <c r="AD794" s="207"/>
      <c r="AE794" s="207"/>
      <c r="AF794" s="207"/>
      <c r="AG794" s="207"/>
      <c r="AH794" s="207"/>
      <c r="AI794" s="207"/>
      <c r="AJ794" s="207"/>
      <c r="AK794" s="207"/>
      <c r="AL794" s="207"/>
    </row>
    <row r="795" spans="1:38" x14ac:dyDescent="0.25">
      <c r="A795" s="209"/>
      <c r="B795" s="209"/>
      <c r="C795" s="209"/>
      <c r="D795" s="209"/>
      <c r="E795" s="209"/>
      <c r="F795" s="209"/>
      <c r="G795" s="209"/>
      <c r="H795" s="209"/>
      <c r="I795" s="209"/>
      <c r="J795" s="209"/>
      <c r="K795" s="209"/>
      <c r="L795" s="209"/>
      <c r="M795" s="209"/>
      <c r="N795" s="209"/>
      <c r="O795" s="209"/>
      <c r="P795" s="209"/>
      <c r="Q795" s="209"/>
      <c r="R795" s="209"/>
      <c r="S795" s="209"/>
      <c r="T795" s="209"/>
      <c r="U795" s="209"/>
      <c r="V795" s="207"/>
      <c r="W795" s="207"/>
      <c r="X795" s="207"/>
      <c r="Y795" s="207"/>
      <c r="Z795" s="207"/>
      <c r="AA795" s="207"/>
      <c r="AB795" s="207"/>
      <c r="AC795" s="207"/>
      <c r="AD795" s="207"/>
      <c r="AE795" s="207"/>
      <c r="AF795" s="207"/>
      <c r="AG795" s="207"/>
      <c r="AH795" s="207"/>
      <c r="AI795" s="207"/>
      <c r="AJ795" s="207"/>
      <c r="AK795" s="207"/>
      <c r="AL795" s="207"/>
    </row>
    <row r="796" spans="1:38" x14ac:dyDescent="0.25">
      <c r="A796" s="209"/>
      <c r="B796" s="209"/>
      <c r="C796" s="209"/>
      <c r="D796" s="209"/>
      <c r="E796" s="209"/>
      <c r="F796" s="209"/>
      <c r="G796" s="209"/>
      <c r="H796" s="209"/>
      <c r="I796" s="209"/>
      <c r="J796" s="209"/>
      <c r="K796" s="209"/>
      <c r="L796" s="209"/>
      <c r="M796" s="209"/>
      <c r="N796" s="209"/>
      <c r="O796" s="209"/>
      <c r="P796" s="209"/>
      <c r="Q796" s="209"/>
      <c r="R796" s="209"/>
      <c r="S796" s="209"/>
      <c r="T796" s="209"/>
      <c r="U796" s="209"/>
      <c r="V796" s="207"/>
      <c r="W796" s="207"/>
      <c r="X796" s="207"/>
      <c r="Y796" s="207"/>
      <c r="Z796" s="207"/>
      <c r="AA796" s="207"/>
      <c r="AB796" s="207"/>
      <c r="AC796" s="207"/>
      <c r="AD796" s="207"/>
      <c r="AE796" s="207"/>
      <c r="AF796" s="207"/>
      <c r="AG796" s="207"/>
      <c r="AH796" s="207"/>
      <c r="AI796" s="207"/>
      <c r="AJ796" s="207"/>
      <c r="AK796" s="207"/>
      <c r="AL796" s="207"/>
    </row>
    <row r="797" spans="1:38" x14ac:dyDescent="0.25">
      <c r="A797" s="209"/>
      <c r="B797" s="209"/>
      <c r="C797" s="209"/>
      <c r="D797" s="209"/>
      <c r="E797" s="209"/>
      <c r="F797" s="209"/>
      <c r="G797" s="209"/>
      <c r="H797" s="209"/>
      <c r="I797" s="209"/>
      <c r="J797" s="209"/>
      <c r="K797" s="209"/>
      <c r="L797" s="209"/>
      <c r="M797" s="209"/>
      <c r="N797" s="209"/>
      <c r="O797" s="209"/>
      <c r="P797" s="209"/>
      <c r="Q797" s="209"/>
      <c r="R797" s="209"/>
      <c r="S797" s="209"/>
      <c r="T797" s="209"/>
      <c r="U797" s="209"/>
      <c r="V797" s="207"/>
      <c r="W797" s="207"/>
      <c r="X797" s="207"/>
      <c r="Y797" s="207"/>
      <c r="Z797" s="207"/>
      <c r="AA797" s="207"/>
      <c r="AB797" s="207"/>
      <c r="AC797" s="207"/>
      <c r="AD797" s="207"/>
      <c r="AE797" s="207"/>
      <c r="AF797" s="207"/>
      <c r="AG797" s="207"/>
      <c r="AH797" s="207"/>
      <c r="AI797" s="207"/>
      <c r="AJ797" s="207"/>
      <c r="AK797" s="207"/>
      <c r="AL797" s="207"/>
    </row>
    <row r="798" spans="1:38" x14ac:dyDescent="0.25">
      <c r="A798" s="209"/>
      <c r="B798" s="209"/>
      <c r="C798" s="209"/>
      <c r="D798" s="209"/>
      <c r="E798" s="209"/>
      <c r="F798" s="209"/>
      <c r="G798" s="209"/>
      <c r="H798" s="209"/>
      <c r="I798" s="209"/>
      <c r="J798" s="209"/>
      <c r="K798" s="209"/>
      <c r="L798" s="209"/>
      <c r="M798" s="209"/>
      <c r="N798" s="209"/>
      <c r="O798" s="209"/>
      <c r="P798" s="209"/>
      <c r="Q798" s="209"/>
      <c r="R798" s="209"/>
      <c r="S798" s="209"/>
      <c r="T798" s="209"/>
      <c r="U798" s="209"/>
      <c r="V798" s="207"/>
      <c r="W798" s="207"/>
      <c r="X798" s="207"/>
      <c r="Y798" s="207"/>
      <c r="Z798" s="207"/>
      <c r="AA798" s="207"/>
      <c r="AB798" s="207"/>
      <c r="AC798" s="207"/>
      <c r="AD798" s="207"/>
      <c r="AE798" s="207"/>
      <c r="AF798" s="207"/>
      <c r="AG798" s="207"/>
      <c r="AH798" s="207"/>
      <c r="AI798" s="207"/>
      <c r="AJ798" s="207"/>
      <c r="AK798" s="207"/>
      <c r="AL798" s="207"/>
    </row>
    <row r="799" spans="1:38" x14ac:dyDescent="0.25">
      <c r="A799" s="209"/>
      <c r="B799" s="209"/>
      <c r="C799" s="209"/>
      <c r="D799" s="209"/>
      <c r="E799" s="209"/>
      <c r="F799" s="209"/>
      <c r="G799" s="209"/>
      <c r="H799" s="209"/>
      <c r="I799" s="209"/>
      <c r="J799" s="209"/>
      <c r="K799" s="209"/>
      <c r="L799" s="209"/>
      <c r="M799" s="209"/>
      <c r="N799" s="209"/>
      <c r="O799" s="209"/>
      <c r="P799" s="209"/>
      <c r="Q799" s="209"/>
      <c r="R799" s="209"/>
      <c r="S799" s="209"/>
      <c r="T799" s="209"/>
      <c r="U799" s="209"/>
      <c r="V799" s="207"/>
      <c r="W799" s="207"/>
      <c r="X799" s="207"/>
      <c r="Y799" s="207"/>
      <c r="Z799" s="207"/>
      <c r="AA799" s="207"/>
      <c r="AB799" s="207"/>
      <c r="AC799" s="207"/>
      <c r="AD799" s="207"/>
      <c r="AE799" s="207"/>
      <c r="AF799" s="207"/>
      <c r="AG799" s="207"/>
      <c r="AH799" s="207"/>
      <c r="AI799" s="207"/>
      <c r="AJ799" s="207"/>
      <c r="AK799" s="207"/>
      <c r="AL799" s="207"/>
    </row>
    <row r="800" spans="1:38" x14ac:dyDescent="0.25">
      <c r="A800" s="209"/>
      <c r="B800" s="209"/>
      <c r="C800" s="209"/>
      <c r="D800" s="209"/>
      <c r="E800" s="209"/>
      <c r="F800" s="209"/>
      <c r="G800" s="209"/>
      <c r="H800" s="209"/>
      <c r="I800" s="209"/>
      <c r="J800" s="209"/>
      <c r="K800" s="209"/>
      <c r="L800" s="209"/>
      <c r="M800" s="209"/>
      <c r="N800" s="209"/>
      <c r="O800" s="209"/>
      <c r="P800" s="209"/>
      <c r="Q800" s="209"/>
      <c r="R800" s="209"/>
      <c r="S800" s="209"/>
      <c r="T800" s="209"/>
      <c r="U800" s="209"/>
      <c r="V800" s="207"/>
      <c r="W800" s="207"/>
      <c r="X800" s="207"/>
      <c r="Y800" s="207"/>
      <c r="Z800" s="207"/>
      <c r="AA800" s="207"/>
      <c r="AB800" s="207"/>
      <c r="AC800" s="207"/>
      <c r="AD800" s="207"/>
      <c r="AE800" s="207"/>
      <c r="AF800" s="207"/>
      <c r="AG800" s="207"/>
      <c r="AH800" s="207"/>
      <c r="AI800" s="207"/>
      <c r="AJ800" s="207"/>
      <c r="AK800" s="207"/>
      <c r="AL800" s="207"/>
    </row>
    <row r="801" spans="1:38" x14ac:dyDescent="0.25">
      <c r="A801" s="209"/>
      <c r="B801" s="209"/>
      <c r="C801" s="209"/>
      <c r="D801" s="209"/>
      <c r="E801" s="209"/>
      <c r="F801" s="209"/>
      <c r="G801" s="209"/>
      <c r="H801" s="209"/>
      <c r="I801" s="209"/>
      <c r="J801" s="209"/>
      <c r="K801" s="209"/>
      <c r="L801" s="209"/>
      <c r="M801" s="209"/>
      <c r="N801" s="209"/>
      <c r="O801" s="209"/>
      <c r="P801" s="209"/>
      <c r="Q801" s="209"/>
      <c r="R801" s="209"/>
      <c r="S801" s="209"/>
      <c r="T801" s="209"/>
      <c r="U801" s="209"/>
      <c r="V801" s="207"/>
      <c r="W801" s="207"/>
      <c r="X801" s="207"/>
      <c r="Y801" s="207"/>
      <c r="Z801" s="207"/>
      <c r="AA801" s="207"/>
      <c r="AB801" s="207"/>
      <c r="AC801" s="207"/>
      <c r="AD801" s="207"/>
      <c r="AE801" s="207"/>
      <c r="AF801" s="207"/>
      <c r="AG801" s="207"/>
      <c r="AH801" s="207"/>
      <c r="AI801" s="207"/>
      <c r="AJ801" s="207"/>
      <c r="AK801" s="207"/>
      <c r="AL801" s="207"/>
    </row>
    <row r="802" spans="1:38" x14ac:dyDescent="0.25">
      <c r="A802" s="209"/>
      <c r="B802" s="209"/>
      <c r="C802" s="209"/>
      <c r="D802" s="209"/>
      <c r="E802" s="209"/>
      <c r="F802" s="209"/>
      <c r="G802" s="209"/>
      <c r="H802" s="209"/>
      <c r="I802" s="209"/>
      <c r="J802" s="209"/>
      <c r="K802" s="209"/>
      <c r="L802" s="209"/>
      <c r="M802" s="209"/>
      <c r="N802" s="209"/>
      <c r="O802" s="209"/>
      <c r="P802" s="209"/>
      <c r="Q802" s="209"/>
      <c r="R802" s="209"/>
      <c r="S802" s="209"/>
      <c r="T802" s="209"/>
      <c r="U802" s="209"/>
      <c r="V802" s="207"/>
      <c r="W802" s="207"/>
      <c r="X802" s="207"/>
      <c r="Y802" s="207"/>
      <c r="Z802" s="207"/>
      <c r="AA802" s="207"/>
      <c r="AB802" s="207"/>
      <c r="AC802" s="207"/>
      <c r="AD802" s="207"/>
      <c r="AE802" s="207"/>
      <c r="AF802" s="207"/>
      <c r="AG802" s="207"/>
      <c r="AH802" s="207"/>
      <c r="AI802" s="207"/>
      <c r="AJ802" s="207"/>
      <c r="AK802" s="207"/>
      <c r="AL802" s="207"/>
    </row>
    <row r="803" spans="1:38" x14ac:dyDescent="0.25">
      <c r="A803" s="209"/>
      <c r="B803" s="209"/>
      <c r="C803" s="209"/>
      <c r="D803" s="209"/>
      <c r="E803" s="209"/>
      <c r="F803" s="209"/>
      <c r="G803" s="209"/>
      <c r="H803" s="209"/>
      <c r="I803" s="209"/>
      <c r="J803" s="209"/>
      <c r="K803" s="209"/>
      <c r="L803" s="209"/>
      <c r="M803" s="209"/>
      <c r="N803" s="209"/>
      <c r="O803" s="209"/>
      <c r="P803" s="209"/>
      <c r="Q803" s="209"/>
      <c r="R803" s="209"/>
      <c r="S803" s="209"/>
      <c r="T803" s="209"/>
      <c r="U803" s="209"/>
      <c r="V803" s="207"/>
      <c r="W803" s="207"/>
      <c r="X803" s="207"/>
      <c r="Y803" s="207"/>
      <c r="Z803" s="207"/>
      <c r="AA803" s="207"/>
      <c r="AB803" s="207"/>
      <c r="AC803" s="207"/>
      <c r="AD803" s="207"/>
      <c r="AE803" s="207"/>
      <c r="AF803" s="207"/>
      <c r="AG803" s="207"/>
      <c r="AH803" s="207"/>
      <c r="AI803" s="207"/>
      <c r="AJ803" s="207"/>
      <c r="AK803" s="207"/>
      <c r="AL803" s="207"/>
    </row>
    <row r="804" spans="1:38" x14ac:dyDescent="0.25">
      <c r="A804" s="209"/>
      <c r="B804" s="209"/>
      <c r="C804" s="209"/>
      <c r="D804" s="209"/>
      <c r="E804" s="209"/>
      <c r="F804" s="209"/>
      <c r="G804" s="209"/>
      <c r="H804" s="209"/>
      <c r="I804" s="209"/>
      <c r="J804" s="209"/>
      <c r="K804" s="209"/>
      <c r="L804" s="209"/>
      <c r="M804" s="209"/>
      <c r="N804" s="209"/>
      <c r="O804" s="209"/>
      <c r="P804" s="209"/>
      <c r="Q804" s="209"/>
      <c r="R804" s="209"/>
      <c r="S804" s="209"/>
      <c r="T804" s="209"/>
      <c r="U804" s="209"/>
      <c r="V804" s="207"/>
      <c r="W804" s="207"/>
      <c r="X804" s="207"/>
      <c r="Y804" s="207"/>
      <c r="Z804" s="207"/>
      <c r="AA804" s="207"/>
      <c r="AB804" s="207"/>
      <c r="AC804" s="207"/>
      <c r="AD804" s="207"/>
      <c r="AE804" s="207"/>
      <c r="AF804" s="207"/>
      <c r="AG804" s="207"/>
      <c r="AH804" s="207"/>
      <c r="AI804" s="207"/>
      <c r="AJ804" s="207"/>
      <c r="AK804" s="207"/>
      <c r="AL804" s="207"/>
    </row>
    <row r="805" spans="1:38" x14ac:dyDescent="0.25">
      <c r="A805" s="209"/>
      <c r="B805" s="209"/>
      <c r="C805" s="209"/>
      <c r="D805" s="209"/>
      <c r="E805" s="209"/>
      <c r="F805" s="209"/>
      <c r="G805" s="209"/>
      <c r="H805" s="209"/>
      <c r="I805" s="209"/>
      <c r="J805" s="209"/>
      <c r="K805" s="209"/>
      <c r="L805" s="209"/>
      <c r="M805" s="209"/>
      <c r="N805" s="209"/>
      <c r="O805" s="209"/>
      <c r="P805" s="209"/>
      <c r="Q805" s="209"/>
      <c r="R805" s="209"/>
      <c r="S805" s="209"/>
      <c r="T805" s="209"/>
      <c r="U805" s="209"/>
      <c r="V805" s="207"/>
      <c r="W805" s="207"/>
      <c r="X805" s="207"/>
      <c r="Y805" s="207"/>
      <c r="Z805" s="207"/>
      <c r="AA805" s="207"/>
      <c r="AB805" s="207"/>
      <c r="AC805" s="207"/>
      <c r="AD805" s="207"/>
      <c r="AE805" s="207"/>
      <c r="AF805" s="207"/>
      <c r="AG805" s="207"/>
      <c r="AH805" s="207"/>
      <c r="AI805" s="207"/>
      <c r="AJ805" s="207"/>
      <c r="AK805" s="207"/>
      <c r="AL805" s="207"/>
    </row>
    <row r="806" spans="1:38" x14ac:dyDescent="0.25">
      <c r="A806" s="209"/>
      <c r="B806" s="209"/>
      <c r="C806" s="209"/>
      <c r="D806" s="209"/>
      <c r="E806" s="209"/>
      <c r="F806" s="209"/>
      <c r="G806" s="209"/>
      <c r="H806" s="209"/>
      <c r="I806" s="209"/>
      <c r="J806" s="209"/>
      <c r="K806" s="209"/>
      <c r="L806" s="209"/>
      <c r="M806" s="209"/>
      <c r="N806" s="209"/>
      <c r="O806" s="209"/>
      <c r="P806" s="209"/>
      <c r="Q806" s="209"/>
      <c r="R806" s="209"/>
      <c r="S806" s="209"/>
      <c r="T806" s="209"/>
      <c r="U806" s="209"/>
      <c r="V806" s="207"/>
      <c r="W806" s="207"/>
      <c r="X806" s="207"/>
      <c r="Y806" s="207"/>
      <c r="Z806" s="207"/>
      <c r="AA806" s="207"/>
      <c r="AB806" s="207"/>
      <c r="AC806" s="207"/>
      <c r="AD806" s="207"/>
      <c r="AE806" s="207"/>
      <c r="AF806" s="207"/>
      <c r="AG806" s="207"/>
      <c r="AH806" s="207"/>
      <c r="AI806" s="207"/>
      <c r="AJ806" s="207"/>
      <c r="AK806" s="207"/>
      <c r="AL806" s="207"/>
    </row>
    <row r="807" spans="1:38" x14ac:dyDescent="0.25">
      <c r="A807" s="209"/>
      <c r="B807" s="209"/>
      <c r="C807" s="209"/>
      <c r="D807" s="209"/>
      <c r="E807" s="209"/>
      <c r="F807" s="209"/>
      <c r="G807" s="209"/>
      <c r="H807" s="209"/>
      <c r="I807" s="209"/>
      <c r="J807" s="209"/>
      <c r="K807" s="209"/>
      <c r="L807" s="209"/>
      <c r="M807" s="209"/>
      <c r="N807" s="209"/>
      <c r="O807" s="209"/>
      <c r="P807" s="209"/>
      <c r="Q807" s="209"/>
      <c r="R807" s="209"/>
      <c r="S807" s="209"/>
      <c r="T807" s="209"/>
      <c r="U807" s="209"/>
      <c r="V807" s="207"/>
      <c r="W807" s="207"/>
      <c r="X807" s="207"/>
      <c r="Y807" s="207"/>
      <c r="Z807" s="207"/>
      <c r="AA807" s="207"/>
      <c r="AB807" s="207"/>
      <c r="AC807" s="207"/>
      <c r="AD807" s="207"/>
      <c r="AE807" s="207"/>
      <c r="AF807" s="207"/>
      <c r="AG807" s="207"/>
      <c r="AH807" s="207"/>
      <c r="AI807" s="207"/>
      <c r="AJ807" s="207"/>
      <c r="AK807" s="207"/>
      <c r="AL807" s="207"/>
    </row>
    <row r="808" spans="1:38" x14ac:dyDescent="0.25">
      <c r="A808" s="209"/>
      <c r="B808" s="209"/>
      <c r="C808" s="209"/>
      <c r="D808" s="209"/>
      <c r="E808" s="209"/>
      <c r="F808" s="209"/>
      <c r="G808" s="209"/>
      <c r="H808" s="209"/>
      <c r="I808" s="209"/>
      <c r="J808" s="209"/>
      <c r="K808" s="209"/>
      <c r="L808" s="209"/>
      <c r="M808" s="209"/>
      <c r="N808" s="209"/>
      <c r="O808" s="209"/>
      <c r="P808" s="209"/>
      <c r="Q808" s="209"/>
      <c r="R808" s="209"/>
      <c r="S808" s="209"/>
      <c r="T808" s="209"/>
      <c r="U808" s="209"/>
      <c r="V808" s="207"/>
      <c r="W808" s="207"/>
      <c r="X808" s="207"/>
      <c r="Y808" s="207"/>
      <c r="Z808" s="207"/>
      <c r="AA808" s="207"/>
      <c r="AB808" s="207"/>
      <c r="AC808" s="207"/>
      <c r="AD808" s="207"/>
      <c r="AE808" s="207"/>
      <c r="AF808" s="207"/>
      <c r="AG808" s="207"/>
      <c r="AH808" s="207"/>
      <c r="AI808" s="207"/>
      <c r="AJ808" s="207"/>
      <c r="AK808" s="207"/>
      <c r="AL808" s="207"/>
    </row>
    <row r="809" spans="1:38" x14ac:dyDescent="0.25">
      <c r="A809" s="209"/>
      <c r="B809" s="209"/>
      <c r="C809" s="209"/>
      <c r="D809" s="209"/>
      <c r="E809" s="209"/>
      <c r="F809" s="209"/>
      <c r="G809" s="209"/>
      <c r="H809" s="209"/>
      <c r="I809" s="209"/>
      <c r="J809" s="209"/>
      <c r="K809" s="209"/>
      <c r="L809" s="209"/>
      <c r="M809" s="209"/>
      <c r="N809" s="209"/>
      <c r="O809" s="209"/>
      <c r="P809" s="209"/>
      <c r="Q809" s="209"/>
      <c r="R809" s="209"/>
      <c r="S809" s="209"/>
      <c r="T809" s="209"/>
      <c r="U809" s="209"/>
      <c r="V809" s="207"/>
      <c r="W809" s="207"/>
      <c r="X809" s="207"/>
      <c r="Y809" s="207"/>
      <c r="Z809" s="207"/>
      <c r="AA809" s="207"/>
      <c r="AB809" s="207"/>
      <c r="AC809" s="207"/>
      <c r="AD809" s="207"/>
      <c r="AE809" s="207"/>
      <c r="AF809" s="207"/>
      <c r="AG809" s="207"/>
      <c r="AH809" s="207"/>
      <c r="AI809" s="207"/>
      <c r="AJ809" s="207"/>
      <c r="AK809" s="207"/>
      <c r="AL809" s="207"/>
    </row>
    <row r="810" spans="1:38" x14ac:dyDescent="0.25">
      <c r="A810" s="209"/>
      <c r="B810" s="209"/>
      <c r="C810" s="209"/>
      <c r="D810" s="209"/>
      <c r="E810" s="209"/>
      <c r="F810" s="209"/>
      <c r="G810" s="209"/>
      <c r="H810" s="209"/>
      <c r="I810" s="209"/>
      <c r="J810" s="209"/>
      <c r="K810" s="209"/>
      <c r="L810" s="209"/>
      <c r="M810" s="209"/>
      <c r="N810" s="209"/>
      <c r="O810" s="209"/>
      <c r="P810" s="209"/>
      <c r="Q810" s="209"/>
      <c r="R810" s="209"/>
      <c r="S810" s="209"/>
      <c r="T810" s="209"/>
      <c r="U810" s="209"/>
      <c r="V810" s="207"/>
      <c r="W810" s="207"/>
      <c r="X810" s="207"/>
      <c r="Y810" s="207"/>
      <c r="Z810" s="207"/>
      <c r="AA810" s="207"/>
      <c r="AB810" s="207"/>
      <c r="AC810" s="207"/>
      <c r="AD810" s="207"/>
      <c r="AE810" s="207"/>
      <c r="AF810" s="207"/>
      <c r="AG810" s="207"/>
      <c r="AH810" s="207"/>
      <c r="AI810" s="207"/>
      <c r="AJ810" s="207"/>
      <c r="AK810" s="207"/>
      <c r="AL810" s="207"/>
    </row>
    <row r="811" spans="1:38" x14ac:dyDescent="0.25">
      <c r="A811" s="209"/>
      <c r="B811" s="209"/>
      <c r="C811" s="209"/>
      <c r="D811" s="209"/>
      <c r="E811" s="209"/>
      <c r="F811" s="209"/>
      <c r="G811" s="209"/>
      <c r="H811" s="209"/>
      <c r="I811" s="209"/>
      <c r="J811" s="209"/>
      <c r="K811" s="209"/>
      <c r="L811" s="209"/>
      <c r="M811" s="209"/>
      <c r="N811" s="209"/>
      <c r="O811" s="209"/>
      <c r="P811" s="209"/>
      <c r="Q811" s="209"/>
      <c r="R811" s="209"/>
      <c r="S811" s="209"/>
      <c r="T811" s="209"/>
      <c r="U811" s="209"/>
      <c r="V811" s="207"/>
      <c r="W811" s="207"/>
      <c r="X811" s="207"/>
      <c r="Y811" s="207"/>
      <c r="Z811" s="207"/>
      <c r="AA811" s="207"/>
      <c r="AB811" s="207"/>
      <c r="AC811" s="207"/>
      <c r="AD811" s="207"/>
      <c r="AE811" s="207"/>
      <c r="AF811" s="207"/>
      <c r="AG811" s="207"/>
      <c r="AH811" s="207"/>
      <c r="AI811" s="207"/>
      <c r="AJ811" s="207"/>
      <c r="AK811" s="207"/>
      <c r="AL811" s="207"/>
    </row>
    <row r="812" spans="1:38" x14ac:dyDescent="0.25">
      <c r="A812" s="209"/>
      <c r="B812" s="209"/>
      <c r="C812" s="209"/>
      <c r="D812" s="209"/>
      <c r="E812" s="209"/>
      <c r="F812" s="209"/>
      <c r="G812" s="209"/>
      <c r="H812" s="209"/>
      <c r="I812" s="209"/>
      <c r="J812" s="209"/>
      <c r="K812" s="209"/>
      <c r="L812" s="209"/>
      <c r="M812" s="209"/>
      <c r="N812" s="209"/>
      <c r="O812" s="209"/>
      <c r="P812" s="209"/>
      <c r="Q812" s="209"/>
      <c r="R812" s="209"/>
      <c r="S812" s="209"/>
      <c r="T812" s="209"/>
      <c r="U812" s="209"/>
      <c r="V812" s="207"/>
      <c r="W812" s="207"/>
      <c r="X812" s="207"/>
      <c r="Y812" s="207"/>
      <c r="Z812" s="207"/>
      <c r="AA812" s="207"/>
      <c r="AB812" s="207"/>
      <c r="AC812" s="207"/>
      <c r="AD812" s="207"/>
      <c r="AE812" s="207"/>
      <c r="AF812" s="207"/>
      <c r="AG812" s="207"/>
      <c r="AH812" s="207"/>
      <c r="AI812" s="207"/>
      <c r="AJ812" s="207"/>
      <c r="AK812" s="207"/>
      <c r="AL812" s="207"/>
    </row>
    <row r="813" spans="1:38" x14ac:dyDescent="0.25">
      <c r="A813" s="209"/>
      <c r="B813" s="209"/>
      <c r="C813" s="209"/>
      <c r="D813" s="209"/>
      <c r="E813" s="209"/>
      <c r="F813" s="209"/>
      <c r="G813" s="209"/>
      <c r="H813" s="209"/>
      <c r="I813" s="209"/>
      <c r="J813" s="209"/>
      <c r="K813" s="209"/>
      <c r="L813" s="209"/>
      <c r="M813" s="209"/>
      <c r="N813" s="209"/>
      <c r="O813" s="209"/>
      <c r="P813" s="209"/>
      <c r="Q813" s="209"/>
      <c r="R813" s="209"/>
      <c r="S813" s="209"/>
      <c r="T813" s="209"/>
      <c r="U813" s="209"/>
      <c r="V813" s="207"/>
      <c r="W813" s="207"/>
      <c r="X813" s="207"/>
      <c r="Y813" s="207"/>
      <c r="Z813" s="207"/>
      <c r="AA813" s="207"/>
      <c r="AB813" s="207"/>
      <c r="AC813" s="207"/>
      <c r="AD813" s="207"/>
      <c r="AE813" s="207"/>
      <c r="AF813" s="207"/>
      <c r="AG813" s="207"/>
      <c r="AH813" s="207"/>
      <c r="AI813" s="207"/>
      <c r="AJ813" s="207"/>
      <c r="AK813" s="207"/>
      <c r="AL813" s="207"/>
    </row>
    <row r="814" spans="1:38" x14ac:dyDescent="0.25">
      <c r="A814" s="209"/>
      <c r="B814" s="209"/>
      <c r="C814" s="209"/>
      <c r="D814" s="209"/>
      <c r="E814" s="209"/>
      <c r="F814" s="209"/>
      <c r="G814" s="209"/>
      <c r="H814" s="209"/>
      <c r="I814" s="209"/>
      <c r="J814" s="209"/>
      <c r="K814" s="209"/>
      <c r="L814" s="209"/>
      <c r="M814" s="209"/>
      <c r="N814" s="209"/>
      <c r="O814" s="209"/>
      <c r="P814" s="209"/>
      <c r="Q814" s="209"/>
      <c r="R814" s="209"/>
      <c r="S814" s="209"/>
      <c r="T814" s="209"/>
      <c r="U814" s="209"/>
      <c r="V814" s="207"/>
      <c r="W814" s="207"/>
      <c r="X814" s="207"/>
      <c r="Y814" s="207"/>
      <c r="Z814" s="207"/>
      <c r="AA814" s="207"/>
      <c r="AB814" s="207"/>
      <c r="AC814" s="207"/>
      <c r="AD814" s="207"/>
      <c r="AE814" s="207"/>
      <c r="AF814" s="207"/>
      <c r="AG814" s="207"/>
      <c r="AH814" s="207"/>
      <c r="AI814" s="207"/>
      <c r="AJ814" s="207"/>
      <c r="AK814" s="207"/>
      <c r="AL814" s="207"/>
    </row>
    <row r="815" spans="1:38" x14ac:dyDescent="0.25">
      <c r="A815" s="209"/>
      <c r="B815" s="209"/>
      <c r="C815" s="209"/>
      <c r="D815" s="209"/>
      <c r="E815" s="209"/>
      <c r="F815" s="209"/>
      <c r="G815" s="209"/>
      <c r="H815" s="209"/>
      <c r="I815" s="209"/>
      <c r="J815" s="209"/>
      <c r="K815" s="209"/>
      <c r="L815" s="209"/>
      <c r="M815" s="209"/>
      <c r="N815" s="209"/>
      <c r="O815" s="209"/>
      <c r="P815" s="209"/>
      <c r="Q815" s="209"/>
      <c r="R815" s="209"/>
      <c r="S815" s="209"/>
      <c r="T815" s="209"/>
      <c r="U815" s="209"/>
      <c r="V815" s="207"/>
      <c r="W815" s="207"/>
      <c r="X815" s="207"/>
      <c r="Y815" s="207"/>
      <c r="Z815" s="207"/>
      <c r="AA815" s="207"/>
      <c r="AB815" s="207"/>
      <c r="AC815" s="207"/>
      <c r="AD815" s="207"/>
      <c r="AE815" s="207"/>
      <c r="AF815" s="207"/>
      <c r="AG815" s="207"/>
      <c r="AH815" s="207"/>
      <c r="AI815" s="207"/>
      <c r="AJ815" s="207"/>
      <c r="AK815" s="207"/>
      <c r="AL815" s="207"/>
    </row>
    <row r="816" spans="1:38" x14ac:dyDescent="0.25">
      <c r="A816" s="209"/>
      <c r="B816" s="209"/>
      <c r="C816" s="209"/>
      <c r="D816" s="209"/>
      <c r="E816" s="209"/>
      <c r="F816" s="209"/>
      <c r="G816" s="209"/>
      <c r="H816" s="209"/>
      <c r="I816" s="209"/>
      <c r="J816" s="209"/>
      <c r="K816" s="209"/>
      <c r="L816" s="209"/>
      <c r="M816" s="209"/>
      <c r="N816" s="209"/>
      <c r="O816" s="209"/>
      <c r="P816" s="209"/>
      <c r="Q816" s="209"/>
      <c r="R816" s="209"/>
      <c r="S816" s="209"/>
      <c r="T816" s="209"/>
      <c r="U816" s="209"/>
      <c r="V816" s="207"/>
      <c r="W816" s="207"/>
      <c r="X816" s="207"/>
      <c r="Y816" s="207"/>
      <c r="Z816" s="207"/>
      <c r="AA816" s="207"/>
      <c r="AB816" s="207"/>
      <c r="AC816" s="207"/>
      <c r="AD816" s="207"/>
      <c r="AE816" s="207"/>
      <c r="AF816" s="207"/>
      <c r="AG816" s="207"/>
      <c r="AH816" s="207"/>
      <c r="AI816" s="207"/>
      <c r="AJ816" s="207"/>
      <c r="AK816" s="207"/>
      <c r="AL816" s="207"/>
    </row>
    <row r="817" spans="1:38" x14ac:dyDescent="0.25">
      <c r="A817" s="209"/>
      <c r="B817" s="209"/>
      <c r="C817" s="209"/>
      <c r="D817" s="209"/>
      <c r="E817" s="209"/>
      <c r="F817" s="209"/>
      <c r="G817" s="209"/>
      <c r="H817" s="209"/>
      <c r="I817" s="209"/>
      <c r="J817" s="209"/>
      <c r="K817" s="209"/>
      <c r="L817" s="209"/>
      <c r="M817" s="209"/>
      <c r="N817" s="209"/>
      <c r="O817" s="209"/>
      <c r="P817" s="209"/>
      <c r="Q817" s="209"/>
      <c r="R817" s="209"/>
      <c r="S817" s="209"/>
      <c r="T817" s="209"/>
      <c r="U817" s="209"/>
      <c r="V817" s="207"/>
      <c r="W817" s="207"/>
      <c r="X817" s="207"/>
      <c r="Y817" s="207"/>
      <c r="Z817" s="207"/>
      <c r="AA817" s="207"/>
      <c r="AB817" s="207"/>
      <c r="AC817" s="207"/>
      <c r="AD817" s="207"/>
      <c r="AE817" s="207"/>
      <c r="AF817" s="207"/>
      <c r="AG817" s="207"/>
      <c r="AH817" s="207"/>
      <c r="AI817" s="207"/>
      <c r="AJ817" s="207"/>
      <c r="AK817" s="207"/>
      <c r="AL817" s="207"/>
    </row>
    <row r="818" spans="1:38" x14ac:dyDescent="0.25">
      <c r="A818" s="209"/>
      <c r="B818" s="209"/>
      <c r="C818" s="209"/>
      <c r="D818" s="209"/>
      <c r="E818" s="209"/>
      <c r="F818" s="209"/>
      <c r="G818" s="209"/>
      <c r="H818" s="209"/>
      <c r="I818" s="209"/>
      <c r="J818" s="209"/>
      <c r="K818" s="209"/>
      <c r="L818" s="209"/>
      <c r="M818" s="209"/>
      <c r="N818" s="209"/>
      <c r="O818" s="209"/>
      <c r="P818" s="209"/>
      <c r="Q818" s="209"/>
      <c r="R818" s="209"/>
      <c r="S818" s="209"/>
      <c r="T818" s="209"/>
      <c r="U818" s="209"/>
      <c r="V818" s="207"/>
      <c r="W818" s="207"/>
      <c r="X818" s="207"/>
      <c r="Y818" s="207"/>
      <c r="Z818" s="207"/>
      <c r="AA818" s="207"/>
      <c r="AB818" s="207"/>
      <c r="AC818" s="207"/>
      <c r="AD818" s="207"/>
      <c r="AE818" s="207"/>
      <c r="AF818" s="207"/>
      <c r="AG818" s="207"/>
      <c r="AH818" s="207"/>
      <c r="AI818" s="207"/>
      <c r="AJ818" s="207"/>
      <c r="AK818" s="207"/>
      <c r="AL818" s="207"/>
    </row>
    <row r="819" spans="1:38" x14ac:dyDescent="0.25">
      <c r="A819" s="209"/>
      <c r="B819" s="209"/>
      <c r="C819" s="209"/>
      <c r="D819" s="209"/>
      <c r="E819" s="209"/>
      <c r="F819" s="209"/>
      <c r="G819" s="209"/>
      <c r="H819" s="209"/>
      <c r="I819" s="209"/>
      <c r="J819" s="209"/>
      <c r="K819" s="209"/>
      <c r="L819" s="209"/>
      <c r="M819" s="209"/>
      <c r="N819" s="209"/>
      <c r="O819" s="209"/>
      <c r="P819" s="209"/>
      <c r="Q819" s="209"/>
      <c r="R819" s="209"/>
      <c r="S819" s="209"/>
      <c r="T819" s="209"/>
      <c r="U819" s="209"/>
      <c r="V819" s="207"/>
      <c r="W819" s="207"/>
      <c r="X819" s="207"/>
      <c r="Y819" s="207"/>
      <c r="Z819" s="207"/>
      <c r="AA819" s="207"/>
      <c r="AB819" s="207"/>
      <c r="AC819" s="207"/>
      <c r="AD819" s="207"/>
      <c r="AE819" s="207"/>
      <c r="AF819" s="207"/>
      <c r="AG819" s="207"/>
      <c r="AH819" s="207"/>
      <c r="AI819" s="207"/>
      <c r="AJ819" s="207"/>
      <c r="AK819" s="207"/>
      <c r="AL819" s="207"/>
    </row>
    <row r="820" spans="1:38" x14ac:dyDescent="0.25">
      <c r="A820" s="209"/>
      <c r="B820" s="209"/>
      <c r="C820" s="209"/>
      <c r="D820" s="209"/>
      <c r="E820" s="209"/>
      <c r="F820" s="209"/>
      <c r="G820" s="209"/>
      <c r="H820" s="209"/>
      <c r="I820" s="209"/>
      <c r="J820" s="209"/>
      <c r="K820" s="209"/>
      <c r="L820" s="209"/>
      <c r="M820" s="209"/>
      <c r="N820" s="209"/>
      <c r="O820" s="209"/>
      <c r="P820" s="209"/>
      <c r="Q820" s="209"/>
      <c r="R820" s="209"/>
      <c r="S820" s="209"/>
      <c r="T820" s="209"/>
      <c r="U820" s="209"/>
      <c r="V820" s="207"/>
      <c r="W820" s="207"/>
      <c r="X820" s="207"/>
      <c r="Y820" s="207"/>
      <c r="Z820" s="207"/>
      <c r="AA820" s="207"/>
      <c r="AB820" s="207"/>
      <c r="AC820" s="207"/>
      <c r="AD820" s="207"/>
      <c r="AE820" s="207"/>
      <c r="AF820" s="207"/>
      <c r="AG820" s="207"/>
      <c r="AH820" s="207"/>
      <c r="AI820" s="207"/>
      <c r="AJ820" s="207"/>
      <c r="AK820" s="207"/>
      <c r="AL820" s="207"/>
    </row>
    <row r="821" spans="1:38" x14ac:dyDescent="0.25">
      <c r="A821" s="209"/>
      <c r="B821" s="209"/>
      <c r="C821" s="209"/>
      <c r="D821" s="209"/>
      <c r="E821" s="209"/>
      <c r="F821" s="209"/>
      <c r="G821" s="209"/>
      <c r="H821" s="209"/>
      <c r="I821" s="209"/>
      <c r="J821" s="209"/>
      <c r="K821" s="209"/>
      <c r="L821" s="209"/>
      <c r="M821" s="209"/>
      <c r="N821" s="209"/>
      <c r="O821" s="209"/>
      <c r="P821" s="209"/>
      <c r="Q821" s="209"/>
      <c r="R821" s="209"/>
      <c r="S821" s="209"/>
      <c r="T821" s="209"/>
      <c r="U821" s="209"/>
      <c r="V821" s="207"/>
      <c r="W821" s="207"/>
      <c r="X821" s="207"/>
      <c r="Y821" s="207"/>
      <c r="Z821" s="207"/>
      <c r="AA821" s="207"/>
      <c r="AB821" s="207"/>
      <c r="AC821" s="207"/>
      <c r="AD821" s="207"/>
      <c r="AE821" s="207"/>
      <c r="AF821" s="207"/>
      <c r="AG821" s="207"/>
      <c r="AH821" s="207"/>
      <c r="AI821" s="207"/>
      <c r="AJ821" s="207"/>
      <c r="AK821" s="207"/>
      <c r="AL821" s="207"/>
    </row>
    <row r="822" spans="1:38" x14ac:dyDescent="0.25">
      <c r="A822" s="209"/>
      <c r="B822" s="209"/>
      <c r="C822" s="209"/>
      <c r="D822" s="209"/>
      <c r="E822" s="209"/>
      <c r="F822" s="209"/>
      <c r="G822" s="209"/>
      <c r="H822" s="209"/>
      <c r="I822" s="209"/>
      <c r="J822" s="209"/>
      <c r="K822" s="209"/>
      <c r="L822" s="209"/>
      <c r="M822" s="209"/>
      <c r="N822" s="209"/>
      <c r="O822" s="209"/>
      <c r="P822" s="209"/>
      <c r="Q822" s="209"/>
      <c r="R822" s="209"/>
      <c r="S822" s="209"/>
      <c r="T822" s="209"/>
      <c r="U822" s="209"/>
      <c r="V822" s="207"/>
      <c r="W822" s="207"/>
      <c r="X822" s="207"/>
      <c r="Y822" s="207"/>
      <c r="Z822" s="207"/>
      <c r="AA822" s="207"/>
      <c r="AB822" s="207"/>
      <c r="AC822" s="207"/>
      <c r="AD822" s="207"/>
      <c r="AE822" s="207"/>
      <c r="AF822" s="207"/>
      <c r="AG822" s="207"/>
      <c r="AH822" s="207"/>
      <c r="AI822" s="207"/>
      <c r="AJ822" s="207"/>
      <c r="AK822" s="207"/>
      <c r="AL822" s="207"/>
    </row>
    <row r="823" spans="1:38" x14ac:dyDescent="0.25">
      <c r="A823" s="209"/>
      <c r="B823" s="209"/>
      <c r="C823" s="209"/>
      <c r="D823" s="209"/>
      <c r="E823" s="209"/>
      <c r="F823" s="209"/>
      <c r="G823" s="209"/>
      <c r="H823" s="209"/>
      <c r="I823" s="209"/>
      <c r="J823" s="209"/>
      <c r="K823" s="209"/>
      <c r="L823" s="209"/>
      <c r="M823" s="209"/>
      <c r="N823" s="209"/>
      <c r="O823" s="209"/>
      <c r="P823" s="209"/>
      <c r="Q823" s="209"/>
      <c r="R823" s="209"/>
      <c r="S823" s="209"/>
      <c r="T823" s="209"/>
      <c r="U823" s="209"/>
      <c r="V823" s="207"/>
      <c r="W823" s="207"/>
      <c r="X823" s="207"/>
      <c r="Y823" s="207"/>
      <c r="Z823" s="207"/>
      <c r="AA823" s="207"/>
      <c r="AB823" s="207"/>
      <c r="AC823" s="207"/>
      <c r="AD823" s="207"/>
      <c r="AE823" s="207"/>
      <c r="AF823" s="207"/>
      <c r="AG823" s="207"/>
      <c r="AH823" s="207"/>
      <c r="AI823" s="207"/>
      <c r="AJ823" s="207"/>
      <c r="AK823" s="207"/>
      <c r="AL823" s="207"/>
    </row>
    <row r="824" spans="1:38" x14ac:dyDescent="0.25">
      <c r="A824" s="209"/>
      <c r="B824" s="209"/>
      <c r="C824" s="209"/>
      <c r="D824" s="209"/>
      <c r="E824" s="209"/>
      <c r="F824" s="209"/>
      <c r="G824" s="209"/>
      <c r="H824" s="209"/>
      <c r="I824" s="209"/>
      <c r="J824" s="209"/>
      <c r="K824" s="209"/>
      <c r="L824" s="209"/>
      <c r="M824" s="209"/>
      <c r="N824" s="209"/>
      <c r="O824" s="209"/>
      <c r="P824" s="209"/>
      <c r="Q824" s="209"/>
      <c r="R824" s="209"/>
      <c r="S824" s="209"/>
      <c r="T824" s="209"/>
      <c r="U824" s="209"/>
      <c r="V824" s="207"/>
      <c r="W824" s="207"/>
      <c r="X824" s="207"/>
      <c r="Y824" s="207"/>
      <c r="Z824" s="207"/>
      <c r="AA824" s="207"/>
      <c r="AB824" s="207"/>
      <c r="AC824" s="207"/>
      <c r="AD824" s="207"/>
      <c r="AE824" s="207"/>
      <c r="AF824" s="207"/>
      <c r="AG824" s="207"/>
      <c r="AH824" s="207"/>
      <c r="AI824" s="207"/>
      <c r="AJ824" s="207"/>
      <c r="AK824" s="207"/>
      <c r="AL824" s="207"/>
    </row>
    <row r="825" spans="1:38" x14ac:dyDescent="0.25">
      <c r="A825" s="209"/>
      <c r="B825" s="209"/>
      <c r="C825" s="209"/>
      <c r="D825" s="209"/>
      <c r="E825" s="209"/>
      <c r="F825" s="209"/>
      <c r="G825" s="209"/>
      <c r="H825" s="209"/>
      <c r="I825" s="209"/>
      <c r="J825" s="209"/>
      <c r="K825" s="209"/>
      <c r="L825" s="209"/>
      <c r="M825" s="209"/>
      <c r="N825" s="209"/>
      <c r="O825" s="209"/>
      <c r="P825" s="209"/>
      <c r="Q825" s="209"/>
      <c r="R825" s="209"/>
      <c r="S825" s="209"/>
      <c r="T825" s="209"/>
      <c r="U825" s="209"/>
      <c r="V825" s="207"/>
      <c r="W825" s="207"/>
      <c r="X825" s="207"/>
      <c r="Y825" s="207"/>
      <c r="Z825" s="207"/>
      <c r="AA825" s="207"/>
      <c r="AB825" s="207"/>
      <c r="AC825" s="207"/>
      <c r="AD825" s="207"/>
      <c r="AE825" s="207"/>
      <c r="AF825" s="207"/>
      <c r="AG825" s="207"/>
      <c r="AH825" s="207"/>
      <c r="AI825" s="207"/>
      <c r="AJ825" s="207"/>
      <c r="AK825" s="207"/>
      <c r="AL825" s="207"/>
    </row>
    <row r="826" spans="1:38" x14ac:dyDescent="0.25">
      <c r="A826" s="209"/>
      <c r="B826" s="209"/>
      <c r="C826" s="209"/>
      <c r="D826" s="209"/>
      <c r="E826" s="209"/>
      <c r="F826" s="209"/>
      <c r="G826" s="209"/>
      <c r="H826" s="209"/>
      <c r="I826" s="209"/>
      <c r="J826" s="209"/>
      <c r="K826" s="209"/>
      <c r="L826" s="209"/>
      <c r="M826" s="209"/>
      <c r="N826" s="209"/>
      <c r="O826" s="209"/>
      <c r="P826" s="209"/>
      <c r="Q826" s="209"/>
      <c r="R826" s="209"/>
      <c r="S826" s="209"/>
      <c r="T826" s="209"/>
      <c r="U826" s="209"/>
      <c r="V826" s="207"/>
      <c r="W826" s="207"/>
      <c r="X826" s="207"/>
      <c r="Y826" s="207"/>
      <c r="Z826" s="207"/>
      <c r="AA826" s="207"/>
      <c r="AB826" s="207"/>
      <c r="AC826" s="207"/>
      <c r="AD826" s="207"/>
      <c r="AE826" s="207"/>
      <c r="AF826" s="207"/>
      <c r="AG826" s="207"/>
      <c r="AH826" s="207"/>
      <c r="AI826" s="207"/>
      <c r="AJ826" s="207"/>
      <c r="AK826" s="207"/>
      <c r="AL826" s="207"/>
    </row>
    <row r="827" spans="1:38" x14ac:dyDescent="0.25">
      <c r="A827" s="209"/>
      <c r="B827" s="209"/>
      <c r="C827" s="209"/>
      <c r="D827" s="209"/>
      <c r="E827" s="209"/>
      <c r="F827" s="209"/>
      <c r="G827" s="209"/>
      <c r="H827" s="209"/>
      <c r="I827" s="209"/>
      <c r="J827" s="209"/>
      <c r="K827" s="209"/>
      <c r="L827" s="209"/>
      <c r="M827" s="209"/>
      <c r="N827" s="209"/>
      <c r="O827" s="209"/>
      <c r="P827" s="209"/>
      <c r="Q827" s="209"/>
      <c r="R827" s="209"/>
      <c r="S827" s="209"/>
      <c r="T827" s="209"/>
      <c r="U827" s="209"/>
      <c r="V827" s="207"/>
      <c r="W827" s="207"/>
      <c r="X827" s="207"/>
      <c r="Y827" s="207"/>
      <c r="Z827" s="207"/>
      <c r="AA827" s="207"/>
      <c r="AB827" s="207"/>
      <c r="AC827" s="207"/>
      <c r="AD827" s="207"/>
      <c r="AE827" s="207"/>
      <c r="AF827" s="207"/>
      <c r="AG827" s="207"/>
      <c r="AH827" s="207"/>
      <c r="AI827" s="207"/>
      <c r="AJ827" s="207"/>
      <c r="AK827" s="207"/>
      <c r="AL827" s="207"/>
    </row>
    <row r="828" spans="1:38" x14ac:dyDescent="0.25">
      <c r="A828" s="209"/>
      <c r="B828" s="209"/>
      <c r="C828" s="209"/>
      <c r="D828" s="209"/>
      <c r="E828" s="209"/>
      <c r="F828" s="209"/>
      <c r="G828" s="209"/>
      <c r="H828" s="209"/>
      <c r="I828" s="209"/>
      <c r="J828" s="209"/>
      <c r="K828" s="209"/>
      <c r="L828" s="209"/>
      <c r="M828" s="209"/>
      <c r="N828" s="209"/>
      <c r="O828" s="209"/>
      <c r="P828" s="209"/>
      <c r="Q828" s="209"/>
      <c r="R828" s="209"/>
      <c r="S828" s="209"/>
      <c r="T828" s="209"/>
      <c r="U828" s="209"/>
      <c r="V828" s="207"/>
      <c r="W828" s="207"/>
      <c r="X828" s="207"/>
      <c r="Y828" s="207"/>
      <c r="Z828" s="207"/>
      <c r="AA828" s="207"/>
      <c r="AB828" s="207"/>
      <c r="AC828" s="207"/>
      <c r="AD828" s="207"/>
      <c r="AE828" s="207"/>
      <c r="AF828" s="207"/>
      <c r="AG828" s="207"/>
      <c r="AH828" s="207"/>
      <c r="AI828" s="207"/>
      <c r="AJ828" s="207"/>
      <c r="AK828" s="207"/>
      <c r="AL828" s="207"/>
    </row>
    <row r="829" spans="1:38" x14ac:dyDescent="0.25">
      <c r="A829" s="209"/>
      <c r="B829" s="209"/>
      <c r="C829" s="209"/>
      <c r="D829" s="209"/>
      <c r="E829" s="209"/>
      <c r="F829" s="209"/>
      <c r="G829" s="209"/>
      <c r="H829" s="209"/>
      <c r="I829" s="209"/>
      <c r="J829" s="209"/>
      <c r="K829" s="209"/>
      <c r="L829" s="209"/>
      <c r="M829" s="209"/>
      <c r="N829" s="209"/>
      <c r="O829" s="209"/>
      <c r="P829" s="209"/>
      <c r="Q829" s="209"/>
      <c r="R829" s="209"/>
      <c r="S829" s="209"/>
      <c r="T829" s="209"/>
      <c r="U829" s="209"/>
      <c r="V829" s="207"/>
      <c r="W829" s="207"/>
      <c r="X829" s="207"/>
      <c r="Y829" s="207"/>
      <c r="Z829" s="207"/>
      <c r="AA829" s="207"/>
      <c r="AB829" s="207"/>
      <c r="AC829" s="207"/>
      <c r="AD829" s="207"/>
      <c r="AE829" s="207"/>
      <c r="AF829" s="207"/>
      <c r="AG829" s="207"/>
      <c r="AH829" s="207"/>
      <c r="AI829" s="207"/>
      <c r="AJ829" s="207"/>
      <c r="AK829" s="207"/>
      <c r="AL829" s="207"/>
    </row>
    <row r="830" spans="1:38" x14ac:dyDescent="0.25">
      <c r="A830" s="209"/>
      <c r="B830" s="209"/>
      <c r="C830" s="209"/>
      <c r="D830" s="209"/>
      <c r="E830" s="209"/>
      <c r="F830" s="209"/>
      <c r="G830" s="209"/>
      <c r="H830" s="209"/>
      <c r="I830" s="209"/>
      <c r="J830" s="209"/>
      <c r="K830" s="209"/>
      <c r="L830" s="209"/>
      <c r="M830" s="209"/>
      <c r="N830" s="209"/>
      <c r="O830" s="209"/>
      <c r="P830" s="209"/>
      <c r="Q830" s="209"/>
      <c r="R830" s="209"/>
      <c r="S830" s="209"/>
      <c r="T830" s="209"/>
      <c r="U830" s="209"/>
      <c r="V830" s="207"/>
      <c r="W830" s="207"/>
      <c r="X830" s="207"/>
      <c r="Y830" s="207"/>
      <c r="Z830" s="207"/>
      <c r="AA830" s="207"/>
      <c r="AB830" s="207"/>
      <c r="AC830" s="207"/>
      <c r="AD830" s="207"/>
      <c r="AE830" s="207"/>
      <c r="AF830" s="207"/>
      <c r="AG830" s="207"/>
      <c r="AH830" s="207"/>
      <c r="AI830" s="207"/>
      <c r="AJ830" s="207"/>
      <c r="AK830" s="207"/>
      <c r="AL830" s="207"/>
    </row>
    <row r="831" spans="1:38" x14ac:dyDescent="0.25">
      <c r="A831" s="209"/>
      <c r="B831" s="209"/>
      <c r="C831" s="209"/>
      <c r="D831" s="209"/>
      <c r="E831" s="209"/>
      <c r="F831" s="209"/>
      <c r="G831" s="209"/>
      <c r="H831" s="209"/>
      <c r="I831" s="209"/>
      <c r="J831" s="209"/>
      <c r="K831" s="209"/>
      <c r="L831" s="209"/>
      <c r="M831" s="209"/>
      <c r="N831" s="209"/>
      <c r="O831" s="209"/>
      <c r="P831" s="209"/>
      <c r="Q831" s="209"/>
      <c r="R831" s="209"/>
      <c r="S831" s="209"/>
      <c r="T831" s="209"/>
      <c r="U831" s="209"/>
      <c r="V831" s="207"/>
      <c r="W831" s="207"/>
      <c r="X831" s="207"/>
      <c r="Y831" s="207"/>
      <c r="Z831" s="207"/>
      <c r="AA831" s="207"/>
      <c r="AB831" s="207"/>
      <c r="AC831" s="207"/>
      <c r="AD831" s="207"/>
      <c r="AE831" s="207"/>
      <c r="AF831" s="207"/>
      <c r="AG831" s="207"/>
      <c r="AH831" s="207"/>
      <c r="AI831" s="207"/>
      <c r="AJ831" s="207"/>
      <c r="AK831" s="207"/>
      <c r="AL831" s="207"/>
    </row>
    <row r="832" spans="1:38" x14ac:dyDescent="0.25">
      <c r="A832" s="209"/>
      <c r="B832" s="209"/>
      <c r="C832" s="209"/>
      <c r="D832" s="209"/>
      <c r="E832" s="209"/>
      <c r="F832" s="209"/>
      <c r="G832" s="209"/>
      <c r="H832" s="209"/>
      <c r="I832" s="209"/>
      <c r="J832" s="209"/>
      <c r="K832" s="209"/>
      <c r="L832" s="209"/>
      <c r="M832" s="209"/>
      <c r="N832" s="209"/>
      <c r="O832" s="209"/>
      <c r="P832" s="209"/>
      <c r="Q832" s="209"/>
      <c r="R832" s="209"/>
      <c r="S832" s="209"/>
      <c r="T832" s="209"/>
      <c r="U832" s="209"/>
      <c r="V832" s="207"/>
      <c r="W832" s="207"/>
      <c r="X832" s="207"/>
      <c r="Y832" s="207"/>
      <c r="Z832" s="207"/>
      <c r="AA832" s="207"/>
      <c r="AB832" s="207"/>
      <c r="AC832" s="207"/>
      <c r="AD832" s="207"/>
      <c r="AE832" s="207"/>
      <c r="AF832" s="207"/>
      <c r="AG832" s="207"/>
      <c r="AH832" s="207"/>
      <c r="AI832" s="207"/>
      <c r="AJ832" s="207"/>
      <c r="AK832" s="207"/>
      <c r="AL832" s="207"/>
    </row>
    <row r="833" spans="1:38" x14ac:dyDescent="0.25">
      <c r="A833" s="209"/>
      <c r="B833" s="209"/>
      <c r="C833" s="209"/>
      <c r="D833" s="209"/>
      <c r="E833" s="209"/>
      <c r="F833" s="209"/>
      <c r="G833" s="209"/>
      <c r="H833" s="209"/>
      <c r="I833" s="209"/>
      <c r="J833" s="209"/>
      <c r="K833" s="209"/>
      <c r="L833" s="209"/>
      <c r="M833" s="209"/>
      <c r="N833" s="209"/>
      <c r="O833" s="209"/>
      <c r="P833" s="209"/>
      <c r="Q833" s="209"/>
      <c r="R833" s="209"/>
      <c r="S833" s="209"/>
      <c r="T833" s="209"/>
      <c r="U833" s="209"/>
      <c r="V833" s="207"/>
      <c r="W833" s="207"/>
      <c r="X833" s="207"/>
      <c r="Y833" s="207"/>
      <c r="Z833" s="207"/>
      <c r="AA833" s="207"/>
      <c r="AB833" s="207"/>
      <c r="AC833" s="207"/>
      <c r="AD833" s="207"/>
      <c r="AE833" s="207"/>
      <c r="AF833" s="207"/>
      <c r="AG833" s="207"/>
      <c r="AH833" s="207"/>
      <c r="AI833" s="207"/>
      <c r="AJ833" s="207"/>
      <c r="AK833" s="207"/>
      <c r="AL833" s="207"/>
    </row>
    <row r="834" spans="1:38" x14ac:dyDescent="0.25">
      <c r="A834" s="209"/>
      <c r="B834" s="209"/>
      <c r="C834" s="209"/>
      <c r="D834" s="209"/>
      <c r="E834" s="209"/>
      <c r="F834" s="209"/>
      <c r="G834" s="209"/>
      <c r="H834" s="209"/>
      <c r="I834" s="209"/>
      <c r="J834" s="209"/>
      <c r="K834" s="209"/>
      <c r="L834" s="209"/>
      <c r="M834" s="209"/>
      <c r="N834" s="209"/>
      <c r="O834" s="209"/>
      <c r="P834" s="209"/>
      <c r="Q834" s="209"/>
      <c r="R834" s="209"/>
      <c r="S834" s="209"/>
      <c r="T834" s="209"/>
      <c r="U834" s="209"/>
      <c r="V834" s="207"/>
      <c r="W834" s="207"/>
      <c r="X834" s="207"/>
      <c r="Y834" s="207"/>
      <c r="Z834" s="207"/>
      <c r="AA834" s="207"/>
      <c r="AB834" s="207"/>
      <c r="AC834" s="207"/>
      <c r="AD834" s="207"/>
      <c r="AE834" s="207"/>
      <c r="AF834" s="207"/>
      <c r="AG834" s="207"/>
      <c r="AH834" s="207"/>
      <c r="AI834" s="207"/>
      <c r="AJ834" s="207"/>
      <c r="AK834" s="207"/>
      <c r="AL834" s="207"/>
    </row>
    <row r="835" spans="1:38" x14ac:dyDescent="0.25">
      <c r="A835" s="209"/>
      <c r="B835" s="209"/>
      <c r="C835" s="209"/>
      <c r="D835" s="209"/>
      <c r="E835" s="209"/>
      <c r="F835" s="209"/>
      <c r="G835" s="209"/>
      <c r="H835" s="209"/>
      <c r="I835" s="209"/>
      <c r="J835" s="209"/>
      <c r="K835" s="209"/>
      <c r="L835" s="209"/>
      <c r="M835" s="209"/>
      <c r="N835" s="209"/>
      <c r="O835" s="209"/>
      <c r="P835" s="209"/>
      <c r="Q835" s="209"/>
      <c r="R835" s="209"/>
      <c r="S835" s="209"/>
      <c r="T835" s="209"/>
      <c r="U835" s="209"/>
      <c r="V835" s="207"/>
      <c r="W835" s="207"/>
      <c r="X835" s="207"/>
      <c r="Y835" s="207"/>
      <c r="Z835" s="207"/>
      <c r="AA835" s="207"/>
      <c r="AB835" s="207"/>
      <c r="AC835" s="207"/>
      <c r="AD835" s="207"/>
      <c r="AE835" s="207"/>
      <c r="AF835" s="207"/>
      <c r="AG835" s="207"/>
      <c r="AH835" s="207"/>
      <c r="AI835" s="207"/>
      <c r="AJ835" s="207"/>
      <c r="AK835" s="207"/>
      <c r="AL835" s="207"/>
    </row>
    <row r="836" spans="1:38" x14ac:dyDescent="0.25">
      <c r="A836" s="209"/>
      <c r="B836" s="209"/>
      <c r="C836" s="209"/>
      <c r="D836" s="209"/>
      <c r="E836" s="209"/>
      <c r="F836" s="209"/>
      <c r="G836" s="209"/>
      <c r="H836" s="209"/>
      <c r="I836" s="209"/>
      <c r="J836" s="209"/>
      <c r="K836" s="209"/>
      <c r="L836" s="209"/>
      <c r="M836" s="209"/>
      <c r="N836" s="209"/>
      <c r="O836" s="209"/>
      <c r="P836" s="209"/>
      <c r="Q836" s="209"/>
      <c r="R836" s="209"/>
      <c r="S836" s="209"/>
      <c r="T836" s="209"/>
      <c r="U836" s="209"/>
      <c r="V836" s="207"/>
      <c r="W836" s="207"/>
      <c r="X836" s="207"/>
      <c r="Y836" s="207"/>
      <c r="Z836" s="207"/>
      <c r="AA836" s="207"/>
      <c r="AB836" s="207"/>
      <c r="AC836" s="207"/>
      <c r="AD836" s="207"/>
      <c r="AE836" s="207"/>
      <c r="AF836" s="207"/>
      <c r="AG836" s="207"/>
      <c r="AH836" s="207"/>
      <c r="AI836" s="207"/>
      <c r="AJ836" s="207"/>
      <c r="AK836" s="207"/>
      <c r="AL836" s="207"/>
    </row>
    <row r="837" spans="1:38" x14ac:dyDescent="0.25">
      <c r="A837" s="209"/>
      <c r="B837" s="209"/>
      <c r="C837" s="209"/>
      <c r="D837" s="209"/>
      <c r="E837" s="209"/>
      <c r="F837" s="209"/>
      <c r="G837" s="209"/>
      <c r="H837" s="209"/>
      <c r="I837" s="209"/>
      <c r="J837" s="209"/>
      <c r="K837" s="209"/>
      <c r="L837" s="209"/>
      <c r="M837" s="209"/>
      <c r="N837" s="209"/>
      <c r="O837" s="209"/>
      <c r="P837" s="209"/>
      <c r="Q837" s="209"/>
      <c r="R837" s="209"/>
      <c r="S837" s="209"/>
      <c r="T837" s="209"/>
      <c r="U837" s="209"/>
      <c r="V837" s="207"/>
      <c r="W837" s="207"/>
      <c r="X837" s="207"/>
      <c r="Y837" s="207"/>
      <c r="Z837" s="207"/>
      <c r="AA837" s="207"/>
      <c r="AB837" s="207"/>
      <c r="AC837" s="207"/>
      <c r="AD837" s="207"/>
      <c r="AE837" s="207"/>
      <c r="AF837" s="207"/>
      <c r="AG837" s="207"/>
      <c r="AH837" s="207"/>
      <c r="AI837" s="207"/>
      <c r="AJ837" s="207"/>
      <c r="AK837" s="207"/>
      <c r="AL837" s="207"/>
    </row>
    <row r="838" spans="1:38" x14ac:dyDescent="0.25">
      <c r="A838" s="209"/>
      <c r="B838" s="209"/>
      <c r="C838" s="209"/>
      <c r="D838" s="209"/>
      <c r="E838" s="209"/>
      <c r="F838" s="209"/>
      <c r="G838" s="209"/>
      <c r="H838" s="209"/>
      <c r="I838" s="209"/>
      <c r="J838" s="209"/>
      <c r="K838" s="209"/>
      <c r="L838" s="209"/>
      <c r="M838" s="209"/>
      <c r="N838" s="209"/>
      <c r="O838" s="209"/>
      <c r="P838" s="209"/>
      <c r="Q838" s="209"/>
      <c r="R838" s="209"/>
      <c r="S838" s="209"/>
      <c r="T838" s="209"/>
      <c r="U838" s="209"/>
      <c r="V838" s="207"/>
      <c r="W838" s="207"/>
      <c r="X838" s="207"/>
      <c r="Y838" s="207"/>
      <c r="Z838" s="207"/>
      <c r="AA838" s="207"/>
      <c r="AB838" s="207"/>
      <c r="AC838" s="207"/>
      <c r="AD838" s="207"/>
      <c r="AE838" s="207"/>
      <c r="AF838" s="207"/>
      <c r="AG838" s="207"/>
      <c r="AH838" s="207"/>
      <c r="AI838" s="207"/>
      <c r="AJ838" s="207"/>
      <c r="AK838" s="207"/>
      <c r="AL838" s="207"/>
    </row>
    <row r="839" spans="1:38" x14ac:dyDescent="0.25">
      <c r="A839" s="209"/>
      <c r="B839" s="209"/>
      <c r="C839" s="209"/>
      <c r="D839" s="209"/>
      <c r="E839" s="209"/>
      <c r="F839" s="209"/>
      <c r="G839" s="209"/>
      <c r="H839" s="209"/>
      <c r="I839" s="209"/>
      <c r="J839" s="209"/>
      <c r="K839" s="209"/>
      <c r="L839" s="209"/>
      <c r="M839" s="209"/>
      <c r="N839" s="209"/>
      <c r="O839" s="209"/>
      <c r="P839" s="209"/>
      <c r="Q839" s="209"/>
      <c r="R839" s="209"/>
      <c r="S839" s="209"/>
      <c r="T839" s="209"/>
      <c r="U839" s="209"/>
      <c r="V839" s="207"/>
      <c r="W839" s="207"/>
      <c r="X839" s="207"/>
      <c r="Y839" s="207"/>
      <c r="Z839" s="207"/>
      <c r="AA839" s="207"/>
      <c r="AB839" s="207"/>
      <c r="AC839" s="207"/>
      <c r="AD839" s="207"/>
      <c r="AE839" s="207"/>
      <c r="AF839" s="207"/>
      <c r="AG839" s="207"/>
      <c r="AH839" s="207"/>
      <c r="AI839" s="207"/>
      <c r="AJ839" s="207"/>
      <c r="AK839" s="207"/>
      <c r="AL839" s="207"/>
    </row>
    <row r="840" spans="1:38" x14ac:dyDescent="0.25">
      <c r="A840" s="209"/>
      <c r="B840" s="209"/>
      <c r="C840" s="209"/>
      <c r="D840" s="209"/>
      <c r="E840" s="209"/>
      <c r="F840" s="209"/>
      <c r="G840" s="209"/>
      <c r="H840" s="209"/>
      <c r="I840" s="209"/>
      <c r="J840" s="209"/>
      <c r="K840" s="209"/>
      <c r="L840" s="209"/>
      <c r="M840" s="209"/>
      <c r="N840" s="209"/>
      <c r="O840" s="209"/>
      <c r="P840" s="209"/>
      <c r="Q840" s="209"/>
      <c r="R840" s="209"/>
      <c r="S840" s="209"/>
      <c r="T840" s="209"/>
      <c r="U840" s="209"/>
      <c r="V840" s="207"/>
      <c r="W840" s="207"/>
      <c r="X840" s="207"/>
      <c r="Y840" s="207"/>
      <c r="Z840" s="207"/>
      <c r="AA840" s="207"/>
      <c r="AB840" s="207"/>
      <c r="AC840" s="207"/>
      <c r="AD840" s="207"/>
      <c r="AE840" s="207"/>
      <c r="AF840" s="207"/>
      <c r="AG840" s="207"/>
      <c r="AH840" s="207"/>
      <c r="AI840" s="207"/>
      <c r="AJ840" s="207"/>
      <c r="AK840" s="207"/>
      <c r="AL840" s="207"/>
    </row>
    <row r="841" spans="1:38" x14ac:dyDescent="0.25">
      <c r="A841" s="209"/>
      <c r="B841" s="209"/>
      <c r="C841" s="209"/>
      <c r="D841" s="209"/>
      <c r="E841" s="209"/>
      <c r="F841" s="209"/>
      <c r="G841" s="209"/>
      <c r="H841" s="209"/>
      <c r="I841" s="209"/>
      <c r="J841" s="209"/>
      <c r="K841" s="209"/>
      <c r="L841" s="209"/>
      <c r="M841" s="209"/>
      <c r="N841" s="209"/>
      <c r="O841" s="209"/>
      <c r="P841" s="209"/>
      <c r="Q841" s="209"/>
      <c r="R841" s="209"/>
      <c r="S841" s="209"/>
      <c r="T841" s="209"/>
      <c r="U841" s="209"/>
      <c r="V841" s="207"/>
      <c r="W841" s="207"/>
      <c r="X841" s="207"/>
      <c r="Y841" s="207"/>
      <c r="Z841" s="207"/>
      <c r="AA841" s="207"/>
      <c r="AB841" s="207"/>
      <c r="AC841" s="207"/>
      <c r="AD841" s="207"/>
      <c r="AE841" s="207"/>
      <c r="AF841" s="207"/>
      <c r="AG841" s="207"/>
      <c r="AH841" s="207"/>
      <c r="AI841" s="207"/>
      <c r="AJ841" s="207"/>
      <c r="AK841" s="207"/>
      <c r="AL841" s="207"/>
    </row>
    <row r="842" spans="1:38" x14ac:dyDescent="0.25">
      <c r="A842" s="209"/>
      <c r="B842" s="209"/>
      <c r="C842" s="209"/>
      <c r="D842" s="209"/>
      <c r="E842" s="209"/>
      <c r="F842" s="209"/>
      <c r="G842" s="209"/>
      <c r="H842" s="209"/>
      <c r="I842" s="209"/>
      <c r="J842" s="209"/>
      <c r="K842" s="209"/>
      <c r="L842" s="209"/>
      <c r="M842" s="209"/>
      <c r="N842" s="209"/>
      <c r="O842" s="209"/>
      <c r="P842" s="209"/>
      <c r="Q842" s="209"/>
      <c r="R842" s="209"/>
      <c r="S842" s="209"/>
      <c r="T842" s="209"/>
      <c r="U842" s="209"/>
      <c r="V842" s="207"/>
      <c r="W842" s="207"/>
      <c r="X842" s="207"/>
      <c r="Y842" s="207"/>
      <c r="Z842" s="207"/>
      <c r="AA842" s="207"/>
      <c r="AB842" s="207"/>
      <c r="AC842" s="207"/>
      <c r="AD842" s="207"/>
      <c r="AE842" s="207"/>
      <c r="AF842" s="207"/>
      <c r="AG842" s="207"/>
      <c r="AH842" s="207"/>
      <c r="AI842" s="207"/>
      <c r="AJ842" s="207"/>
      <c r="AK842" s="207"/>
      <c r="AL842" s="207"/>
    </row>
    <row r="843" spans="1:38" x14ac:dyDescent="0.25">
      <c r="A843" s="209"/>
      <c r="B843" s="209"/>
      <c r="C843" s="209"/>
      <c r="D843" s="209"/>
      <c r="E843" s="209"/>
      <c r="F843" s="209"/>
      <c r="G843" s="209"/>
      <c r="H843" s="209"/>
      <c r="I843" s="209"/>
      <c r="J843" s="209"/>
      <c r="K843" s="209"/>
      <c r="L843" s="209"/>
      <c r="M843" s="209"/>
      <c r="N843" s="209"/>
      <c r="O843" s="209"/>
      <c r="P843" s="209"/>
      <c r="Q843" s="209"/>
      <c r="R843" s="209"/>
      <c r="S843" s="209"/>
      <c r="T843" s="209"/>
      <c r="U843" s="209"/>
      <c r="V843" s="207"/>
      <c r="W843" s="207"/>
      <c r="X843" s="207"/>
      <c r="Y843" s="207"/>
      <c r="Z843" s="207"/>
      <c r="AA843" s="207"/>
      <c r="AB843" s="207"/>
      <c r="AC843" s="207"/>
      <c r="AD843" s="207"/>
      <c r="AE843" s="207"/>
      <c r="AF843" s="207"/>
      <c r="AG843" s="207"/>
      <c r="AH843" s="207"/>
      <c r="AI843" s="207"/>
      <c r="AJ843" s="207"/>
      <c r="AK843" s="207"/>
      <c r="AL843" s="207"/>
    </row>
    <row r="844" spans="1:38" x14ac:dyDescent="0.25">
      <c r="A844" s="209"/>
      <c r="B844" s="209"/>
      <c r="C844" s="209"/>
      <c r="D844" s="209"/>
      <c r="E844" s="209"/>
      <c r="F844" s="209"/>
      <c r="G844" s="209"/>
      <c r="H844" s="209"/>
      <c r="I844" s="209"/>
      <c r="J844" s="209"/>
      <c r="K844" s="209"/>
      <c r="L844" s="209"/>
      <c r="M844" s="209"/>
      <c r="N844" s="209"/>
      <c r="O844" s="209"/>
      <c r="P844" s="209"/>
      <c r="Q844" s="209"/>
      <c r="R844" s="209"/>
      <c r="S844" s="209"/>
      <c r="T844" s="209"/>
      <c r="U844" s="209"/>
      <c r="V844" s="207"/>
      <c r="W844" s="207"/>
      <c r="X844" s="207"/>
      <c r="Y844" s="207"/>
      <c r="Z844" s="207"/>
      <c r="AA844" s="207"/>
      <c r="AB844" s="207"/>
      <c r="AC844" s="207"/>
      <c r="AD844" s="207"/>
      <c r="AE844" s="207"/>
      <c r="AF844" s="207"/>
      <c r="AG844" s="207"/>
      <c r="AH844" s="207"/>
      <c r="AI844" s="207"/>
      <c r="AJ844" s="207"/>
      <c r="AK844" s="207"/>
      <c r="AL844" s="207"/>
    </row>
    <row r="845" spans="1:38" x14ac:dyDescent="0.25">
      <c r="A845" s="209"/>
      <c r="B845" s="209"/>
      <c r="C845" s="209"/>
      <c r="D845" s="209"/>
      <c r="E845" s="209"/>
      <c r="F845" s="209"/>
      <c r="G845" s="209"/>
      <c r="H845" s="209"/>
      <c r="I845" s="209"/>
      <c r="J845" s="209"/>
      <c r="K845" s="209"/>
      <c r="L845" s="209"/>
      <c r="M845" s="209"/>
      <c r="N845" s="209"/>
      <c r="O845" s="209"/>
      <c r="P845" s="209"/>
      <c r="Q845" s="209"/>
      <c r="R845" s="209"/>
      <c r="S845" s="209"/>
      <c r="T845" s="209"/>
      <c r="U845" s="209"/>
      <c r="V845" s="207"/>
      <c r="W845" s="207"/>
      <c r="X845" s="207"/>
      <c r="Y845" s="207"/>
      <c r="Z845" s="207"/>
      <c r="AA845" s="207"/>
      <c r="AB845" s="207"/>
      <c r="AC845" s="207"/>
      <c r="AD845" s="207"/>
      <c r="AE845" s="207"/>
      <c r="AF845" s="207"/>
      <c r="AG845" s="207"/>
      <c r="AH845" s="207"/>
      <c r="AI845" s="207"/>
      <c r="AJ845" s="207"/>
      <c r="AK845" s="207"/>
      <c r="AL845" s="207"/>
    </row>
    <row r="846" spans="1:38" x14ac:dyDescent="0.25">
      <c r="A846" s="209"/>
      <c r="B846" s="209"/>
      <c r="C846" s="209"/>
      <c r="D846" s="209"/>
      <c r="E846" s="209"/>
      <c r="F846" s="209"/>
      <c r="G846" s="209"/>
      <c r="H846" s="209"/>
      <c r="I846" s="209"/>
      <c r="J846" s="209"/>
      <c r="K846" s="209"/>
      <c r="L846" s="209"/>
      <c r="M846" s="209"/>
      <c r="N846" s="209"/>
      <c r="O846" s="209"/>
      <c r="P846" s="209"/>
      <c r="Q846" s="209"/>
      <c r="R846" s="209"/>
      <c r="S846" s="209"/>
      <c r="T846" s="209"/>
      <c r="U846" s="209"/>
      <c r="V846" s="207"/>
      <c r="W846" s="207"/>
      <c r="X846" s="207"/>
      <c r="Y846" s="207"/>
      <c r="Z846" s="207"/>
      <c r="AA846" s="207"/>
      <c r="AB846" s="207"/>
      <c r="AC846" s="207"/>
      <c r="AD846" s="207"/>
      <c r="AE846" s="207"/>
      <c r="AF846" s="207"/>
      <c r="AG846" s="207"/>
      <c r="AH846" s="207"/>
      <c r="AI846" s="207"/>
      <c r="AJ846" s="207"/>
      <c r="AK846" s="207"/>
      <c r="AL846" s="207"/>
    </row>
    <row r="847" spans="1:38" x14ac:dyDescent="0.25">
      <c r="A847" s="209"/>
      <c r="B847" s="209"/>
      <c r="C847" s="209"/>
      <c r="D847" s="209"/>
      <c r="E847" s="209"/>
      <c r="F847" s="209"/>
      <c r="G847" s="209"/>
      <c r="H847" s="209"/>
      <c r="I847" s="209"/>
      <c r="J847" s="209"/>
      <c r="K847" s="209"/>
      <c r="L847" s="209"/>
      <c r="M847" s="209"/>
      <c r="N847" s="209"/>
      <c r="O847" s="209"/>
      <c r="P847" s="209"/>
      <c r="Q847" s="209"/>
      <c r="R847" s="209"/>
      <c r="S847" s="209"/>
      <c r="T847" s="209"/>
      <c r="U847" s="209"/>
      <c r="V847" s="207"/>
      <c r="W847" s="207"/>
      <c r="X847" s="207"/>
      <c r="Y847" s="207"/>
      <c r="Z847" s="207"/>
      <c r="AA847" s="207"/>
      <c r="AB847" s="207"/>
      <c r="AC847" s="207"/>
      <c r="AD847" s="207"/>
      <c r="AE847" s="207"/>
      <c r="AF847" s="207"/>
      <c r="AG847" s="207"/>
      <c r="AH847" s="207"/>
      <c r="AI847" s="207"/>
      <c r="AJ847" s="207"/>
      <c r="AK847" s="207"/>
      <c r="AL847" s="207"/>
    </row>
    <row r="848" spans="1:38" x14ac:dyDescent="0.25">
      <c r="A848" s="209"/>
      <c r="B848" s="209"/>
      <c r="C848" s="209"/>
      <c r="D848" s="209"/>
      <c r="E848" s="209"/>
      <c r="F848" s="209"/>
      <c r="G848" s="209"/>
      <c r="H848" s="209"/>
      <c r="I848" s="209"/>
      <c r="J848" s="209"/>
      <c r="K848" s="209"/>
      <c r="L848" s="209"/>
      <c r="M848" s="209"/>
      <c r="N848" s="209"/>
      <c r="O848" s="209"/>
      <c r="P848" s="209"/>
      <c r="Q848" s="209"/>
      <c r="R848" s="209"/>
      <c r="S848" s="209"/>
      <c r="T848" s="209"/>
      <c r="U848" s="209"/>
      <c r="V848" s="207"/>
      <c r="W848" s="207"/>
      <c r="X848" s="207"/>
      <c r="Y848" s="207"/>
      <c r="Z848" s="207"/>
      <c r="AA848" s="207"/>
      <c r="AB848" s="207"/>
      <c r="AC848" s="207"/>
      <c r="AD848" s="207"/>
      <c r="AE848" s="207"/>
      <c r="AF848" s="207"/>
      <c r="AG848" s="207"/>
      <c r="AH848" s="207"/>
      <c r="AI848" s="207"/>
      <c r="AJ848" s="207"/>
      <c r="AK848" s="207"/>
      <c r="AL848" s="207"/>
    </row>
    <row r="849" spans="1:38" x14ac:dyDescent="0.25">
      <c r="A849" s="209"/>
      <c r="B849" s="209"/>
      <c r="C849" s="209"/>
      <c r="D849" s="209"/>
      <c r="E849" s="209"/>
      <c r="F849" s="209"/>
      <c r="G849" s="209"/>
      <c r="H849" s="209"/>
      <c r="I849" s="209"/>
      <c r="J849" s="209"/>
      <c r="K849" s="209"/>
      <c r="L849" s="209"/>
      <c r="M849" s="209"/>
      <c r="N849" s="209"/>
      <c r="O849" s="209"/>
      <c r="P849" s="209"/>
      <c r="Q849" s="209"/>
      <c r="R849" s="209"/>
      <c r="S849" s="209"/>
      <c r="T849" s="209"/>
      <c r="U849" s="209"/>
      <c r="V849" s="207"/>
      <c r="W849" s="207"/>
      <c r="X849" s="207"/>
      <c r="Y849" s="207"/>
      <c r="Z849" s="207"/>
      <c r="AA849" s="207"/>
      <c r="AB849" s="207"/>
      <c r="AC849" s="207"/>
      <c r="AD849" s="207"/>
      <c r="AE849" s="207"/>
      <c r="AF849" s="207"/>
      <c r="AG849" s="207"/>
      <c r="AH849" s="207"/>
      <c r="AI849" s="207"/>
      <c r="AJ849" s="207"/>
      <c r="AK849" s="207"/>
      <c r="AL849" s="207"/>
    </row>
    <row r="850" spans="1:38" x14ac:dyDescent="0.25">
      <c r="A850" s="209"/>
      <c r="B850" s="209"/>
      <c r="C850" s="209"/>
      <c r="D850" s="209"/>
      <c r="E850" s="209"/>
      <c r="F850" s="209"/>
      <c r="G850" s="209"/>
      <c r="H850" s="209"/>
      <c r="I850" s="209"/>
      <c r="J850" s="209"/>
      <c r="K850" s="209"/>
      <c r="L850" s="209"/>
      <c r="M850" s="209"/>
      <c r="N850" s="209"/>
      <c r="O850" s="209"/>
      <c r="P850" s="209"/>
      <c r="Q850" s="209"/>
      <c r="R850" s="209"/>
      <c r="S850" s="209"/>
      <c r="T850" s="209"/>
      <c r="U850" s="209"/>
      <c r="V850" s="207"/>
      <c r="W850" s="207"/>
      <c r="X850" s="207"/>
      <c r="Y850" s="207"/>
      <c r="Z850" s="207"/>
      <c r="AA850" s="207"/>
      <c r="AB850" s="207"/>
      <c r="AC850" s="207"/>
      <c r="AD850" s="207"/>
      <c r="AE850" s="207"/>
      <c r="AF850" s="207"/>
      <c r="AG850" s="207"/>
      <c r="AH850" s="207"/>
      <c r="AI850" s="207"/>
      <c r="AJ850" s="207"/>
      <c r="AK850" s="207"/>
      <c r="AL850" s="207"/>
    </row>
    <row r="851" spans="1:38" x14ac:dyDescent="0.25">
      <c r="A851" s="209"/>
      <c r="B851" s="209"/>
      <c r="C851" s="209"/>
      <c r="D851" s="209"/>
      <c r="E851" s="209"/>
      <c r="F851" s="209"/>
      <c r="G851" s="209"/>
      <c r="H851" s="209"/>
      <c r="I851" s="209"/>
      <c r="J851" s="209"/>
      <c r="K851" s="209"/>
      <c r="L851" s="209"/>
      <c r="M851" s="209"/>
      <c r="N851" s="209"/>
      <c r="O851" s="209"/>
      <c r="P851" s="209"/>
      <c r="Q851" s="209"/>
      <c r="R851" s="209"/>
      <c r="S851" s="209"/>
      <c r="T851" s="209"/>
      <c r="U851" s="209"/>
      <c r="V851" s="207"/>
      <c r="W851" s="207"/>
      <c r="X851" s="207"/>
      <c r="Y851" s="207"/>
      <c r="Z851" s="207"/>
      <c r="AA851" s="207"/>
      <c r="AB851" s="207"/>
      <c r="AC851" s="207"/>
      <c r="AD851" s="207"/>
      <c r="AE851" s="207"/>
      <c r="AF851" s="207"/>
      <c r="AG851" s="207"/>
      <c r="AH851" s="207"/>
      <c r="AI851" s="207"/>
      <c r="AJ851" s="207"/>
      <c r="AK851" s="207"/>
      <c r="AL851" s="207"/>
    </row>
    <row r="852" spans="1:38" x14ac:dyDescent="0.25">
      <c r="A852" s="209"/>
      <c r="B852" s="209"/>
      <c r="C852" s="209"/>
      <c r="D852" s="209"/>
      <c r="E852" s="209"/>
      <c r="F852" s="209"/>
      <c r="G852" s="209"/>
      <c r="H852" s="209"/>
      <c r="I852" s="209"/>
      <c r="J852" s="209"/>
      <c r="K852" s="209"/>
      <c r="L852" s="209"/>
      <c r="M852" s="209"/>
      <c r="N852" s="209"/>
      <c r="O852" s="209"/>
      <c r="P852" s="209"/>
      <c r="Q852" s="209"/>
      <c r="R852" s="209"/>
      <c r="S852" s="209"/>
      <c r="T852" s="209"/>
      <c r="U852" s="209"/>
      <c r="V852" s="207"/>
      <c r="W852" s="207"/>
      <c r="X852" s="207"/>
      <c r="Y852" s="207"/>
      <c r="Z852" s="207"/>
      <c r="AA852" s="207"/>
      <c r="AB852" s="207"/>
      <c r="AC852" s="207"/>
      <c r="AD852" s="207"/>
      <c r="AE852" s="207"/>
      <c r="AF852" s="207"/>
      <c r="AG852" s="207"/>
      <c r="AH852" s="207"/>
      <c r="AI852" s="207"/>
      <c r="AJ852" s="207"/>
      <c r="AK852" s="207"/>
      <c r="AL852" s="207"/>
    </row>
    <row r="853" spans="1:38" x14ac:dyDescent="0.25">
      <c r="A853" s="209"/>
      <c r="B853" s="209"/>
      <c r="C853" s="209"/>
      <c r="D853" s="209"/>
      <c r="E853" s="209"/>
      <c r="F853" s="209"/>
      <c r="G853" s="209"/>
      <c r="H853" s="209"/>
      <c r="I853" s="209"/>
      <c r="J853" s="209"/>
      <c r="K853" s="209"/>
      <c r="L853" s="209"/>
      <c r="M853" s="209"/>
      <c r="N853" s="209"/>
      <c r="O853" s="209"/>
      <c r="P853" s="209"/>
      <c r="Q853" s="209"/>
      <c r="R853" s="209"/>
      <c r="S853" s="209"/>
      <c r="T853" s="209"/>
      <c r="U853" s="209"/>
      <c r="V853" s="207"/>
      <c r="W853" s="207"/>
      <c r="X853" s="207"/>
      <c r="Y853" s="207"/>
      <c r="Z853" s="207"/>
      <c r="AA853" s="207"/>
      <c r="AB853" s="207"/>
      <c r="AC853" s="207"/>
      <c r="AD853" s="207"/>
      <c r="AE853" s="207"/>
      <c r="AF853" s="207"/>
      <c r="AG853" s="207"/>
      <c r="AH853" s="207"/>
      <c r="AI853" s="207"/>
      <c r="AJ853" s="207"/>
      <c r="AK853" s="207"/>
      <c r="AL853" s="207"/>
    </row>
    <row r="854" spans="1:38" x14ac:dyDescent="0.25">
      <c r="A854" s="209"/>
      <c r="B854" s="209"/>
      <c r="C854" s="209"/>
      <c r="D854" s="209"/>
      <c r="E854" s="209"/>
      <c r="F854" s="209"/>
      <c r="G854" s="209"/>
      <c r="H854" s="209"/>
      <c r="I854" s="209"/>
      <c r="J854" s="209"/>
      <c r="K854" s="209"/>
      <c r="L854" s="209"/>
      <c r="M854" s="209"/>
      <c r="N854" s="209"/>
      <c r="O854" s="209"/>
      <c r="P854" s="209"/>
      <c r="Q854" s="209"/>
      <c r="R854" s="209"/>
      <c r="S854" s="209"/>
      <c r="T854" s="209"/>
      <c r="U854" s="209"/>
      <c r="V854" s="207"/>
      <c r="W854" s="207"/>
      <c r="X854" s="207"/>
      <c r="Y854" s="207"/>
      <c r="Z854" s="207"/>
      <c r="AA854" s="207"/>
      <c r="AB854" s="207"/>
      <c r="AC854" s="207"/>
      <c r="AD854" s="207"/>
      <c r="AE854" s="207"/>
      <c r="AF854" s="207"/>
      <c r="AG854" s="207"/>
      <c r="AH854" s="207"/>
      <c r="AI854" s="207"/>
      <c r="AJ854" s="207"/>
      <c r="AK854" s="207"/>
      <c r="AL854" s="207"/>
    </row>
    <row r="855" spans="1:38" x14ac:dyDescent="0.25">
      <c r="A855" s="209"/>
      <c r="B855" s="209"/>
      <c r="C855" s="209"/>
      <c r="D855" s="209"/>
      <c r="E855" s="209"/>
      <c r="F855" s="209"/>
      <c r="G855" s="209"/>
      <c r="H855" s="209"/>
      <c r="I855" s="209"/>
      <c r="J855" s="209"/>
      <c r="K855" s="209"/>
      <c r="L855" s="209"/>
      <c r="M855" s="209"/>
      <c r="N855" s="209"/>
      <c r="O855" s="209"/>
      <c r="P855" s="209"/>
      <c r="Q855" s="209"/>
      <c r="R855" s="209"/>
      <c r="S855" s="209"/>
      <c r="T855" s="209"/>
      <c r="U855" s="209"/>
      <c r="V855" s="207"/>
      <c r="W855" s="207"/>
      <c r="X855" s="207"/>
      <c r="Y855" s="207"/>
      <c r="Z855" s="207"/>
      <c r="AA855" s="207"/>
      <c r="AB855" s="207"/>
      <c r="AC855" s="207"/>
      <c r="AD855" s="207"/>
      <c r="AE855" s="207"/>
      <c r="AF855" s="207"/>
      <c r="AG855" s="207"/>
      <c r="AH855" s="207"/>
      <c r="AI855" s="207"/>
      <c r="AJ855" s="207"/>
      <c r="AK855" s="207"/>
      <c r="AL855" s="207"/>
    </row>
    <row r="856" spans="1:38" x14ac:dyDescent="0.25">
      <c r="A856" s="209"/>
      <c r="B856" s="209"/>
      <c r="C856" s="209"/>
      <c r="D856" s="209"/>
      <c r="E856" s="209"/>
      <c r="F856" s="209"/>
      <c r="G856" s="209"/>
      <c r="H856" s="209"/>
      <c r="I856" s="209"/>
      <c r="J856" s="209"/>
      <c r="K856" s="209"/>
      <c r="L856" s="209"/>
      <c r="M856" s="209"/>
      <c r="N856" s="209"/>
      <c r="O856" s="209"/>
      <c r="P856" s="209"/>
      <c r="Q856" s="209"/>
      <c r="R856" s="209"/>
      <c r="S856" s="209"/>
      <c r="T856" s="209"/>
      <c r="U856" s="209"/>
      <c r="V856" s="207"/>
      <c r="W856" s="207"/>
      <c r="X856" s="207"/>
      <c r="Y856" s="207"/>
      <c r="Z856" s="207"/>
      <c r="AA856" s="207"/>
      <c r="AB856" s="207"/>
      <c r="AC856" s="207"/>
      <c r="AD856" s="207"/>
      <c r="AE856" s="207"/>
      <c r="AF856" s="207"/>
      <c r="AG856" s="207"/>
      <c r="AH856" s="207"/>
      <c r="AI856" s="207"/>
      <c r="AJ856" s="207"/>
      <c r="AK856" s="207"/>
      <c r="AL856" s="207"/>
    </row>
    <row r="857" spans="1:38" x14ac:dyDescent="0.25">
      <c r="A857" s="209"/>
      <c r="B857" s="209"/>
      <c r="C857" s="209"/>
      <c r="D857" s="209"/>
      <c r="E857" s="209"/>
      <c r="F857" s="209"/>
      <c r="G857" s="209"/>
      <c r="H857" s="209"/>
      <c r="I857" s="209"/>
      <c r="J857" s="209"/>
      <c r="K857" s="209"/>
      <c r="L857" s="209"/>
      <c r="M857" s="209"/>
      <c r="N857" s="209"/>
      <c r="O857" s="209"/>
      <c r="P857" s="209"/>
      <c r="Q857" s="209"/>
      <c r="R857" s="209"/>
      <c r="S857" s="209"/>
      <c r="T857" s="209"/>
      <c r="U857" s="209"/>
      <c r="V857" s="207"/>
      <c r="W857" s="207"/>
      <c r="X857" s="207"/>
      <c r="Y857" s="207"/>
      <c r="Z857" s="207"/>
      <c r="AA857" s="207"/>
      <c r="AB857" s="207"/>
      <c r="AC857" s="207"/>
      <c r="AD857" s="207"/>
      <c r="AE857" s="207"/>
      <c r="AF857" s="207"/>
      <c r="AG857" s="207"/>
      <c r="AH857" s="207"/>
      <c r="AI857" s="207"/>
      <c r="AJ857" s="207"/>
      <c r="AK857" s="207"/>
      <c r="AL857" s="207"/>
    </row>
    <row r="858" spans="1:38" x14ac:dyDescent="0.25">
      <c r="A858" s="209"/>
      <c r="B858" s="209"/>
      <c r="C858" s="209"/>
      <c r="D858" s="209"/>
      <c r="E858" s="209"/>
      <c r="F858" s="209"/>
      <c r="G858" s="209"/>
      <c r="H858" s="209"/>
      <c r="I858" s="209"/>
      <c r="J858" s="209"/>
      <c r="K858" s="209"/>
      <c r="L858" s="209"/>
      <c r="M858" s="209"/>
      <c r="N858" s="209"/>
      <c r="O858" s="209"/>
      <c r="P858" s="209"/>
      <c r="Q858" s="209"/>
      <c r="R858" s="209"/>
      <c r="S858" s="209"/>
      <c r="T858" s="209"/>
      <c r="U858" s="209"/>
      <c r="V858" s="207"/>
      <c r="W858" s="207"/>
      <c r="X858" s="207"/>
      <c r="Y858" s="207"/>
      <c r="Z858" s="207"/>
      <c r="AA858" s="207"/>
      <c r="AB858" s="207"/>
      <c r="AC858" s="207"/>
      <c r="AD858" s="207"/>
      <c r="AE858" s="207"/>
      <c r="AF858" s="207"/>
      <c r="AG858" s="207"/>
      <c r="AH858" s="207"/>
      <c r="AI858" s="207"/>
      <c r="AJ858" s="207"/>
      <c r="AK858" s="207"/>
      <c r="AL858" s="207"/>
    </row>
    <row r="859" spans="1:38" x14ac:dyDescent="0.25">
      <c r="A859" s="209"/>
      <c r="B859" s="209"/>
      <c r="C859" s="209"/>
      <c r="D859" s="209"/>
      <c r="E859" s="209"/>
      <c r="F859" s="209"/>
      <c r="G859" s="209"/>
      <c r="H859" s="209"/>
      <c r="I859" s="209"/>
      <c r="J859" s="209"/>
      <c r="K859" s="209"/>
      <c r="L859" s="209"/>
      <c r="M859" s="209"/>
      <c r="N859" s="209"/>
      <c r="O859" s="209"/>
      <c r="P859" s="209"/>
      <c r="Q859" s="209"/>
      <c r="R859" s="209"/>
      <c r="S859" s="209"/>
      <c r="T859" s="209"/>
      <c r="U859" s="209"/>
      <c r="V859" s="207"/>
      <c r="W859" s="207"/>
      <c r="X859" s="207"/>
      <c r="Y859" s="207"/>
      <c r="Z859" s="207"/>
      <c r="AA859" s="207"/>
      <c r="AB859" s="207"/>
      <c r="AC859" s="207"/>
      <c r="AD859" s="207"/>
      <c r="AE859" s="207"/>
      <c r="AF859" s="207"/>
      <c r="AG859" s="207"/>
      <c r="AH859" s="207"/>
      <c r="AI859" s="207"/>
      <c r="AJ859" s="207"/>
      <c r="AK859" s="207"/>
      <c r="AL859" s="207"/>
    </row>
    <row r="860" spans="1:38" x14ac:dyDescent="0.25">
      <c r="A860" s="209"/>
      <c r="B860" s="209"/>
      <c r="C860" s="209"/>
      <c r="D860" s="209"/>
      <c r="E860" s="209"/>
      <c r="F860" s="209"/>
      <c r="G860" s="209"/>
      <c r="H860" s="209"/>
      <c r="I860" s="209"/>
      <c r="J860" s="209"/>
      <c r="K860" s="209"/>
      <c r="L860" s="209"/>
      <c r="M860" s="209"/>
      <c r="N860" s="209"/>
      <c r="O860" s="209"/>
      <c r="P860" s="209"/>
      <c r="Q860" s="209"/>
      <c r="R860" s="209"/>
      <c r="S860" s="209"/>
      <c r="T860" s="209"/>
      <c r="U860" s="209"/>
      <c r="V860" s="207"/>
      <c r="W860" s="207"/>
      <c r="X860" s="207"/>
      <c r="Y860" s="207"/>
      <c r="Z860" s="207"/>
      <c r="AA860" s="207"/>
      <c r="AB860" s="207"/>
      <c r="AC860" s="207"/>
      <c r="AD860" s="207"/>
      <c r="AE860" s="207"/>
      <c r="AF860" s="207"/>
      <c r="AG860" s="207"/>
      <c r="AH860" s="207"/>
      <c r="AI860" s="207"/>
      <c r="AJ860" s="207"/>
      <c r="AK860" s="207"/>
      <c r="AL860" s="207"/>
    </row>
    <row r="861" spans="1:38" x14ac:dyDescent="0.25">
      <c r="A861" s="209"/>
      <c r="B861" s="209"/>
      <c r="C861" s="209"/>
      <c r="D861" s="209"/>
      <c r="E861" s="209"/>
      <c r="F861" s="209"/>
      <c r="G861" s="209"/>
      <c r="H861" s="209"/>
      <c r="I861" s="209"/>
      <c r="J861" s="209"/>
      <c r="K861" s="209"/>
      <c r="L861" s="209"/>
      <c r="M861" s="209"/>
      <c r="N861" s="209"/>
      <c r="O861" s="209"/>
      <c r="P861" s="209"/>
      <c r="Q861" s="209"/>
      <c r="R861" s="209"/>
      <c r="S861" s="209"/>
      <c r="T861" s="209"/>
      <c r="U861" s="209"/>
      <c r="V861" s="207"/>
      <c r="W861" s="207"/>
      <c r="X861" s="207"/>
      <c r="Y861" s="207"/>
      <c r="Z861" s="207"/>
      <c r="AA861" s="207"/>
      <c r="AB861" s="207"/>
      <c r="AC861" s="207"/>
      <c r="AD861" s="207"/>
      <c r="AE861" s="207"/>
      <c r="AF861" s="207"/>
      <c r="AG861" s="207"/>
      <c r="AH861" s="207"/>
      <c r="AI861" s="207"/>
      <c r="AJ861" s="207"/>
      <c r="AK861" s="207"/>
      <c r="AL861" s="207"/>
    </row>
    <row r="862" spans="1:38" x14ac:dyDescent="0.25">
      <c r="A862" s="209"/>
      <c r="B862" s="209"/>
      <c r="C862" s="209"/>
      <c r="D862" s="209"/>
      <c r="E862" s="209"/>
      <c r="F862" s="209"/>
      <c r="G862" s="209"/>
      <c r="H862" s="209"/>
      <c r="I862" s="209"/>
      <c r="J862" s="209"/>
      <c r="K862" s="209"/>
      <c r="L862" s="209"/>
      <c r="M862" s="209"/>
      <c r="N862" s="209"/>
      <c r="O862" s="209"/>
      <c r="P862" s="209"/>
      <c r="Q862" s="209"/>
      <c r="R862" s="209"/>
      <c r="S862" s="209"/>
      <c r="T862" s="209"/>
      <c r="U862" s="209"/>
      <c r="V862" s="207"/>
      <c r="W862" s="207"/>
      <c r="X862" s="207"/>
      <c r="Y862" s="207"/>
      <c r="Z862" s="207"/>
      <c r="AA862" s="207"/>
      <c r="AB862" s="207"/>
      <c r="AC862" s="207"/>
      <c r="AD862" s="207"/>
      <c r="AE862" s="207"/>
      <c r="AF862" s="207"/>
      <c r="AG862" s="207"/>
      <c r="AH862" s="207"/>
      <c r="AI862" s="207"/>
      <c r="AJ862" s="207"/>
      <c r="AK862" s="207"/>
      <c r="AL862" s="207"/>
    </row>
    <row r="863" spans="1:38" x14ac:dyDescent="0.25">
      <c r="A863" s="209"/>
      <c r="B863" s="209"/>
      <c r="C863" s="209"/>
      <c r="D863" s="209"/>
      <c r="E863" s="209"/>
      <c r="F863" s="209"/>
      <c r="G863" s="209"/>
      <c r="H863" s="209"/>
      <c r="I863" s="209"/>
      <c r="J863" s="209"/>
      <c r="K863" s="209"/>
      <c r="L863" s="209"/>
      <c r="M863" s="209"/>
      <c r="N863" s="209"/>
      <c r="O863" s="209"/>
      <c r="P863" s="209"/>
      <c r="Q863" s="209"/>
      <c r="R863" s="209"/>
      <c r="S863" s="209"/>
      <c r="T863" s="209"/>
      <c r="U863" s="209"/>
      <c r="V863" s="207"/>
      <c r="W863" s="207"/>
      <c r="X863" s="207"/>
      <c r="Y863" s="207"/>
      <c r="Z863" s="207"/>
      <c r="AA863" s="207"/>
      <c r="AB863" s="207"/>
      <c r="AC863" s="207"/>
      <c r="AD863" s="207"/>
      <c r="AE863" s="207"/>
      <c r="AF863" s="207"/>
      <c r="AG863" s="207"/>
      <c r="AH863" s="207"/>
      <c r="AI863" s="207"/>
      <c r="AJ863" s="207"/>
      <c r="AK863" s="207"/>
      <c r="AL863" s="207"/>
    </row>
    <row r="864" spans="1:38" x14ac:dyDescent="0.25">
      <c r="A864" s="209"/>
      <c r="B864" s="209"/>
      <c r="C864" s="209"/>
      <c r="D864" s="209"/>
      <c r="E864" s="209"/>
      <c r="F864" s="209"/>
      <c r="G864" s="209"/>
      <c r="H864" s="209"/>
      <c r="I864" s="209"/>
      <c r="J864" s="209"/>
      <c r="K864" s="209"/>
      <c r="L864" s="209"/>
      <c r="M864" s="209"/>
      <c r="N864" s="209"/>
      <c r="O864" s="209"/>
      <c r="P864" s="209"/>
      <c r="Q864" s="209"/>
      <c r="R864" s="209"/>
      <c r="S864" s="209"/>
      <c r="T864" s="209"/>
      <c r="U864" s="209"/>
      <c r="V864" s="207"/>
      <c r="W864" s="207"/>
      <c r="X864" s="207"/>
      <c r="Y864" s="207"/>
      <c r="Z864" s="207"/>
      <c r="AA864" s="207"/>
      <c r="AB864" s="207"/>
      <c r="AC864" s="207"/>
      <c r="AD864" s="207"/>
      <c r="AE864" s="207"/>
      <c r="AF864" s="207"/>
      <c r="AG864" s="207"/>
      <c r="AH864" s="207"/>
      <c r="AI864" s="207"/>
      <c r="AJ864" s="207"/>
      <c r="AK864" s="207"/>
      <c r="AL864" s="207"/>
    </row>
    <row r="865" spans="1:38" x14ac:dyDescent="0.25">
      <c r="A865" s="209"/>
      <c r="B865" s="209"/>
      <c r="C865" s="209"/>
      <c r="D865" s="209"/>
      <c r="E865" s="209"/>
      <c r="F865" s="209"/>
      <c r="G865" s="209"/>
      <c r="H865" s="209"/>
      <c r="I865" s="209"/>
      <c r="J865" s="209"/>
      <c r="K865" s="209"/>
      <c r="L865" s="209"/>
      <c r="M865" s="209"/>
      <c r="N865" s="209"/>
      <c r="O865" s="209"/>
      <c r="P865" s="209"/>
      <c r="Q865" s="209"/>
      <c r="R865" s="209"/>
      <c r="S865" s="209"/>
      <c r="T865" s="209"/>
      <c r="U865" s="209"/>
      <c r="V865" s="207"/>
      <c r="W865" s="207"/>
      <c r="X865" s="207"/>
      <c r="Y865" s="207"/>
      <c r="Z865" s="207"/>
      <c r="AA865" s="207"/>
      <c r="AB865" s="207"/>
      <c r="AC865" s="207"/>
      <c r="AD865" s="207"/>
      <c r="AE865" s="207"/>
      <c r="AF865" s="207"/>
      <c r="AG865" s="207"/>
      <c r="AH865" s="207"/>
      <c r="AI865" s="207"/>
      <c r="AJ865" s="207"/>
      <c r="AK865" s="207"/>
      <c r="AL865" s="207"/>
    </row>
    <row r="866" spans="1:38" x14ac:dyDescent="0.25">
      <c r="A866" s="209"/>
      <c r="B866" s="209"/>
      <c r="C866" s="209"/>
      <c r="D866" s="209"/>
      <c r="E866" s="209"/>
      <c r="F866" s="209"/>
      <c r="G866" s="209"/>
      <c r="H866" s="209"/>
      <c r="I866" s="209"/>
      <c r="J866" s="209"/>
      <c r="K866" s="209"/>
      <c r="L866" s="209"/>
      <c r="M866" s="209"/>
      <c r="N866" s="209"/>
      <c r="O866" s="209"/>
      <c r="P866" s="209"/>
      <c r="Q866" s="209"/>
      <c r="R866" s="209"/>
      <c r="S866" s="209"/>
      <c r="T866" s="209"/>
      <c r="U866" s="209"/>
      <c r="V866" s="207"/>
      <c r="W866" s="207"/>
      <c r="X866" s="207"/>
      <c r="Y866" s="207"/>
      <c r="Z866" s="207"/>
      <c r="AA866" s="207"/>
      <c r="AB866" s="207"/>
      <c r="AC866" s="207"/>
      <c r="AD866" s="207"/>
      <c r="AE866" s="207"/>
      <c r="AF866" s="207"/>
      <c r="AG866" s="207"/>
      <c r="AH866" s="207"/>
      <c r="AI866" s="207"/>
      <c r="AJ866" s="207"/>
      <c r="AK866" s="207"/>
      <c r="AL866" s="207"/>
    </row>
    <row r="867" spans="1:38" x14ac:dyDescent="0.25">
      <c r="A867" s="209"/>
      <c r="B867" s="209"/>
      <c r="C867" s="209"/>
      <c r="D867" s="209"/>
      <c r="E867" s="209"/>
      <c r="F867" s="209"/>
      <c r="G867" s="209"/>
      <c r="H867" s="209"/>
      <c r="I867" s="209"/>
      <c r="J867" s="209"/>
      <c r="K867" s="209"/>
      <c r="L867" s="209"/>
      <c r="M867" s="209"/>
      <c r="N867" s="209"/>
      <c r="O867" s="209"/>
      <c r="P867" s="209"/>
      <c r="Q867" s="209"/>
      <c r="R867" s="209"/>
      <c r="S867" s="209"/>
      <c r="T867" s="209"/>
      <c r="U867" s="209"/>
      <c r="V867" s="207"/>
      <c r="W867" s="207"/>
      <c r="X867" s="207"/>
      <c r="Y867" s="207"/>
      <c r="Z867" s="207"/>
      <c r="AA867" s="207"/>
      <c r="AB867" s="207"/>
      <c r="AC867" s="207"/>
      <c r="AD867" s="207"/>
      <c r="AE867" s="207"/>
      <c r="AF867" s="207"/>
      <c r="AG867" s="207"/>
      <c r="AH867" s="207"/>
      <c r="AI867" s="207"/>
      <c r="AJ867" s="207"/>
      <c r="AK867" s="207"/>
      <c r="AL867" s="207"/>
    </row>
    <row r="868" spans="1:38" x14ac:dyDescent="0.25">
      <c r="A868" s="209"/>
      <c r="B868" s="209"/>
      <c r="C868" s="209"/>
      <c r="D868" s="209"/>
      <c r="E868" s="209"/>
      <c r="F868" s="209"/>
      <c r="G868" s="209"/>
      <c r="H868" s="209"/>
      <c r="I868" s="209"/>
      <c r="J868" s="209"/>
      <c r="K868" s="209"/>
      <c r="L868" s="209"/>
      <c r="M868" s="209"/>
      <c r="N868" s="209"/>
      <c r="O868" s="209"/>
      <c r="P868" s="209"/>
      <c r="Q868" s="209"/>
      <c r="R868" s="209"/>
      <c r="S868" s="209"/>
      <c r="T868" s="209"/>
      <c r="U868" s="209"/>
      <c r="V868" s="207"/>
      <c r="W868" s="207"/>
      <c r="X868" s="207"/>
      <c r="Y868" s="207"/>
      <c r="Z868" s="207"/>
      <c r="AA868" s="207"/>
      <c r="AB868" s="207"/>
      <c r="AC868" s="207"/>
      <c r="AD868" s="207"/>
      <c r="AE868" s="207"/>
      <c r="AF868" s="207"/>
      <c r="AG868" s="207"/>
      <c r="AH868" s="207"/>
      <c r="AI868" s="207"/>
      <c r="AJ868" s="207"/>
      <c r="AK868" s="207"/>
      <c r="AL868" s="207"/>
    </row>
    <row r="869" spans="1:38" x14ac:dyDescent="0.25">
      <c r="A869" s="209"/>
      <c r="B869" s="209"/>
      <c r="C869" s="209"/>
      <c r="D869" s="209"/>
      <c r="E869" s="209"/>
      <c r="F869" s="209"/>
      <c r="G869" s="209"/>
      <c r="H869" s="209"/>
      <c r="I869" s="209"/>
      <c r="J869" s="209"/>
      <c r="K869" s="209"/>
      <c r="L869" s="209"/>
      <c r="M869" s="209"/>
      <c r="N869" s="209"/>
      <c r="O869" s="209"/>
      <c r="P869" s="209"/>
      <c r="Q869" s="209"/>
      <c r="R869" s="209"/>
      <c r="S869" s="209"/>
      <c r="T869" s="209"/>
      <c r="U869" s="209"/>
      <c r="V869" s="207"/>
      <c r="W869" s="207"/>
      <c r="X869" s="207"/>
      <c r="Y869" s="207"/>
      <c r="Z869" s="207"/>
      <c r="AA869" s="207"/>
      <c r="AB869" s="207"/>
      <c r="AC869" s="207"/>
      <c r="AD869" s="207"/>
      <c r="AE869" s="207"/>
      <c r="AF869" s="207"/>
      <c r="AG869" s="207"/>
      <c r="AH869" s="207"/>
      <c r="AI869" s="207"/>
      <c r="AJ869" s="207"/>
      <c r="AK869" s="207"/>
      <c r="AL869" s="207"/>
    </row>
    <row r="870" spans="1:38" x14ac:dyDescent="0.25">
      <c r="A870" s="209"/>
      <c r="B870" s="209"/>
      <c r="C870" s="209"/>
      <c r="D870" s="209"/>
      <c r="E870" s="209"/>
      <c r="F870" s="209"/>
      <c r="G870" s="209"/>
      <c r="H870" s="209"/>
      <c r="I870" s="209"/>
      <c r="J870" s="209"/>
      <c r="K870" s="209"/>
      <c r="L870" s="209"/>
      <c r="M870" s="209"/>
      <c r="N870" s="209"/>
      <c r="O870" s="209"/>
      <c r="P870" s="209"/>
      <c r="Q870" s="209"/>
      <c r="R870" s="209"/>
      <c r="S870" s="209"/>
      <c r="T870" s="209"/>
      <c r="U870" s="209"/>
      <c r="V870" s="207"/>
      <c r="W870" s="207"/>
      <c r="X870" s="207"/>
      <c r="Y870" s="207"/>
      <c r="Z870" s="207"/>
      <c r="AA870" s="207"/>
      <c r="AB870" s="207"/>
      <c r="AC870" s="207"/>
      <c r="AD870" s="207"/>
      <c r="AE870" s="207"/>
      <c r="AF870" s="207"/>
      <c r="AG870" s="207"/>
      <c r="AH870" s="207"/>
      <c r="AI870" s="207"/>
      <c r="AJ870" s="207"/>
      <c r="AK870" s="207"/>
      <c r="AL870" s="207"/>
    </row>
    <row r="871" spans="1:38" x14ac:dyDescent="0.25">
      <c r="A871" s="209"/>
      <c r="B871" s="209"/>
      <c r="C871" s="209"/>
      <c r="D871" s="209"/>
      <c r="E871" s="209"/>
      <c r="F871" s="209"/>
      <c r="G871" s="209"/>
      <c r="H871" s="209"/>
      <c r="I871" s="209"/>
      <c r="J871" s="209"/>
      <c r="K871" s="209"/>
      <c r="L871" s="209"/>
      <c r="M871" s="209"/>
      <c r="N871" s="209"/>
      <c r="O871" s="209"/>
      <c r="P871" s="209"/>
      <c r="Q871" s="209"/>
      <c r="R871" s="209"/>
      <c r="S871" s="209"/>
      <c r="T871" s="209"/>
      <c r="U871" s="209"/>
      <c r="V871" s="207"/>
      <c r="W871" s="207"/>
      <c r="X871" s="207"/>
      <c r="Y871" s="207"/>
      <c r="Z871" s="207"/>
      <c r="AA871" s="207"/>
      <c r="AB871" s="207"/>
      <c r="AC871" s="207"/>
      <c r="AD871" s="207"/>
      <c r="AE871" s="207"/>
      <c r="AF871" s="207"/>
      <c r="AG871" s="207"/>
      <c r="AH871" s="207"/>
      <c r="AI871" s="207"/>
      <c r="AJ871" s="207"/>
      <c r="AK871" s="207"/>
      <c r="AL871" s="207"/>
    </row>
    <row r="872" spans="1:38" x14ac:dyDescent="0.25">
      <c r="A872" s="209"/>
      <c r="B872" s="209"/>
      <c r="C872" s="209"/>
      <c r="D872" s="209"/>
      <c r="E872" s="209"/>
      <c r="F872" s="209"/>
      <c r="G872" s="209"/>
      <c r="H872" s="209"/>
      <c r="I872" s="209"/>
      <c r="J872" s="209"/>
      <c r="K872" s="209"/>
      <c r="L872" s="209"/>
      <c r="M872" s="209"/>
      <c r="N872" s="209"/>
      <c r="O872" s="209"/>
      <c r="P872" s="209"/>
      <c r="Q872" s="209"/>
      <c r="R872" s="209"/>
      <c r="S872" s="209"/>
      <c r="T872" s="209"/>
      <c r="U872" s="209"/>
      <c r="V872" s="207"/>
      <c r="W872" s="207"/>
      <c r="X872" s="207"/>
      <c r="Y872" s="207"/>
      <c r="Z872" s="207"/>
      <c r="AA872" s="207"/>
      <c r="AB872" s="207"/>
      <c r="AC872" s="207"/>
      <c r="AD872" s="207"/>
      <c r="AE872" s="207"/>
      <c r="AF872" s="207"/>
      <c r="AG872" s="207"/>
      <c r="AH872" s="207"/>
      <c r="AI872" s="207"/>
      <c r="AJ872" s="207"/>
      <c r="AK872" s="207"/>
      <c r="AL872" s="207"/>
    </row>
    <row r="873" spans="1:38" x14ac:dyDescent="0.25">
      <c r="A873" s="209"/>
      <c r="B873" s="209"/>
      <c r="C873" s="209"/>
      <c r="D873" s="209"/>
      <c r="E873" s="209"/>
      <c r="F873" s="209"/>
      <c r="G873" s="209"/>
      <c r="H873" s="209"/>
      <c r="I873" s="209"/>
      <c r="J873" s="209"/>
      <c r="K873" s="209"/>
      <c r="L873" s="209"/>
      <c r="M873" s="209"/>
      <c r="N873" s="209"/>
      <c r="O873" s="209"/>
      <c r="P873" s="209"/>
      <c r="Q873" s="209"/>
      <c r="R873" s="209"/>
      <c r="S873" s="209"/>
      <c r="T873" s="209"/>
      <c r="U873" s="209"/>
      <c r="V873" s="207"/>
      <c r="W873" s="207"/>
      <c r="X873" s="207"/>
      <c r="Y873" s="207"/>
      <c r="Z873" s="207"/>
      <c r="AA873" s="207"/>
      <c r="AB873" s="207"/>
      <c r="AC873" s="207"/>
      <c r="AD873" s="207"/>
      <c r="AE873" s="207"/>
      <c r="AF873" s="207"/>
      <c r="AG873" s="207"/>
      <c r="AH873" s="207"/>
      <c r="AI873" s="207"/>
      <c r="AJ873" s="207"/>
      <c r="AK873" s="207"/>
      <c r="AL873" s="207"/>
    </row>
    <row r="874" spans="1:38" x14ac:dyDescent="0.25">
      <c r="A874" s="209"/>
      <c r="B874" s="209"/>
      <c r="C874" s="209"/>
      <c r="D874" s="209"/>
      <c r="E874" s="209"/>
      <c r="F874" s="209"/>
      <c r="G874" s="209"/>
      <c r="H874" s="209"/>
      <c r="I874" s="209"/>
      <c r="J874" s="209"/>
      <c r="K874" s="209"/>
      <c r="L874" s="209"/>
      <c r="M874" s="209"/>
      <c r="N874" s="209"/>
      <c r="O874" s="209"/>
      <c r="P874" s="209"/>
      <c r="Q874" s="209"/>
      <c r="R874" s="209"/>
      <c r="S874" s="209"/>
      <c r="T874" s="209"/>
      <c r="U874" s="209"/>
      <c r="V874" s="207"/>
      <c r="W874" s="207"/>
      <c r="X874" s="207"/>
      <c r="Y874" s="207"/>
      <c r="Z874" s="207"/>
      <c r="AA874" s="207"/>
      <c r="AB874" s="207"/>
      <c r="AC874" s="207"/>
      <c r="AD874" s="207"/>
      <c r="AE874" s="207"/>
      <c r="AF874" s="207"/>
      <c r="AG874" s="207"/>
      <c r="AH874" s="207"/>
      <c r="AI874" s="207"/>
      <c r="AJ874" s="207"/>
      <c r="AK874" s="207"/>
      <c r="AL874" s="207"/>
    </row>
    <row r="875" spans="1:38" x14ac:dyDescent="0.25">
      <c r="A875" s="209"/>
      <c r="B875" s="209"/>
      <c r="C875" s="209"/>
      <c r="D875" s="209"/>
      <c r="E875" s="209"/>
      <c r="F875" s="209"/>
      <c r="G875" s="209"/>
      <c r="H875" s="209"/>
      <c r="I875" s="209"/>
      <c r="J875" s="209"/>
      <c r="K875" s="209"/>
      <c r="L875" s="209"/>
      <c r="M875" s="209"/>
      <c r="N875" s="209"/>
      <c r="O875" s="209"/>
      <c r="P875" s="209"/>
      <c r="Q875" s="209"/>
      <c r="R875" s="209"/>
      <c r="S875" s="209"/>
      <c r="T875" s="209"/>
      <c r="U875" s="209"/>
      <c r="V875" s="207"/>
      <c r="W875" s="207"/>
      <c r="X875" s="207"/>
      <c r="Y875" s="207"/>
      <c r="Z875" s="207"/>
      <c r="AA875" s="207"/>
      <c r="AB875" s="207"/>
      <c r="AC875" s="207"/>
      <c r="AD875" s="207"/>
      <c r="AE875" s="207"/>
      <c r="AF875" s="207"/>
      <c r="AG875" s="207"/>
      <c r="AH875" s="207"/>
      <c r="AI875" s="207"/>
      <c r="AJ875" s="207"/>
      <c r="AK875" s="207"/>
      <c r="AL875" s="207"/>
    </row>
    <row r="876" spans="1:38" x14ac:dyDescent="0.25">
      <c r="A876" s="209"/>
      <c r="B876" s="209"/>
      <c r="C876" s="209"/>
      <c r="D876" s="209"/>
      <c r="E876" s="209"/>
      <c r="F876" s="209"/>
      <c r="G876" s="209"/>
      <c r="H876" s="209"/>
      <c r="I876" s="209"/>
      <c r="J876" s="209"/>
      <c r="K876" s="209"/>
      <c r="L876" s="209"/>
      <c r="M876" s="209"/>
      <c r="N876" s="209"/>
      <c r="O876" s="209"/>
      <c r="P876" s="209"/>
      <c r="Q876" s="209"/>
      <c r="R876" s="209"/>
      <c r="S876" s="209"/>
      <c r="T876" s="209"/>
      <c r="U876" s="209"/>
      <c r="V876" s="207"/>
      <c r="W876" s="207"/>
      <c r="X876" s="207"/>
      <c r="Y876" s="207"/>
      <c r="Z876" s="207"/>
      <c r="AA876" s="207"/>
      <c r="AB876" s="207"/>
      <c r="AC876" s="207"/>
      <c r="AD876" s="207"/>
      <c r="AE876" s="207"/>
      <c r="AF876" s="207"/>
      <c r="AG876" s="207"/>
      <c r="AH876" s="207"/>
      <c r="AI876" s="207"/>
      <c r="AJ876" s="207"/>
      <c r="AK876" s="207"/>
      <c r="AL876" s="207"/>
    </row>
    <row r="877" spans="1:38" x14ac:dyDescent="0.25">
      <c r="A877" s="209"/>
      <c r="B877" s="209"/>
      <c r="C877" s="209"/>
      <c r="D877" s="209"/>
      <c r="E877" s="209"/>
      <c r="F877" s="209"/>
      <c r="G877" s="209"/>
      <c r="H877" s="209"/>
      <c r="I877" s="209"/>
      <c r="J877" s="209"/>
      <c r="K877" s="209"/>
      <c r="L877" s="209"/>
      <c r="M877" s="209"/>
      <c r="N877" s="209"/>
      <c r="O877" s="209"/>
      <c r="P877" s="209"/>
      <c r="Q877" s="209"/>
      <c r="R877" s="209"/>
      <c r="S877" s="209"/>
      <c r="T877" s="209"/>
      <c r="U877" s="209"/>
      <c r="V877" s="207"/>
      <c r="W877" s="207"/>
      <c r="X877" s="207"/>
      <c r="Y877" s="207"/>
      <c r="Z877" s="207"/>
      <c r="AA877" s="207"/>
      <c r="AB877" s="207"/>
      <c r="AC877" s="207"/>
      <c r="AD877" s="207"/>
      <c r="AE877" s="207"/>
      <c r="AF877" s="207"/>
      <c r="AG877" s="207"/>
      <c r="AH877" s="207"/>
      <c r="AI877" s="207"/>
      <c r="AJ877" s="207"/>
      <c r="AK877" s="207"/>
      <c r="AL877" s="207"/>
    </row>
    <row r="878" spans="1:38" x14ac:dyDescent="0.25">
      <c r="A878" s="209"/>
      <c r="B878" s="209"/>
      <c r="C878" s="209"/>
      <c r="D878" s="209"/>
      <c r="E878" s="209"/>
      <c r="F878" s="209"/>
      <c r="G878" s="209"/>
      <c r="H878" s="209"/>
      <c r="I878" s="209"/>
      <c r="J878" s="209"/>
      <c r="K878" s="209"/>
      <c r="L878" s="209"/>
      <c r="M878" s="209"/>
      <c r="N878" s="209"/>
      <c r="O878" s="209"/>
      <c r="P878" s="209"/>
      <c r="Q878" s="209"/>
      <c r="R878" s="209"/>
      <c r="S878" s="209"/>
      <c r="T878" s="209"/>
      <c r="U878" s="209"/>
      <c r="V878" s="207"/>
      <c r="W878" s="207"/>
      <c r="X878" s="207"/>
      <c r="Y878" s="207"/>
      <c r="Z878" s="207"/>
      <c r="AA878" s="207"/>
      <c r="AB878" s="207"/>
      <c r="AC878" s="207"/>
      <c r="AD878" s="207"/>
      <c r="AE878" s="207"/>
      <c r="AF878" s="207"/>
      <c r="AG878" s="207"/>
      <c r="AH878" s="207"/>
      <c r="AI878" s="207"/>
      <c r="AJ878" s="207"/>
      <c r="AK878" s="207"/>
      <c r="AL878" s="207"/>
    </row>
    <row r="879" spans="1:38" x14ac:dyDescent="0.25">
      <c r="A879" s="209"/>
      <c r="B879" s="209"/>
      <c r="C879" s="209"/>
      <c r="D879" s="209"/>
      <c r="E879" s="209"/>
      <c r="F879" s="209"/>
      <c r="G879" s="209"/>
      <c r="H879" s="209"/>
      <c r="I879" s="209"/>
      <c r="J879" s="209"/>
      <c r="K879" s="209"/>
      <c r="L879" s="209"/>
      <c r="M879" s="209"/>
      <c r="N879" s="209"/>
      <c r="O879" s="209"/>
      <c r="P879" s="209"/>
      <c r="Q879" s="209"/>
      <c r="R879" s="209"/>
      <c r="S879" s="209"/>
      <c r="T879" s="209"/>
      <c r="U879" s="209"/>
      <c r="V879" s="207"/>
      <c r="W879" s="207"/>
      <c r="X879" s="207"/>
      <c r="Y879" s="207"/>
      <c r="Z879" s="207"/>
      <c r="AA879" s="207"/>
      <c r="AB879" s="207"/>
      <c r="AC879" s="207"/>
      <c r="AD879" s="207"/>
      <c r="AE879" s="207"/>
      <c r="AF879" s="207"/>
      <c r="AG879" s="207"/>
      <c r="AH879" s="207"/>
      <c r="AI879" s="207"/>
      <c r="AJ879" s="207"/>
      <c r="AK879" s="207"/>
      <c r="AL879" s="207"/>
    </row>
    <row r="880" spans="1:38" x14ac:dyDescent="0.25">
      <c r="A880" s="209"/>
      <c r="B880" s="209"/>
      <c r="C880" s="209"/>
      <c r="D880" s="209"/>
      <c r="E880" s="209"/>
      <c r="F880" s="209"/>
      <c r="G880" s="209"/>
      <c r="H880" s="209"/>
      <c r="I880" s="209"/>
      <c r="J880" s="209"/>
      <c r="K880" s="209"/>
      <c r="L880" s="209"/>
      <c r="M880" s="209"/>
      <c r="N880" s="209"/>
      <c r="O880" s="209"/>
      <c r="P880" s="209"/>
      <c r="Q880" s="209"/>
      <c r="R880" s="209"/>
      <c r="S880" s="209"/>
      <c r="T880" s="209"/>
      <c r="U880" s="209"/>
      <c r="V880" s="207"/>
      <c r="W880" s="207"/>
      <c r="X880" s="207"/>
      <c r="Y880" s="207"/>
      <c r="Z880" s="207"/>
      <c r="AA880" s="207"/>
      <c r="AB880" s="207"/>
      <c r="AC880" s="207"/>
      <c r="AD880" s="207"/>
      <c r="AE880" s="207"/>
      <c r="AF880" s="207"/>
      <c r="AG880" s="207"/>
      <c r="AH880" s="207"/>
      <c r="AI880" s="207"/>
      <c r="AJ880" s="207"/>
      <c r="AK880" s="207"/>
      <c r="AL880" s="207"/>
    </row>
    <row r="881" spans="1:38" x14ac:dyDescent="0.25">
      <c r="A881" s="209"/>
      <c r="B881" s="209"/>
      <c r="C881" s="209"/>
      <c r="D881" s="209"/>
      <c r="E881" s="209"/>
      <c r="F881" s="209"/>
      <c r="G881" s="209"/>
      <c r="H881" s="209"/>
      <c r="I881" s="209"/>
      <c r="J881" s="209"/>
      <c r="K881" s="209"/>
      <c r="L881" s="209"/>
      <c r="M881" s="209"/>
      <c r="N881" s="209"/>
      <c r="O881" s="209"/>
      <c r="P881" s="209"/>
      <c r="Q881" s="209"/>
      <c r="R881" s="209"/>
      <c r="S881" s="209"/>
      <c r="T881" s="209"/>
      <c r="U881" s="209"/>
      <c r="V881" s="207"/>
      <c r="W881" s="207"/>
      <c r="X881" s="207"/>
      <c r="Y881" s="207"/>
      <c r="Z881" s="207"/>
      <c r="AA881" s="207"/>
      <c r="AB881" s="207"/>
      <c r="AC881" s="207"/>
      <c r="AD881" s="207"/>
      <c r="AE881" s="207"/>
      <c r="AF881" s="207"/>
      <c r="AG881" s="207"/>
      <c r="AH881" s="207"/>
      <c r="AI881" s="207"/>
      <c r="AJ881" s="207"/>
      <c r="AK881" s="207"/>
      <c r="AL881" s="207"/>
    </row>
    <row r="882" spans="1:38" x14ac:dyDescent="0.25">
      <c r="A882" s="209"/>
      <c r="B882" s="209"/>
      <c r="C882" s="209"/>
      <c r="D882" s="209"/>
      <c r="E882" s="209"/>
      <c r="F882" s="209"/>
      <c r="G882" s="209"/>
      <c r="H882" s="209"/>
      <c r="I882" s="209"/>
      <c r="J882" s="209"/>
      <c r="K882" s="209"/>
      <c r="L882" s="209"/>
      <c r="M882" s="209"/>
      <c r="N882" s="209"/>
      <c r="O882" s="209"/>
      <c r="P882" s="209"/>
      <c r="Q882" s="209"/>
      <c r="R882" s="209"/>
      <c r="S882" s="209"/>
      <c r="T882" s="209"/>
      <c r="U882" s="209"/>
      <c r="V882" s="207"/>
      <c r="W882" s="207"/>
      <c r="X882" s="207"/>
      <c r="Y882" s="207"/>
      <c r="Z882" s="207"/>
      <c r="AA882" s="207"/>
      <c r="AB882" s="207"/>
      <c r="AC882" s="207"/>
      <c r="AD882" s="207"/>
      <c r="AE882" s="207"/>
      <c r="AF882" s="207"/>
      <c r="AG882" s="207"/>
      <c r="AH882" s="207"/>
      <c r="AI882" s="207"/>
      <c r="AJ882" s="207"/>
      <c r="AK882" s="207"/>
      <c r="AL882" s="207"/>
    </row>
    <row r="883" spans="1:38" x14ac:dyDescent="0.25">
      <c r="A883" s="209"/>
      <c r="B883" s="209"/>
      <c r="C883" s="209"/>
      <c r="D883" s="209"/>
      <c r="E883" s="209"/>
      <c r="F883" s="209"/>
      <c r="G883" s="209"/>
      <c r="H883" s="209"/>
      <c r="I883" s="209"/>
      <c r="J883" s="209"/>
      <c r="K883" s="209"/>
      <c r="L883" s="209"/>
      <c r="M883" s="209"/>
      <c r="N883" s="209"/>
      <c r="O883" s="209"/>
      <c r="P883" s="209"/>
      <c r="Q883" s="209"/>
      <c r="R883" s="209"/>
      <c r="S883" s="209"/>
      <c r="T883" s="209"/>
      <c r="U883" s="209"/>
      <c r="V883" s="207"/>
      <c r="W883" s="207"/>
      <c r="X883" s="207"/>
      <c r="Y883" s="207"/>
      <c r="Z883" s="207"/>
      <c r="AA883" s="207"/>
      <c r="AB883" s="207"/>
      <c r="AC883" s="207"/>
      <c r="AD883" s="207"/>
      <c r="AE883" s="207"/>
      <c r="AF883" s="207"/>
      <c r="AG883" s="207"/>
      <c r="AH883" s="207"/>
      <c r="AI883" s="207"/>
      <c r="AJ883" s="207"/>
      <c r="AK883" s="207"/>
      <c r="AL883" s="207"/>
    </row>
    <row r="884" spans="1:38" x14ac:dyDescent="0.25">
      <c r="A884" s="209"/>
      <c r="B884" s="209"/>
      <c r="C884" s="209"/>
      <c r="D884" s="209"/>
      <c r="E884" s="209"/>
      <c r="F884" s="209"/>
      <c r="G884" s="209"/>
      <c r="H884" s="209"/>
      <c r="I884" s="209"/>
      <c r="J884" s="209"/>
      <c r="K884" s="209"/>
      <c r="L884" s="209"/>
      <c r="M884" s="209"/>
      <c r="N884" s="209"/>
      <c r="O884" s="209"/>
      <c r="P884" s="209"/>
      <c r="Q884" s="209"/>
      <c r="R884" s="209"/>
      <c r="S884" s="209"/>
      <c r="T884" s="209"/>
      <c r="U884" s="209"/>
      <c r="V884" s="207"/>
      <c r="W884" s="207"/>
      <c r="X884" s="207"/>
      <c r="Y884" s="207"/>
      <c r="Z884" s="207"/>
      <c r="AA884" s="207"/>
      <c r="AB884" s="207"/>
      <c r="AC884" s="207"/>
      <c r="AD884" s="207"/>
      <c r="AE884" s="207"/>
      <c r="AF884" s="207"/>
      <c r="AG884" s="207"/>
      <c r="AH884" s="207"/>
      <c r="AI884" s="207"/>
      <c r="AJ884" s="207"/>
      <c r="AK884" s="207"/>
      <c r="AL884" s="207"/>
    </row>
    <row r="885" spans="1:38" x14ac:dyDescent="0.25">
      <c r="A885" s="209"/>
      <c r="B885" s="209"/>
      <c r="C885" s="209"/>
      <c r="D885" s="209"/>
      <c r="E885" s="209"/>
      <c r="F885" s="209"/>
      <c r="G885" s="209"/>
      <c r="H885" s="209"/>
      <c r="I885" s="209"/>
      <c r="J885" s="209"/>
      <c r="K885" s="209"/>
      <c r="L885" s="209"/>
      <c r="M885" s="209"/>
      <c r="N885" s="209"/>
      <c r="O885" s="209"/>
      <c r="P885" s="209"/>
      <c r="Q885" s="209"/>
      <c r="R885" s="209"/>
      <c r="S885" s="209"/>
      <c r="T885" s="209"/>
      <c r="U885" s="209"/>
      <c r="V885" s="207"/>
      <c r="W885" s="207"/>
      <c r="X885" s="207"/>
      <c r="Y885" s="207"/>
      <c r="Z885" s="207"/>
      <c r="AA885" s="207"/>
      <c r="AB885" s="207"/>
      <c r="AC885" s="207"/>
      <c r="AD885" s="207"/>
      <c r="AE885" s="207"/>
      <c r="AF885" s="207"/>
      <c r="AG885" s="207"/>
      <c r="AH885" s="207"/>
      <c r="AI885" s="207"/>
      <c r="AJ885" s="207"/>
      <c r="AK885" s="207"/>
      <c r="AL885" s="207"/>
    </row>
    <row r="886" spans="1:38" x14ac:dyDescent="0.25">
      <c r="A886" s="209"/>
      <c r="B886" s="209"/>
      <c r="C886" s="209"/>
      <c r="D886" s="209"/>
      <c r="E886" s="209"/>
      <c r="F886" s="209"/>
      <c r="G886" s="209"/>
      <c r="H886" s="209"/>
      <c r="I886" s="209"/>
      <c r="J886" s="209"/>
      <c r="K886" s="209"/>
      <c r="L886" s="209"/>
      <c r="M886" s="209"/>
      <c r="N886" s="209"/>
      <c r="O886" s="209"/>
      <c r="P886" s="209"/>
      <c r="Q886" s="209"/>
      <c r="R886" s="209"/>
      <c r="S886" s="209"/>
      <c r="T886" s="209"/>
      <c r="U886" s="209"/>
      <c r="V886" s="207"/>
      <c r="W886" s="207"/>
      <c r="X886" s="207"/>
      <c r="Y886" s="207"/>
      <c r="Z886" s="207"/>
      <c r="AA886" s="207"/>
      <c r="AB886" s="207"/>
      <c r="AC886" s="207"/>
      <c r="AD886" s="207"/>
      <c r="AE886" s="207"/>
      <c r="AF886" s="207"/>
      <c r="AG886" s="207"/>
      <c r="AH886" s="207"/>
      <c r="AI886" s="207"/>
      <c r="AJ886" s="207"/>
      <c r="AK886" s="207"/>
      <c r="AL886" s="207"/>
    </row>
    <row r="887" spans="1:38" x14ac:dyDescent="0.25">
      <c r="A887" s="209"/>
      <c r="B887" s="209"/>
      <c r="C887" s="209"/>
      <c r="D887" s="209"/>
      <c r="E887" s="209"/>
      <c r="F887" s="209"/>
      <c r="G887" s="209"/>
      <c r="H887" s="209"/>
      <c r="I887" s="209"/>
      <c r="J887" s="209"/>
      <c r="K887" s="209"/>
      <c r="L887" s="209"/>
      <c r="M887" s="209"/>
      <c r="N887" s="209"/>
      <c r="O887" s="209"/>
      <c r="P887" s="209"/>
      <c r="Q887" s="209"/>
      <c r="R887" s="209"/>
      <c r="S887" s="209"/>
      <c r="T887" s="209"/>
      <c r="U887" s="209"/>
      <c r="V887" s="207"/>
      <c r="W887" s="207"/>
      <c r="X887" s="207"/>
      <c r="Y887" s="207"/>
      <c r="Z887" s="207"/>
      <c r="AA887" s="207"/>
      <c r="AB887" s="207"/>
      <c r="AC887" s="207"/>
      <c r="AD887" s="207"/>
      <c r="AE887" s="207"/>
      <c r="AF887" s="207"/>
      <c r="AG887" s="207"/>
      <c r="AH887" s="207"/>
      <c r="AI887" s="207"/>
      <c r="AJ887" s="207"/>
      <c r="AK887" s="207"/>
      <c r="AL887" s="207"/>
    </row>
    <row r="888" spans="1:38" x14ac:dyDescent="0.25">
      <c r="A888" s="209"/>
      <c r="B888" s="209"/>
      <c r="C888" s="209"/>
      <c r="D888" s="209"/>
      <c r="E888" s="209"/>
      <c r="F888" s="209"/>
      <c r="G888" s="209"/>
      <c r="H888" s="209"/>
      <c r="I888" s="209"/>
      <c r="J888" s="209"/>
      <c r="K888" s="209"/>
      <c r="L888" s="209"/>
      <c r="M888" s="209"/>
      <c r="N888" s="209"/>
      <c r="O888" s="209"/>
      <c r="P888" s="209"/>
      <c r="Q888" s="209"/>
      <c r="R888" s="209"/>
      <c r="S888" s="209"/>
      <c r="T888" s="209"/>
      <c r="U888" s="209"/>
      <c r="V888" s="207"/>
      <c r="W888" s="207"/>
      <c r="X888" s="207"/>
      <c r="Y888" s="207"/>
      <c r="Z888" s="207"/>
      <c r="AA888" s="207"/>
      <c r="AB888" s="207"/>
      <c r="AC888" s="207"/>
      <c r="AD888" s="207"/>
      <c r="AE888" s="207"/>
      <c r="AF888" s="207"/>
      <c r="AG888" s="207"/>
      <c r="AH888" s="207"/>
      <c r="AI888" s="207"/>
      <c r="AJ888" s="207"/>
      <c r="AK888" s="207"/>
      <c r="AL888" s="207"/>
    </row>
    <row r="889" spans="1:38" x14ac:dyDescent="0.25">
      <c r="A889" s="209"/>
      <c r="B889" s="209"/>
      <c r="C889" s="209"/>
      <c r="D889" s="209"/>
      <c r="E889" s="209"/>
      <c r="F889" s="209"/>
      <c r="G889" s="209"/>
      <c r="H889" s="209"/>
      <c r="I889" s="209"/>
      <c r="J889" s="209"/>
      <c r="K889" s="209"/>
      <c r="L889" s="209"/>
      <c r="M889" s="209"/>
      <c r="N889" s="209"/>
      <c r="O889" s="209"/>
      <c r="P889" s="209"/>
      <c r="Q889" s="209"/>
      <c r="R889" s="209"/>
      <c r="S889" s="209"/>
      <c r="T889" s="209"/>
      <c r="U889" s="209"/>
      <c r="V889" s="207"/>
      <c r="W889" s="207"/>
      <c r="X889" s="207"/>
      <c r="Y889" s="207"/>
      <c r="Z889" s="207"/>
      <c r="AA889" s="207"/>
      <c r="AB889" s="207"/>
      <c r="AC889" s="207"/>
      <c r="AD889" s="207"/>
      <c r="AE889" s="207"/>
      <c r="AF889" s="207"/>
      <c r="AG889" s="207"/>
      <c r="AH889" s="207"/>
      <c r="AI889" s="207"/>
      <c r="AJ889" s="207"/>
      <c r="AK889" s="207"/>
      <c r="AL889" s="207"/>
    </row>
    <row r="890" spans="1:38" x14ac:dyDescent="0.25">
      <c r="A890" s="209"/>
      <c r="B890" s="209"/>
      <c r="C890" s="209"/>
      <c r="D890" s="209"/>
      <c r="E890" s="209"/>
      <c r="F890" s="209"/>
      <c r="G890" s="209"/>
      <c r="H890" s="209"/>
      <c r="I890" s="209"/>
      <c r="J890" s="209"/>
      <c r="K890" s="209"/>
      <c r="L890" s="209"/>
      <c r="M890" s="209"/>
      <c r="N890" s="209"/>
      <c r="O890" s="209"/>
      <c r="P890" s="209"/>
      <c r="Q890" s="209"/>
      <c r="R890" s="209"/>
      <c r="S890" s="209"/>
      <c r="T890" s="209"/>
      <c r="U890" s="209"/>
      <c r="V890" s="207"/>
      <c r="W890" s="207"/>
      <c r="X890" s="207"/>
      <c r="Y890" s="207"/>
      <c r="Z890" s="207"/>
      <c r="AA890" s="207"/>
      <c r="AB890" s="207"/>
      <c r="AC890" s="207"/>
      <c r="AD890" s="207"/>
      <c r="AE890" s="207"/>
      <c r="AF890" s="207"/>
      <c r="AG890" s="207"/>
      <c r="AH890" s="207"/>
      <c r="AI890" s="207"/>
      <c r="AJ890" s="207"/>
      <c r="AK890" s="207"/>
      <c r="AL890" s="207"/>
    </row>
    <row r="891" spans="1:38" x14ac:dyDescent="0.25">
      <c r="A891" s="209"/>
      <c r="B891" s="209"/>
      <c r="C891" s="209"/>
      <c r="D891" s="209"/>
      <c r="E891" s="209"/>
      <c r="F891" s="209"/>
      <c r="G891" s="209"/>
      <c r="H891" s="209"/>
      <c r="I891" s="209"/>
      <c r="J891" s="209"/>
      <c r="K891" s="209"/>
      <c r="L891" s="209"/>
      <c r="M891" s="209"/>
      <c r="N891" s="209"/>
      <c r="O891" s="209"/>
      <c r="P891" s="209"/>
      <c r="Q891" s="209"/>
      <c r="R891" s="209"/>
      <c r="S891" s="209"/>
      <c r="T891" s="209"/>
      <c r="U891" s="209"/>
      <c r="V891" s="207"/>
      <c r="W891" s="207"/>
      <c r="X891" s="207"/>
      <c r="Y891" s="207"/>
      <c r="Z891" s="207"/>
      <c r="AA891" s="207"/>
      <c r="AB891" s="207"/>
      <c r="AC891" s="207"/>
      <c r="AD891" s="207"/>
      <c r="AE891" s="207"/>
      <c r="AF891" s="207"/>
      <c r="AG891" s="207"/>
      <c r="AH891" s="207"/>
      <c r="AI891" s="207"/>
      <c r="AJ891" s="207"/>
      <c r="AK891" s="207"/>
      <c r="AL891" s="207"/>
    </row>
    <row r="892" spans="1:38" x14ac:dyDescent="0.25">
      <c r="A892" s="209"/>
      <c r="B892" s="209"/>
      <c r="C892" s="209"/>
      <c r="D892" s="209"/>
      <c r="E892" s="209"/>
      <c r="F892" s="209"/>
      <c r="G892" s="209"/>
      <c r="H892" s="209"/>
      <c r="I892" s="209"/>
      <c r="J892" s="209"/>
      <c r="K892" s="209"/>
      <c r="L892" s="209"/>
      <c r="M892" s="209"/>
      <c r="N892" s="209"/>
      <c r="O892" s="209"/>
      <c r="P892" s="209"/>
      <c r="Q892" s="209"/>
      <c r="R892" s="209"/>
      <c r="S892" s="209"/>
      <c r="T892" s="209"/>
      <c r="U892" s="209"/>
      <c r="V892" s="207"/>
      <c r="W892" s="207"/>
      <c r="X892" s="207"/>
      <c r="Y892" s="207"/>
      <c r="Z892" s="207"/>
      <c r="AA892" s="207"/>
      <c r="AB892" s="207"/>
      <c r="AC892" s="207"/>
      <c r="AD892" s="207"/>
      <c r="AE892" s="207"/>
      <c r="AF892" s="207"/>
      <c r="AG892" s="207"/>
      <c r="AH892" s="207"/>
      <c r="AI892" s="207"/>
      <c r="AJ892" s="207"/>
      <c r="AK892" s="207"/>
      <c r="AL892" s="207"/>
    </row>
    <row r="893" spans="1:38" x14ac:dyDescent="0.25">
      <c r="A893" s="209"/>
      <c r="B893" s="209"/>
      <c r="C893" s="209"/>
      <c r="D893" s="209"/>
      <c r="E893" s="209"/>
      <c r="F893" s="209"/>
      <c r="G893" s="209"/>
      <c r="H893" s="209"/>
      <c r="I893" s="209"/>
      <c r="J893" s="209"/>
      <c r="K893" s="209"/>
      <c r="L893" s="209"/>
      <c r="M893" s="209"/>
      <c r="N893" s="209"/>
      <c r="O893" s="209"/>
      <c r="P893" s="209"/>
      <c r="Q893" s="209"/>
      <c r="R893" s="209"/>
      <c r="S893" s="209"/>
      <c r="T893" s="209"/>
      <c r="U893" s="209"/>
      <c r="V893" s="207"/>
      <c r="W893" s="207"/>
      <c r="X893" s="207"/>
      <c r="Y893" s="207"/>
      <c r="Z893" s="207"/>
      <c r="AA893" s="207"/>
      <c r="AB893" s="207"/>
      <c r="AC893" s="207"/>
      <c r="AD893" s="207"/>
      <c r="AE893" s="207"/>
      <c r="AF893" s="207"/>
      <c r="AG893" s="207"/>
      <c r="AH893" s="207"/>
      <c r="AI893" s="207"/>
      <c r="AJ893" s="207"/>
      <c r="AK893" s="207"/>
      <c r="AL893" s="207"/>
    </row>
    <row r="894" spans="1:38" x14ac:dyDescent="0.25">
      <c r="A894" s="209"/>
      <c r="B894" s="209"/>
      <c r="C894" s="209"/>
      <c r="D894" s="209"/>
      <c r="E894" s="209"/>
      <c r="F894" s="209"/>
      <c r="G894" s="209"/>
      <c r="H894" s="209"/>
      <c r="I894" s="209"/>
      <c r="J894" s="209"/>
      <c r="K894" s="209"/>
      <c r="L894" s="209"/>
      <c r="M894" s="209"/>
      <c r="N894" s="209"/>
      <c r="O894" s="209"/>
      <c r="P894" s="209"/>
      <c r="Q894" s="209"/>
      <c r="R894" s="209"/>
      <c r="S894" s="209"/>
      <c r="T894" s="209"/>
      <c r="U894" s="209"/>
      <c r="V894" s="207"/>
      <c r="W894" s="207"/>
      <c r="X894" s="207"/>
      <c r="Y894" s="207"/>
      <c r="Z894" s="207"/>
      <c r="AA894" s="207"/>
      <c r="AB894" s="207"/>
      <c r="AC894" s="207"/>
      <c r="AD894" s="207"/>
      <c r="AE894" s="207"/>
      <c r="AF894" s="207"/>
      <c r="AG894" s="207"/>
      <c r="AH894" s="207"/>
      <c r="AI894" s="207"/>
      <c r="AJ894" s="207"/>
      <c r="AK894" s="207"/>
      <c r="AL894" s="207"/>
    </row>
    <row r="895" spans="1:38" x14ac:dyDescent="0.25">
      <c r="A895" s="209"/>
      <c r="B895" s="209"/>
      <c r="C895" s="209"/>
      <c r="D895" s="209"/>
      <c r="E895" s="209"/>
      <c r="F895" s="209"/>
      <c r="G895" s="209"/>
      <c r="H895" s="209"/>
      <c r="I895" s="209"/>
      <c r="J895" s="209"/>
      <c r="K895" s="209"/>
      <c r="L895" s="209"/>
      <c r="M895" s="209"/>
      <c r="N895" s="209"/>
      <c r="O895" s="209"/>
      <c r="P895" s="209"/>
      <c r="Q895" s="209"/>
      <c r="R895" s="209"/>
      <c r="S895" s="209"/>
      <c r="T895" s="209"/>
      <c r="U895" s="209"/>
      <c r="V895" s="207"/>
      <c r="W895" s="207"/>
      <c r="X895" s="207"/>
      <c r="Y895" s="207"/>
      <c r="Z895" s="207"/>
      <c r="AA895" s="207"/>
      <c r="AB895" s="207"/>
      <c r="AC895" s="207"/>
      <c r="AD895" s="207"/>
      <c r="AE895" s="207"/>
      <c r="AF895" s="207"/>
      <c r="AG895" s="207"/>
      <c r="AH895" s="207"/>
      <c r="AI895" s="207"/>
      <c r="AJ895" s="207"/>
      <c r="AK895" s="207"/>
      <c r="AL895" s="207"/>
    </row>
    <row r="896" spans="1:38" x14ac:dyDescent="0.25">
      <c r="A896" s="209"/>
      <c r="B896" s="209"/>
      <c r="C896" s="209"/>
      <c r="D896" s="209"/>
      <c r="E896" s="209"/>
      <c r="F896" s="209"/>
      <c r="G896" s="209"/>
      <c r="H896" s="209"/>
      <c r="I896" s="209"/>
      <c r="J896" s="209"/>
      <c r="K896" s="209"/>
      <c r="L896" s="209"/>
      <c r="M896" s="209"/>
      <c r="N896" s="209"/>
      <c r="O896" s="209"/>
      <c r="P896" s="209"/>
      <c r="Q896" s="209"/>
      <c r="R896" s="209"/>
      <c r="S896" s="209"/>
      <c r="T896" s="209"/>
      <c r="U896" s="209"/>
      <c r="V896" s="207"/>
      <c r="W896" s="207"/>
      <c r="X896" s="207"/>
      <c r="Y896" s="207"/>
      <c r="Z896" s="207"/>
      <c r="AA896" s="207"/>
      <c r="AB896" s="207"/>
      <c r="AC896" s="207"/>
      <c r="AD896" s="207"/>
      <c r="AE896" s="207"/>
      <c r="AF896" s="207"/>
      <c r="AG896" s="207"/>
      <c r="AH896" s="207"/>
      <c r="AI896" s="207"/>
      <c r="AJ896" s="207"/>
      <c r="AK896" s="207"/>
      <c r="AL896" s="207"/>
    </row>
    <row r="897" spans="1:38" x14ac:dyDescent="0.25">
      <c r="A897" s="209"/>
      <c r="B897" s="209"/>
      <c r="C897" s="209"/>
      <c r="D897" s="209"/>
      <c r="E897" s="209"/>
      <c r="F897" s="209"/>
      <c r="G897" s="209"/>
      <c r="H897" s="209"/>
      <c r="I897" s="209"/>
      <c r="J897" s="209"/>
      <c r="K897" s="209"/>
      <c r="L897" s="209"/>
      <c r="M897" s="209"/>
      <c r="N897" s="209"/>
      <c r="O897" s="209"/>
      <c r="P897" s="209"/>
      <c r="Q897" s="209"/>
      <c r="R897" s="209"/>
      <c r="S897" s="209"/>
      <c r="T897" s="209"/>
      <c r="U897" s="209"/>
      <c r="V897" s="207"/>
      <c r="W897" s="207"/>
      <c r="X897" s="207"/>
      <c r="Y897" s="207"/>
      <c r="Z897" s="207"/>
      <c r="AA897" s="207"/>
      <c r="AB897" s="207"/>
      <c r="AC897" s="207"/>
      <c r="AD897" s="207"/>
      <c r="AE897" s="207"/>
      <c r="AF897" s="207"/>
      <c r="AG897" s="207"/>
      <c r="AH897" s="207"/>
      <c r="AI897" s="207"/>
      <c r="AJ897" s="207"/>
      <c r="AK897" s="207"/>
      <c r="AL897" s="207"/>
    </row>
    <row r="898" spans="1:38" x14ac:dyDescent="0.25">
      <c r="A898" s="209"/>
      <c r="B898" s="209"/>
      <c r="C898" s="209"/>
      <c r="D898" s="209"/>
      <c r="E898" s="209"/>
      <c r="F898" s="209"/>
      <c r="G898" s="209"/>
      <c r="H898" s="209"/>
      <c r="I898" s="209"/>
      <c r="J898" s="209"/>
      <c r="K898" s="209"/>
      <c r="L898" s="209"/>
      <c r="M898" s="209"/>
      <c r="N898" s="209"/>
      <c r="O898" s="209"/>
      <c r="P898" s="209"/>
      <c r="Q898" s="209"/>
      <c r="R898" s="209"/>
      <c r="S898" s="209"/>
      <c r="T898" s="209"/>
      <c r="U898" s="209"/>
      <c r="V898" s="207"/>
      <c r="W898" s="207"/>
      <c r="X898" s="207"/>
      <c r="Y898" s="207"/>
      <c r="Z898" s="207"/>
      <c r="AA898" s="207"/>
      <c r="AB898" s="207"/>
      <c r="AC898" s="207"/>
      <c r="AD898" s="207"/>
      <c r="AE898" s="207"/>
      <c r="AF898" s="207"/>
      <c r="AG898" s="207"/>
      <c r="AH898" s="207"/>
      <c r="AI898" s="207"/>
      <c r="AJ898" s="207"/>
      <c r="AK898" s="207"/>
      <c r="AL898" s="207"/>
    </row>
    <row r="899" spans="1:38" x14ac:dyDescent="0.25">
      <c r="A899" s="209"/>
      <c r="B899" s="209"/>
      <c r="C899" s="209"/>
      <c r="D899" s="209"/>
      <c r="E899" s="209"/>
      <c r="F899" s="209"/>
      <c r="G899" s="209"/>
      <c r="H899" s="209"/>
      <c r="I899" s="209"/>
      <c r="J899" s="209"/>
      <c r="K899" s="209"/>
      <c r="L899" s="209"/>
      <c r="M899" s="209"/>
      <c r="N899" s="209"/>
      <c r="O899" s="209"/>
      <c r="P899" s="209"/>
      <c r="Q899" s="209"/>
      <c r="R899" s="209"/>
      <c r="S899" s="209"/>
      <c r="T899" s="209"/>
      <c r="U899" s="209"/>
      <c r="V899" s="207"/>
      <c r="W899" s="207"/>
      <c r="X899" s="207"/>
      <c r="Y899" s="207"/>
      <c r="Z899" s="207"/>
      <c r="AA899" s="207"/>
      <c r="AB899" s="207"/>
      <c r="AC899" s="207"/>
      <c r="AD899" s="207"/>
      <c r="AE899" s="207"/>
      <c r="AF899" s="207"/>
      <c r="AG899" s="207"/>
      <c r="AH899" s="207"/>
      <c r="AI899" s="207"/>
      <c r="AJ899" s="207"/>
      <c r="AK899" s="207"/>
      <c r="AL899" s="207"/>
    </row>
    <row r="900" spans="1:38" x14ac:dyDescent="0.25">
      <c r="A900" s="209"/>
      <c r="B900" s="209"/>
      <c r="C900" s="209"/>
      <c r="D900" s="209"/>
      <c r="E900" s="209"/>
      <c r="F900" s="209"/>
      <c r="G900" s="209"/>
      <c r="H900" s="209"/>
      <c r="I900" s="209"/>
      <c r="J900" s="209"/>
      <c r="K900" s="209"/>
      <c r="L900" s="209"/>
      <c r="M900" s="209"/>
      <c r="N900" s="209"/>
      <c r="O900" s="209"/>
      <c r="P900" s="209"/>
      <c r="Q900" s="209"/>
      <c r="R900" s="209"/>
      <c r="S900" s="209"/>
      <c r="T900" s="209"/>
      <c r="U900" s="209"/>
      <c r="V900" s="207"/>
      <c r="W900" s="207"/>
      <c r="X900" s="207"/>
      <c r="Y900" s="207"/>
      <c r="Z900" s="207"/>
      <c r="AA900" s="207"/>
      <c r="AB900" s="207"/>
      <c r="AC900" s="207"/>
      <c r="AD900" s="207"/>
      <c r="AE900" s="207"/>
      <c r="AF900" s="207"/>
      <c r="AG900" s="207"/>
      <c r="AH900" s="207"/>
      <c r="AI900" s="207"/>
      <c r="AJ900" s="207"/>
      <c r="AK900" s="207"/>
      <c r="AL900" s="207"/>
    </row>
    <row r="901" spans="1:38" x14ac:dyDescent="0.25">
      <c r="A901" s="209"/>
      <c r="B901" s="209"/>
      <c r="C901" s="209"/>
      <c r="D901" s="209"/>
      <c r="E901" s="209"/>
      <c r="F901" s="209"/>
      <c r="G901" s="209"/>
      <c r="H901" s="209"/>
      <c r="I901" s="209"/>
      <c r="J901" s="209"/>
      <c r="K901" s="209"/>
      <c r="L901" s="209"/>
      <c r="M901" s="209"/>
      <c r="N901" s="209"/>
      <c r="O901" s="209"/>
      <c r="P901" s="209"/>
      <c r="Q901" s="209"/>
      <c r="R901" s="209"/>
      <c r="S901" s="209"/>
      <c r="T901" s="209"/>
      <c r="U901" s="209"/>
      <c r="V901" s="207"/>
      <c r="W901" s="207"/>
      <c r="X901" s="207"/>
      <c r="Y901" s="207"/>
      <c r="Z901" s="207"/>
      <c r="AA901" s="207"/>
      <c r="AB901" s="207"/>
      <c r="AC901" s="207"/>
      <c r="AD901" s="207"/>
      <c r="AE901" s="207"/>
      <c r="AF901" s="207"/>
      <c r="AG901" s="207"/>
      <c r="AH901" s="207"/>
      <c r="AI901" s="207"/>
      <c r="AJ901" s="207"/>
      <c r="AK901" s="207"/>
      <c r="AL901" s="207"/>
    </row>
    <row r="902" spans="1:38" x14ac:dyDescent="0.25">
      <c r="A902" s="209"/>
      <c r="B902" s="209"/>
      <c r="C902" s="209"/>
      <c r="D902" s="209"/>
      <c r="E902" s="209"/>
      <c r="F902" s="209"/>
      <c r="G902" s="209"/>
      <c r="H902" s="209"/>
      <c r="I902" s="209"/>
      <c r="J902" s="209"/>
      <c r="K902" s="209"/>
      <c r="L902" s="209"/>
      <c r="M902" s="209"/>
      <c r="N902" s="209"/>
      <c r="O902" s="209"/>
      <c r="P902" s="209"/>
      <c r="Q902" s="209"/>
      <c r="R902" s="209"/>
      <c r="S902" s="209"/>
      <c r="T902" s="209"/>
      <c r="U902" s="209"/>
      <c r="V902" s="207"/>
      <c r="W902" s="207"/>
      <c r="X902" s="207"/>
      <c r="Y902" s="207"/>
      <c r="Z902" s="207"/>
      <c r="AA902" s="207"/>
      <c r="AB902" s="207"/>
      <c r="AC902" s="207"/>
      <c r="AD902" s="207"/>
      <c r="AE902" s="207"/>
      <c r="AF902" s="207"/>
      <c r="AG902" s="207"/>
      <c r="AH902" s="207"/>
      <c r="AI902" s="207"/>
      <c r="AJ902" s="207"/>
      <c r="AK902" s="207"/>
      <c r="AL902" s="207"/>
    </row>
    <row r="903" spans="1:38" x14ac:dyDescent="0.25">
      <c r="A903" s="209"/>
      <c r="B903" s="209"/>
      <c r="C903" s="209"/>
      <c r="D903" s="209"/>
      <c r="E903" s="209"/>
      <c r="F903" s="209"/>
      <c r="G903" s="209"/>
      <c r="H903" s="209"/>
      <c r="I903" s="209"/>
      <c r="J903" s="209"/>
      <c r="K903" s="209"/>
      <c r="L903" s="209"/>
      <c r="M903" s="209"/>
      <c r="N903" s="209"/>
      <c r="O903" s="209"/>
      <c r="P903" s="209"/>
      <c r="Q903" s="209"/>
      <c r="R903" s="209"/>
      <c r="S903" s="209"/>
      <c r="T903" s="209"/>
      <c r="U903" s="209"/>
      <c r="V903" s="207"/>
      <c r="W903" s="207"/>
      <c r="X903" s="207"/>
      <c r="Y903" s="207"/>
      <c r="Z903" s="207"/>
      <c r="AA903" s="207"/>
      <c r="AB903" s="207"/>
      <c r="AC903" s="207"/>
      <c r="AD903" s="207"/>
      <c r="AE903" s="207"/>
      <c r="AF903" s="207"/>
      <c r="AG903" s="207"/>
      <c r="AH903" s="207"/>
      <c r="AI903" s="207"/>
      <c r="AJ903" s="207"/>
      <c r="AK903" s="207"/>
      <c r="AL903" s="207"/>
    </row>
    <row r="904" spans="1:38" x14ac:dyDescent="0.25">
      <c r="A904" s="209"/>
      <c r="B904" s="209"/>
      <c r="C904" s="209"/>
      <c r="D904" s="209"/>
      <c r="E904" s="209"/>
      <c r="F904" s="209"/>
      <c r="G904" s="209"/>
      <c r="H904" s="209"/>
      <c r="I904" s="209"/>
      <c r="J904" s="209"/>
      <c r="K904" s="209"/>
      <c r="L904" s="209"/>
      <c r="M904" s="209"/>
      <c r="N904" s="209"/>
      <c r="O904" s="209"/>
      <c r="P904" s="209"/>
      <c r="Q904" s="209"/>
      <c r="R904" s="209"/>
      <c r="S904" s="209"/>
      <c r="T904" s="209"/>
      <c r="U904" s="209"/>
      <c r="V904" s="207"/>
      <c r="W904" s="207"/>
      <c r="X904" s="207"/>
      <c r="Y904" s="207"/>
      <c r="Z904" s="207"/>
      <c r="AA904" s="207"/>
      <c r="AB904" s="207"/>
      <c r="AC904" s="207"/>
      <c r="AD904" s="207"/>
      <c r="AE904" s="207"/>
      <c r="AF904" s="207"/>
      <c r="AG904" s="207"/>
      <c r="AH904" s="207"/>
      <c r="AI904" s="207"/>
      <c r="AJ904" s="207"/>
      <c r="AK904" s="207"/>
      <c r="AL904" s="207"/>
    </row>
    <row r="905" spans="1:38" x14ac:dyDescent="0.25">
      <c r="A905" s="209"/>
      <c r="B905" s="209"/>
      <c r="C905" s="209"/>
      <c r="D905" s="209"/>
      <c r="E905" s="209"/>
      <c r="F905" s="209"/>
      <c r="G905" s="209"/>
      <c r="H905" s="209"/>
      <c r="I905" s="209"/>
      <c r="J905" s="209"/>
      <c r="K905" s="209"/>
      <c r="L905" s="209"/>
      <c r="M905" s="209"/>
      <c r="N905" s="209"/>
      <c r="O905" s="209"/>
      <c r="P905" s="209"/>
      <c r="Q905" s="209"/>
      <c r="R905" s="209"/>
      <c r="S905" s="209"/>
      <c r="T905" s="209"/>
      <c r="U905" s="209"/>
      <c r="V905" s="207"/>
      <c r="W905" s="207"/>
      <c r="X905" s="207"/>
      <c r="Y905" s="207"/>
      <c r="Z905" s="207"/>
      <c r="AA905" s="207"/>
      <c r="AB905" s="207"/>
      <c r="AC905" s="207"/>
      <c r="AD905" s="207"/>
      <c r="AE905" s="207"/>
      <c r="AF905" s="207"/>
      <c r="AG905" s="207"/>
      <c r="AH905" s="207"/>
      <c r="AI905" s="207"/>
      <c r="AJ905" s="207"/>
      <c r="AK905" s="207"/>
      <c r="AL905" s="207"/>
    </row>
    <row r="906" spans="1:38" x14ac:dyDescent="0.25">
      <c r="A906" s="209"/>
      <c r="B906" s="209"/>
      <c r="C906" s="209"/>
      <c r="D906" s="209"/>
      <c r="E906" s="209"/>
      <c r="F906" s="209"/>
      <c r="G906" s="209"/>
      <c r="H906" s="209"/>
      <c r="I906" s="209"/>
      <c r="J906" s="209"/>
      <c r="K906" s="209"/>
      <c r="L906" s="209"/>
      <c r="M906" s="209"/>
      <c r="N906" s="209"/>
      <c r="O906" s="209"/>
      <c r="P906" s="209"/>
      <c r="Q906" s="209"/>
      <c r="R906" s="209"/>
      <c r="S906" s="209"/>
      <c r="T906" s="209"/>
      <c r="U906" s="209"/>
      <c r="V906" s="207"/>
      <c r="W906" s="207"/>
      <c r="X906" s="207"/>
      <c r="Y906" s="207"/>
      <c r="Z906" s="207"/>
      <c r="AA906" s="207"/>
      <c r="AB906" s="207"/>
      <c r="AC906" s="207"/>
      <c r="AD906" s="207"/>
      <c r="AE906" s="207"/>
      <c r="AF906" s="207"/>
      <c r="AG906" s="207"/>
      <c r="AH906" s="207"/>
      <c r="AI906" s="207"/>
      <c r="AJ906" s="207"/>
      <c r="AK906" s="207"/>
      <c r="AL906" s="207"/>
    </row>
    <row r="907" spans="1:38" x14ac:dyDescent="0.25">
      <c r="A907" s="209"/>
      <c r="B907" s="209"/>
      <c r="C907" s="209"/>
      <c r="D907" s="209"/>
      <c r="E907" s="209"/>
      <c r="F907" s="209"/>
      <c r="G907" s="209"/>
      <c r="H907" s="209"/>
      <c r="I907" s="209"/>
      <c r="J907" s="209"/>
      <c r="K907" s="209"/>
      <c r="L907" s="209"/>
      <c r="M907" s="209"/>
      <c r="N907" s="209"/>
      <c r="O907" s="209"/>
      <c r="P907" s="209"/>
      <c r="Q907" s="209"/>
      <c r="R907" s="209"/>
      <c r="S907" s="209"/>
      <c r="T907" s="209"/>
      <c r="U907" s="209"/>
      <c r="V907" s="207"/>
      <c r="W907" s="207"/>
      <c r="X907" s="207"/>
      <c r="Y907" s="207"/>
      <c r="Z907" s="207"/>
      <c r="AA907" s="207"/>
      <c r="AB907" s="207"/>
      <c r="AC907" s="207"/>
      <c r="AD907" s="207"/>
      <c r="AE907" s="207"/>
      <c r="AF907" s="207"/>
      <c r="AG907" s="207"/>
      <c r="AH907" s="207"/>
      <c r="AI907" s="207"/>
      <c r="AJ907" s="207"/>
      <c r="AK907" s="207"/>
      <c r="AL907" s="207"/>
    </row>
    <row r="908" spans="1:38" x14ac:dyDescent="0.25">
      <c r="A908" s="209"/>
      <c r="B908" s="209"/>
      <c r="C908" s="209"/>
      <c r="D908" s="209"/>
      <c r="E908" s="209"/>
      <c r="F908" s="209"/>
      <c r="G908" s="209"/>
      <c r="H908" s="209"/>
      <c r="I908" s="209"/>
      <c r="J908" s="209"/>
      <c r="K908" s="209"/>
      <c r="L908" s="209"/>
      <c r="M908" s="209"/>
      <c r="N908" s="209"/>
      <c r="O908" s="209"/>
      <c r="P908" s="209"/>
      <c r="Q908" s="209"/>
      <c r="R908" s="209"/>
      <c r="S908" s="209"/>
      <c r="T908" s="209"/>
      <c r="U908" s="209"/>
      <c r="V908" s="207"/>
      <c r="W908" s="207"/>
      <c r="X908" s="207"/>
      <c r="Y908" s="207"/>
      <c r="Z908" s="207"/>
      <c r="AA908" s="207"/>
      <c r="AB908" s="207"/>
      <c r="AC908" s="207"/>
      <c r="AD908" s="207"/>
      <c r="AE908" s="207"/>
      <c r="AF908" s="207"/>
      <c r="AG908" s="207"/>
      <c r="AH908" s="207"/>
      <c r="AI908" s="207"/>
      <c r="AJ908" s="207"/>
      <c r="AK908" s="207"/>
      <c r="AL908" s="207"/>
    </row>
    <row r="909" spans="1:38" x14ac:dyDescent="0.25">
      <c r="A909" s="209"/>
      <c r="B909" s="209"/>
      <c r="C909" s="209"/>
      <c r="D909" s="209"/>
      <c r="E909" s="209"/>
      <c r="F909" s="209"/>
      <c r="G909" s="209"/>
      <c r="H909" s="209"/>
      <c r="I909" s="209"/>
      <c r="J909" s="209"/>
      <c r="K909" s="209"/>
      <c r="L909" s="209"/>
      <c r="M909" s="209"/>
      <c r="N909" s="209"/>
      <c r="O909" s="209"/>
      <c r="P909" s="209"/>
      <c r="Q909" s="209"/>
      <c r="R909" s="209"/>
      <c r="S909" s="209"/>
      <c r="T909" s="209"/>
      <c r="U909" s="209"/>
      <c r="V909" s="207"/>
      <c r="W909" s="207"/>
      <c r="X909" s="207"/>
      <c r="Y909" s="207"/>
      <c r="Z909" s="207"/>
      <c r="AA909" s="207"/>
      <c r="AB909" s="207"/>
      <c r="AC909" s="207"/>
      <c r="AD909" s="207"/>
      <c r="AE909" s="207"/>
      <c r="AF909" s="207"/>
      <c r="AG909" s="207"/>
      <c r="AH909" s="207"/>
      <c r="AI909" s="207"/>
      <c r="AJ909" s="207"/>
      <c r="AK909" s="207"/>
      <c r="AL909" s="207"/>
    </row>
    <row r="910" spans="1:38" x14ac:dyDescent="0.25">
      <c r="A910" s="209"/>
      <c r="B910" s="209"/>
      <c r="C910" s="209"/>
      <c r="D910" s="209"/>
      <c r="E910" s="209"/>
      <c r="F910" s="209"/>
      <c r="G910" s="209"/>
      <c r="H910" s="209"/>
      <c r="I910" s="209"/>
      <c r="J910" s="209"/>
      <c r="K910" s="209"/>
      <c r="L910" s="209"/>
      <c r="M910" s="209"/>
      <c r="N910" s="209"/>
      <c r="O910" s="209"/>
      <c r="P910" s="209"/>
      <c r="Q910" s="209"/>
      <c r="R910" s="209"/>
      <c r="S910" s="209"/>
      <c r="T910" s="209"/>
      <c r="U910" s="209"/>
      <c r="V910" s="207"/>
      <c r="W910" s="207"/>
      <c r="X910" s="207"/>
      <c r="Y910" s="207"/>
      <c r="Z910" s="207"/>
      <c r="AA910" s="207"/>
      <c r="AB910" s="207"/>
      <c r="AC910" s="207"/>
      <c r="AD910" s="207"/>
      <c r="AE910" s="207"/>
      <c r="AF910" s="207"/>
      <c r="AG910" s="207"/>
      <c r="AH910" s="207"/>
      <c r="AI910" s="207"/>
      <c r="AJ910" s="207"/>
      <c r="AK910" s="207"/>
      <c r="AL910" s="207"/>
    </row>
    <row r="911" spans="1:38" x14ac:dyDescent="0.25">
      <c r="A911" s="209"/>
      <c r="B911" s="209"/>
      <c r="C911" s="209"/>
      <c r="D911" s="209"/>
      <c r="E911" s="209"/>
      <c r="F911" s="209"/>
      <c r="G911" s="209"/>
      <c r="H911" s="209"/>
      <c r="I911" s="209"/>
      <c r="J911" s="209"/>
      <c r="K911" s="209"/>
      <c r="L911" s="209"/>
      <c r="M911" s="209"/>
      <c r="N911" s="209"/>
      <c r="O911" s="209"/>
      <c r="P911" s="209"/>
      <c r="Q911" s="209"/>
      <c r="R911" s="209"/>
      <c r="S911" s="209"/>
      <c r="T911" s="209"/>
      <c r="U911" s="209"/>
      <c r="V911" s="207"/>
      <c r="W911" s="207"/>
      <c r="X911" s="207"/>
      <c r="Y911" s="207"/>
      <c r="Z911" s="207"/>
      <c r="AA911" s="207"/>
      <c r="AB911" s="207"/>
      <c r="AC911" s="207"/>
      <c r="AD911" s="207"/>
      <c r="AE911" s="207"/>
      <c r="AF911" s="207"/>
      <c r="AG911" s="207"/>
      <c r="AH911" s="207"/>
      <c r="AI911" s="207"/>
      <c r="AJ911" s="207"/>
      <c r="AK911" s="207"/>
      <c r="AL911" s="207"/>
    </row>
    <row r="912" spans="1:38" x14ac:dyDescent="0.25">
      <c r="A912" s="209"/>
      <c r="B912" s="209"/>
      <c r="C912" s="209"/>
      <c r="D912" s="209"/>
      <c r="E912" s="209"/>
      <c r="F912" s="209"/>
      <c r="G912" s="209"/>
      <c r="H912" s="209"/>
      <c r="I912" s="209"/>
      <c r="J912" s="209"/>
      <c r="K912" s="209"/>
      <c r="L912" s="209"/>
      <c r="M912" s="209"/>
      <c r="N912" s="209"/>
      <c r="O912" s="209"/>
      <c r="P912" s="209"/>
      <c r="Q912" s="209"/>
      <c r="R912" s="209"/>
      <c r="S912" s="209"/>
      <c r="T912" s="209"/>
      <c r="U912" s="209"/>
      <c r="V912" s="207"/>
      <c r="W912" s="207"/>
      <c r="X912" s="207"/>
      <c r="Y912" s="207"/>
      <c r="Z912" s="207"/>
      <c r="AA912" s="207"/>
      <c r="AB912" s="207"/>
      <c r="AC912" s="207"/>
      <c r="AD912" s="207"/>
      <c r="AE912" s="207"/>
      <c r="AF912" s="207"/>
      <c r="AG912" s="207"/>
      <c r="AH912" s="207"/>
      <c r="AI912" s="207"/>
      <c r="AJ912" s="207"/>
      <c r="AK912" s="207"/>
      <c r="AL912" s="207"/>
    </row>
    <row r="913" spans="1:38" x14ac:dyDescent="0.25">
      <c r="A913" s="209"/>
      <c r="B913" s="209"/>
      <c r="C913" s="209"/>
      <c r="D913" s="209"/>
      <c r="E913" s="209"/>
      <c r="F913" s="209"/>
      <c r="G913" s="209"/>
      <c r="H913" s="209"/>
      <c r="I913" s="209"/>
      <c r="J913" s="209"/>
      <c r="K913" s="209"/>
      <c r="L913" s="209"/>
      <c r="M913" s="209"/>
      <c r="N913" s="209"/>
      <c r="O913" s="209"/>
      <c r="P913" s="209"/>
      <c r="Q913" s="209"/>
      <c r="R913" s="209"/>
      <c r="S913" s="209"/>
      <c r="T913" s="209"/>
      <c r="U913" s="209"/>
      <c r="V913" s="207"/>
      <c r="W913" s="207"/>
      <c r="X913" s="207"/>
      <c r="Y913" s="207"/>
      <c r="Z913" s="207"/>
      <c r="AA913" s="207"/>
      <c r="AB913" s="207"/>
      <c r="AC913" s="207"/>
      <c r="AD913" s="207"/>
      <c r="AE913" s="207"/>
      <c r="AF913" s="207"/>
      <c r="AG913" s="207"/>
      <c r="AH913" s="207"/>
      <c r="AI913" s="207"/>
      <c r="AJ913" s="207"/>
      <c r="AK913" s="207"/>
      <c r="AL913" s="207"/>
    </row>
    <row r="914" spans="1:38" x14ac:dyDescent="0.25">
      <c r="A914" s="209"/>
      <c r="B914" s="209"/>
      <c r="C914" s="209"/>
      <c r="D914" s="209"/>
      <c r="E914" s="209"/>
      <c r="F914" s="209"/>
      <c r="G914" s="209"/>
      <c r="H914" s="209"/>
      <c r="I914" s="209"/>
      <c r="J914" s="209"/>
      <c r="K914" s="209"/>
      <c r="L914" s="209"/>
      <c r="M914" s="209"/>
      <c r="N914" s="209"/>
      <c r="O914" s="209"/>
      <c r="P914" s="209"/>
      <c r="Q914" s="209"/>
      <c r="R914" s="209"/>
      <c r="S914" s="209"/>
      <c r="T914" s="209"/>
      <c r="U914" s="209"/>
      <c r="V914" s="207"/>
      <c r="W914" s="207"/>
      <c r="X914" s="207"/>
      <c r="Y914" s="207"/>
      <c r="Z914" s="207"/>
      <c r="AA914" s="207"/>
      <c r="AB914" s="207"/>
      <c r="AC914" s="207"/>
      <c r="AD914" s="207"/>
      <c r="AE914" s="207"/>
      <c r="AF914" s="207"/>
      <c r="AG914" s="207"/>
      <c r="AH914" s="207"/>
      <c r="AI914" s="207"/>
      <c r="AJ914" s="207"/>
      <c r="AK914" s="207"/>
      <c r="AL914" s="207"/>
    </row>
    <row r="915" spans="1:38" x14ac:dyDescent="0.25">
      <c r="A915" s="209"/>
      <c r="B915" s="209"/>
      <c r="C915" s="209"/>
      <c r="D915" s="209"/>
      <c r="E915" s="209"/>
      <c r="F915" s="209"/>
      <c r="G915" s="209"/>
      <c r="H915" s="209"/>
      <c r="I915" s="209"/>
      <c r="J915" s="209"/>
      <c r="K915" s="209"/>
      <c r="L915" s="209"/>
      <c r="M915" s="209"/>
      <c r="N915" s="209"/>
      <c r="O915" s="209"/>
      <c r="P915" s="209"/>
      <c r="Q915" s="209"/>
      <c r="R915" s="209"/>
      <c r="S915" s="209"/>
      <c r="T915" s="209"/>
      <c r="U915" s="209"/>
      <c r="V915" s="207"/>
      <c r="W915" s="207"/>
      <c r="X915" s="207"/>
      <c r="Y915" s="207"/>
      <c r="Z915" s="207"/>
      <c r="AA915" s="207"/>
      <c r="AB915" s="207"/>
      <c r="AC915" s="207"/>
      <c r="AD915" s="207"/>
      <c r="AE915" s="207"/>
      <c r="AF915" s="207"/>
      <c r="AG915" s="207"/>
      <c r="AH915" s="207"/>
      <c r="AI915" s="207"/>
      <c r="AJ915" s="207"/>
      <c r="AK915" s="207"/>
      <c r="AL915" s="207"/>
    </row>
    <row r="916" spans="1:38" x14ac:dyDescent="0.25">
      <c r="A916" s="209"/>
      <c r="B916" s="209"/>
      <c r="C916" s="209"/>
      <c r="D916" s="209"/>
      <c r="E916" s="209"/>
      <c r="F916" s="209"/>
      <c r="G916" s="209"/>
      <c r="H916" s="209"/>
      <c r="I916" s="209"/>
      <c r="J916" s="209"/>
      <c r="K916" s="209"/>
      <c r="L916" s="209"/>
      <c r="M916" s="209"/>
      <c r="N916" s="209"/>
      <c r="O916" s="209"/>
      <c r="P916" s="209"/>
      <c r="Q916" s="209"/>
      <c r="R916" s="209"/>
      <c r="S916" s="209"/>
      <c r="T916" s="209"/>
      <c r="U916" s="209"/>
      <c r="V916" s="207"/>
      <c r="W916" s="207"/>
      <c r="X916" s="207"/>
      <c r="Y916" s="207"/>
      <c r="Z916" s="207"/>
      <c r="AA916" s="207"/>
      <c r="AB916" s="207"/>
      <c r="AC916" s="207"/>
      <c r="AD916" s="207"/>
      <c r="AE916" s="207"/>
      <c r="AF916" s="207"/>
      <c r="AG916" s="207"/>
      <c r="AH916" s="207"/>
      <c r="AI916" s="207"/>
      <c r="AJ916" s="207"/>
      <c r="AK916" s="207"/>
      <c r="AL916" s="207"/>
    </row>
    <row r="917" spans="1:38" x14ac:dyDescent="0.25">
      <c r="A917" s="209"/>
      <c r="B917" s="209"/>
      <c r="C917" s="209"/>
      <c r="D917" s="209"/>
      <c r="E917" s="209"/>
      <c r="F917" s="209"/>
      <c r="G917" s="209"/>
      <c r="H917" s="209"/>
      <c r="I917" s="209"/>
      <c r="J917" s="209"/>
      <c r="K917" s="209"/>
      <c r="L917" s="209"/>
      <c r="M917" s="209"/>
      <c r="N917" s="209"/>
      <c r="O917" s="209"/>
      <c r="P917" s="209"/>
      <c r="Q917" s="209"/>
      <c r="R917" s="209"/>
      <c r="S917" s="209"/>
      <c r="T917" s="209"/>
      <c r="U917" s="209"/>
      <c r="V917" s="207"/>
      <c r="W917" s="207"/>
      <c r="X917" s="207"/>
      <c r="Y917" s="207"/>
      <c r="Z917" s="207"/>
      <c r="AA917" s="207"/>
      <c r="AB917" s="207"/>
      <c r="AC917" s="207"/>
      <c r="AD917" s="207"/>
      <c r="AE917" s="207"/>
      <c r="AF917" s="207"/>
      <c r="AG917" s="207"/>
      <c r="AH917" s="207"/>
      <c r="AI917" s="207"/>
      <c r="AJ917" s="207"/>
      <c r="AK917" s="207"/>
      <c r="AL917" s="207"/>
    </row>
    <row r="918" spans="1:38" x14ac:dyDescent="0.25">
      <c r="A918" s="209"/>
      <c r="B918" s="209"/>
      <c r="C918" s="209"/>
      <c r="D918" s="209"/>
      <c r="E918" s="209"/>
      <c r="F918" s="209"/>
      <c r="G918" s="209"/>
      <c r="H918" s="209"/>
      <c r="I918" s="209"/>
      <c r="J918" s="209"/>
      <c r="K918" s="209"/>
      <c r="L918" s="209"/>
      <c r="M918" s="209"/>
      <c r="N918" s="209"/>
      <c r="O918" s="209"/>
      <c r="P918" s="209"/>
      <c r="Q918" s="209"/>
      <c r="R918" s="209"/>
      <c r="S918" s="209"/>
      <c r="T918" s="209"/>
      <c r="U918" s="209"/>
      <c r="V918" s="207"/>
      <c r="W918" s="207"/>
      <c r="X918" s="207"/>
      <c r="Y918" s="207"/>
      <c r="Z918" s="207"/>
      <c r="AA918" s="207"/>
      <c r="AB918" s="207"/>
      <c r="AC918" s="207"/>
      <c r="AD918" s="207"/>
      <c r="AE918" s="207"/>
      <c r="AF918" s="207"/>
      <c r="AG918" s="207"/>
      <c r="AH918" s="207"/>
      <c r="AI918" s="207"/>
      <c r="AJ918" s="207"/>
      <c r="AK918" s="207"/>
      <c r="AL918" s="207"/>
    </row>
    <row r="919" spans="1:38" x14ac:dyDescent="0.25">
      <c r="A919" s="209"/>
      <c r="B919" s="209"/>
      <c r="C919" s="209"/>
      <c r="D919" s="209"/>
      <c r="E919" s="209"/>
      <c r="F919" s="209"/>
      <c r="G919" s="209"/>
      <c r="H919" s="209"/>
      <c r="I919" s="209"/>
      <c r="J919" s="209"/>
      <c r="K919" s="209"/>
      <c r="L919" s="209"/>
      <c r="M919" s="209"/>
      <c r="N919" s="209"/>
      <c r="O919" s="209"/>
      <c r="P919" s="209"/>
      <c r="Q919" s="209"/>
      <c r="R919" s="209"/>
      <c r="S919" s="209"/>
      <c r="T919" s="209"/>
      <c r="U919" s="209"/>
      <c r="V919" s="207"/>
      <c r="W919" s="207"/>
      <c r="X919" s="207"/>
      <c r="Y919" s="207"/>
      <c r="Z919" s="207"/>
      <c r="AA919" s="207"/>
      <c r="AB919" s="207"/>
      <c r="AC919" s="207"/>
      <c r="AD919" s="207"/>
      <c r="AE919" s="207"/>
      <c r="AF919" s="207"/>
      <c r="AG919" s="207"/>
      <c r="AH919" s="207"/>
      <c r="AI919" s="207"/>
      <c r="AJ919" s="207"/>
      <c r="AK919" s="207"/>
      <c r="AL919" s="207"/>
    </row>
    <row r="920" spans="1:38" x14ac:dyDescent="0.25">
      <c r="A920" s="209"/>
      <c r="B920" s="209"/>
      <c r="C920" s="209"/>
      <c r="D920" s="209"/>
      <c r="E920" s="209"/>
      <c r="F920" s="209"/>
      <c r="G920" s="209"/>
      <c r="H920" s="209"/>
      <c r="I920" s="209"/>
      <c r="J920" s="209"/>
      <c r="K920" s="209"/>
      <c r="L920" s="209"/>
      <c r="M920" s="209"/>
      <c r="N920" s="209"/>
      <c r="O920" s="209"/>
      <c r="P920" s="209"/>
      <c r="Q920" s="209"/>
      <c r="R920" s="209"/>
      <c r="S920" s="209"/>
      <c r="T920" s="209"/>
      <c r="U920" s="209"/>
      <c r="V920" s="207"/>
      <c r="W920" s="207"/>
      <c r="X920" s="207"/>
      <c r="Y920" s="207"/>
      <c r="Z920" s="207"/>
      <c r="AA920" s="207"/>
      <c r="AB920" s="207"/>
      <c r="AC920" s="207"/>
      <c r="AD920" s="207"/>
      <c r="AE920" s="207"/>
      <c r="AF920" s="207"/>
      <c r="AG920" s="207"/>
      <c r="AH920" s="207"/>
      <c r="AI920" s="207"/>
      <c r="AJ920" s="207"/>
      <c r="AK920" s="207"/>
      <c r="AL920" s="207"/>
    </row>
    <row r="921" spans="1:38" x14ac:dyDescent="0.25">
      <c r="A921" s="209"/>
      <c r="B921" s="209"/>
      <c r="C921" s="209"/>
      <c r="D921" s="209"/>
      <c r="E921" s="209"/>
      <c r="F921" s="209"/>
      <c r="G921" s="209"/>
      <c r="H921" s="209"/>
      <c r="I921" s="209"/>
      <c r="J921" s="209"/>
      <c r="K921" s="209"/>
      <c r="L921" s="209"/>
      <c r="M921" s="209"/>
      <c r="N921" s="209"/>
      <c r="O921" s="209"/>
      <c r="P921" s="209"/>
      <c r="Q921" s="209"/>
      <c r="R921" s="209"/>
      <c r="S921" s="209"/>
      <c r="T921" s="209"/>
      <c r="U921" s="209"/>
      <c r="V921" s="207"/>
      <c r="W921" s="207"/>
      <c r="X921" s="207"/>
      <c r="Y921" s="207"/>
      <c r="Z921" s="207"/>
      <c r="AA921" s="207"/>
      <c r="AB921" s="207"/>
      <c r="AC921" s="207"/>
      <c r="AD921" s="207"/>
      <c r="AE921" s="207"/>
      <c r="AF921" s="207"/>
      <c r="AG921" s="207"/>
      <c r="AH921" s="207"/>
      <c r="AI921" s="207"/>
      <c r="AJ921" s="207"/>
      <c r="AK921" s="207"/>
      <c r="AL921" s="207"/>
    </row>
    <row r="922" spans="1:38" x14ac:dyDescent="0.25">
      <c r="A922" s="209"/>
      <c r="B922" s="209"/>
      <c r="C922" s="209"/>
      <c r="D922" s="209"/>
      <c r="E922" s="209"/>
      <c r="F922" s="209"/>
      <c r="G922" s="209"/>
      <c r="H922" s="209"/>
      <c r="I922" s="209"/>
      <c r="J922" s="209"/>
      <c r="K922" s="209"/>
      <c r="L922" s="209"/>
      <c r="M922" s="209"/>
      <c r="N922" s="209"/>
      <c r="O922" s="209"/>
      <c r="P922" s="209"/>
      <c r="Q922" s="209"/>
      <c r="R922" s="209"/>
      <c r="S922" s="209"/>
      <c r="T922" s="209"/>
      <c r="U922" s="209"/>
      <c r="V922" s="207"/>
      <c r="W922" s="207"/>
      <c r="X922" s="207"/>
      <c r="Y922" s="207"/>
      <c r="Z922" s="207"/>
      <c r="AA922" s="207"/>
      <c r="AB922" s="207"/>
      <c r="AC922" s="207"/>
      <c r="AD922" s="207"/>
      <c r="AE922" s="207"/>
      <c r="AF922" s="207"/>
      <c r="AG922" s="207"/>
      <c r="AH922" s="207"/>
      <c r="AI922" s="207"/>
      <c r="AJ922" s="207"/>
      <c r="AK922" s="207"/>
      <c r="AL922" s="207"/>
    </row>
    <row r="923" spans="1:38" x14ac:dyDescent="0.25">
      <c r="A923" s="209"/>
      <c r="B923" s="209"/>
      <c r="C923" s="209"/>
      <c r="D923" s="209"/>
      <c r="E923" s="209"/>
      <c r="F923" s="209"/>
      <c r="G923" s="209"/>
      <c r="H923" s="209"/>
      <c r="I923" s="209"/>
      <c r="J923" s="209"/>
      <c r="K923" s="209"/>
      <c r="L923" s="209"/>
      <c r="M923" s="209"/>
      <c r="N923" s="209"/>
      <c r="O923" s="209"/>
      <c r="P923" s="209"/>
      <c r="Q923" s="209"/>
      <c r="R923" s="209"/>
      <c r="S923" s="209"/>
      <c r="T923" s="209"/>
      <c r="U923" s="209"/>
      <c r="V923" s="207"/>
      <c r="W923" s="207"/>
      <c r="X923" s="207"/>
      <c r="Y923" s="207"/>
      <c r="Z923" s="207"/>
      <c r="AA923" s="207"/>
      <c r="AB923" s="207"/>
      <c r="AC923" s="207"/>
      <c r="AD923" s="207"/>
      <c r="AE923" s="207"/>
      <c r="AF923" s="207"/>
      <c r="AG923" s="207"/>
      <c r="AH923" s="207"/>
      <c r="AI923" s="207"/>
      <c r="AJ923" s="207"/>
      <c r="AK923" s="207"/>
      <c r="AL923" s="207"/>
    </row>
    <row r="924" spans="1:38" x14ac:dyDescent="0.25">
      <c r="A924" s="209"/>
      <c r="B924" s="209"/>
      <c r="C924" s="209"/>
      <c r="D924" s="209"/>
      <c r="E924" s="209"/>
      <c r="F924" s="209"/>
      <c r="G924" s="209"/>
      <c r="H924" s="209"/>
      <c r="I924" s="209"/>
      <c r="J924" s="209"/>
      <c r="K924" s="209"/>
      <c r="L924" s="209"/>
      <c r="M924" s="209"/>
      <c r="N924" s="209"/>
      <c r="O924" s="209"/>
      <c r="P924" s="209"/>
      <c r="Q924" s="209"/>
      <c r="R924" s="209"/>
      <c r="S924" s="209"/>
      <c r="T924" s="209"/>
      <c r="U924" s="209"/>
      <c r="V924" s="207"/>
      <c r="W924" s="207"/>
      <c r="X924" s="207"/>
      <c r="Y924" s="207"/>
      <c r="Z924" s="207"/>
      <c r="AA924" s="207"/>
      <c r="AB924" s="207"/>
      <c r="AC924" s="207"/>
      <c r="AD924" s="207"/>
      <c r="AE924" s="207"/>
      <c r="AF924" s="207"/>
      <c r="AG924" s="207"/>
      <c r="AH924" s="207"/>
      <c r="AI924" s="207"/>
      <c r="AJ924" s="207"/>
      <c r="AK924" s="207"/>
      <c r="AL924" s="207"/>
    </row>
    <row r="925" spans="1:38" x14ac:dyDescent="0.25">
      <c r="A925" s="209"/>
      <c r="B925" s="209"/>
      <c r="C925" s="209"/>
      <c r="D925" s="209"/>
      <c r="E925" s="209"/>
      <c r="F925" s="209"/>
      <c r="G925" s="209"/>
      <c r="H925" s="209"/>
      <c r="I925" s="209"/>
      <c r="J925" s="209"/>
      <c r="K925" s="209"/>
      <c r="L925" s="209"/>
      <c r="M925" s="209"/>
      <c r="N925" s="209"/>
      <c r="O925" s="209"/>
      <c r="P925" s="209"/>
      <c r="Q925" s="209"/>
      <c r="R925" s="209"/>
      <c r="S925" s="209"/>
      <c r="T925" s="209"/>
      <c r="U925" s="209"/>
      <c r="V925" s="207"/>
      <c r="W925" s="207"/>
      <c r="X925" s="207"/>
      <c r="Y925" s="207"/>
      <c r="Z925" s="207"/>
      <c r="AA925" s="207"/>
      <c r="AB925" s="207"/>
      <c r="AC925" s="207"/>
      <c r="AD925" s="207"/>
      <c r="AE925" s="207"/>
      <c r="AF925" s="207"/>
      <c r="AG925" s="207"/>
      <c r="AH925" s="207"/>
      <c r="AI925" s="207"/>
      <c r="AJ925" s="207"/>
      <c r="AK925" s="207"/>
      <c r="AL925" s="207"/>
    </row>
    <row r="926" spans="1:38" x14ac:dyDescent="0.25">
      <c r="A926" s="209"/>
      <c r="B926" s="209"/>
      <c r="C926" s="209"/>
      <c r="D926" s="209"/>
      <c r="E926" s="209"/>
      <c r="F926" s="209"/>
      <c r="G926" s="209"/>
      <c r="H926" s="209"/>
      <c r="I926" s="209"/>
      <c r="J926" s="209"/>
      <c r="K926" s="209"/>
      <c r="L926" s="209"/>
      <c r="M926" s="209"/>
      <c r="N926" s="209"/>
      <c r="O926" s="209"/>
      <c r="P926" s="209"/>
      <c r="Q926" s="209"/>
      <c r="R926" s="209"/>
      <c r="S926" s="209"/>
      <c r="T926" s="209"/>
      <c r="U926" s="209"/>
      <c r="V926" s="207"/>
      <c r="W926" s="207"/>
      <c r="X926" s="207"/>
      <c r="Y926" s="207"/>
      <c r="Z926" s="207"/>
      <c r="AA926" s="207"/>
      <c r="AB926" s="207"/>
      <c r="AC926" s="207"/>
      <c r="AD926" s="207"/>
      <c r="AE926" s="207"/>
      <c r="AF926" s="207"/>
      <c r="AG926" s="207"/>
      <c r="AH926" s="207"/>
      <c r="AI926" s="207"/>
      <c r="AJ926" s="207"/>
      <c r="AK926" s="207"/>
      <c r="AL926" s="207"/>
    </row>
    <row r="927" spans="1:38" x14ac:dyDescent="0.25">
      <c r="A927" s="209"/>
      <c r="B927" s="209"/>
      <c r="C927" s="209"/>
      <c r="D927" s="209"/>
      <c r="E927" s="209"/>
      <c r="F927" s="209"/>
      <c r="G927" s="209"/>
      <c r="H927" s="209"/>
      <c r="I927" s="209"/>
      <c r="J927" s="209"/>
      <c r="K927" s="209"/>
      <c r="L927" s="209"/>
      <c r="M927" s="209"/>
      <c r="N927" s="209"/>
      <c r="O927" s="209"/>
      <c r="P927" s="209"/>
      <c r="Q927" s="209"/>
      <c r="R927" s="209"/>
      <c r="S927" s="209"/>
      <c r="T927" s="209"/>
      <c r="U927" s="209"/>
      <c r="V927" s="207"/>
      <c r="W927" s="207"/>
      <c r="X927" s="207"/>
      <c r="Y927" s="207"/>
      <c r="Z927" s="207"/>
      <c r="AA927" s="207"/>
      <c r="AB927" s="207"/>
      <c r="AC927" s="207"/>
      <c r="AD927" s="207"/>
      <c r="AE927" s="207"/>
      <c r="AF927" s="207"/>
      <c r="AG927" s="207"/>
      <c r="AH927" s="207"/>
      <c r="AI927" s="207"/>
      <c r="AJ927" s="207"/>
      <c r="AK927" s="207"/>
      <c r="AL927" s="207"/>
    </row>
    <row r="928" spans="1:38" x14ac:dyDescent="0.25">
      <c r="A928" s="209"/>
      <c r="B928" s="209"/>
      <c r="C928" s="209"/>
      <c r="D928" s="209"/>
      <c r="E928" s="209"/>
      <c r="F928" s="209"/>
      <c r="G928" s="209"/>
      <c r="H928" s="209"/>
      <c r="I928" s="209"/>
      <c r="J928" s="209"/>
      <c r="K928" s="209"/>
      <c r="L928" s="209"/>
      <c r="M928" s="209"/>
      <c r="N928" s="209"/>
      <c r="O928" s="209"/>
      <c r="P928" s="209"/>
      <c r="Q928" s="209"/>
      <c r="R928" s="209"/>
      <c r="S928" s="209"/>
      <c r="T928" s="209"/>
      <c r="U928" s="209"/>
      <c r="V928" s="207"/>
      <c r="W928" s="207"/>
      <c r="X928" s="207"/>
      <c r="Y928" s="207"/>
      <c r="Z928" s="207"/>
      <c r="AA928" s="207"/>
      <c r="AB928" s="207"/>
      <c r="AC928" s="207"/>
      <c r="AD928" s="207"/>
      <c r="AE928" s="207"/>
      <c r="AF928" s="207"/>
      <c r="AG928" s="207"/>
      <c r="AH928" s="207"/>
      <c r="AI928" s="207"/>
      <c r="AJ928" s="207"/>
      <c r="AK928" s="207"/>
      <c r="AL928" s="207"/>
    </row>
    <row r="929" spans="1:38" x14ac:dyDescent="0.25">
      <c r="A929" s="209"/>
      <c r="B929" s="209"/>
      <c r="C929" s="209"/>
      <c r="D929" s="209"/>
      <c r="E929" s="209"/>
      <c r="F929" s="209"/>
      <c r="G929" s="209"/>
      <c r="H929" s="209"/>
      <c r="I929" s="209"/>
      <c r="J929" s="209"/>
      <c r="K929" s="209"/>
      <c r="L929" s="209"/>
      <c r="M929" s="209"/>
      <c r="N929" s="209"/>
      <c r="O929" s="209"/>
      <c r="P929" s="209"/>
      <c r="Q929" s="209"/>
      <c r="R929" s="209"/>
      <c r="S929" s="209"/>
      <c r="T929" s="209"/>
      <c r="U929" s="209"/>
      <c r="V929" s="207"/>
      <c r="W929" s="207"/>
      <c r="X929" s="207"/>
      <c r="Y929" s="207"/>
      <c r="Z929" s="207"/>
      <c r="AA929" s="207"/>
      <c r="AB929" s="207"/>
      <c r="AC929" s="207"/>
      <c r="AD929" s="207"/>
      <c r="AE929" s="207"/>
      <c r="AF929" s="207"/>
      <c r="AG929" s="207"/>
      <c r="AH929" s="207"/>
      <c r="AI929" s="207"/>
      <c r="AJ929" s="207"/>
      <c r="AK929" s="207"/>
      <c r="AL929" s="207"/>
    </row>
    <row r="930" spans="1:38" x14ac:dyDescent="0.25">
      <c r="A930" s="209"/>
      <c r="B930" s="209"/>
      <c r="C930" s="209"/>
      <c r="D930" s="209"/>
      <c r="E930" s="209"/>
      <c r="F930" s="209"/>
      <c r="G930" s="209"/>
      <c r="H930" s="209"/>
      <c r="I930" s="209"/>
      <c r="J930" s="209"/>
      <c r="K930" s="209"/>
      <c r="L930" s="209"/>
      <c r="M930" s="209"/>
      <c r="N930" s="209"/>
      <c r="O930" s="209"/>
      <c r="P930" s="209"/>
      <c r="Q930" s="209"/>
      <c r="R930" s="209"/>
      <c r="S930" s="209"/>
      <c r="T930" s="209"/>
      <c r="U930" s="209"/>
      <c r="V930" s="207"/>
      <c r="W930" s="207"/>
      <c r="X930" s="207"/>
      <c r="Y930" s="207"/>
      <c r="Z930" s="207"/>
      <c r="AA930" s="207"/>
      <c r="AB930" s="207"/>
      <c r="AC930" s="207"/>
      <c r="AD930" s="207"/>
      <c r="AE930" s="207"/>
      <c r="AF930" s="207"/>
      <c r="AG930" s="207"/>
      <c r="AH930" s="207"/>
      <c r="AI930" s="207"/>
      <c r="AJ930" s="207"/>
      <c r="AK930" s="207"/>
      <c r="AL930" s="207"/>
    </row>
    <row r="931" spans="1:38" x14ac:dyDescent="0.25">
      <c r="A931" s="209"/>
      <c r="B931" s="209"/>
      <c r="C931" s="209"/>
      <c r="D931" s="209"/>
      <c r="E931" s="209"/>
      <c r="F931" s="209"/>
      <c r="G931" s="209"/>
      <c r="H931" s="209"/>
      <c r="I931" s="209"/>
      <c r="J931" s="209"/>
      <c r="K931" s="209"/>
      <c r="L931" s="209"/>
      <c r="M931" s="209"/>
      <c r="N931" s="209"/>
      <c r="O931" s="209"/>
      <c r="P931" s="209"/>
      <c r="Q931" s="209"/>
      <c r="R931" s="209"/>
      <c r="S931" s="209"/>
      <c r="T931" s="209"/>
      <c r="U931" s="209"/>
      <c r="V931" s="207"/>
      <c r="W931" s="207"/>
      <c r="X931" s="207"/>
      <c r="Y931" s="207"/>
      <c r="Z931" s="207"/>
      <c r="AA931" s="207"/>
      <c r="AB931" s="207"/>
      <c r="AC931" s="207"/>
      <c r="AD931" s="207"/>
      <c r="AE931" s="207"/>
      <c r="AF931" s="207"/>
      <c r="AG931" s="207"/>
      <c r="AH931" s="207"/>
      <c r="AI931" s="207"/>
      <c r="AJ931" s="207"/>
      <c r="AK931" s="207"/>
      <c r="AL931" s="207"/>
    </row>
    <row r="932" spans="1:38" x14ac:dyDescent="0.25">
      <c r="A932" s="209"/>
      <c r="B932" s="209"/>
      <c r="C932" s="209"/>
      <c r="D932" s="209"/>
      <c r="E932" s="209"/>
      <c r="F932" s="209"/>
      <c r="G932" s="209"/>
      <c r="H932" s="209"/>
      <c r="I932" s="209"/>
      <c r="J932" s="209"/>
      <c r="K932" s="209"/>
      <c r="L932" s="209"/>
      <c r="M932" s="209"/>
      <c r="N932" s="209"/>
      <c r="O932" s="209"/>
      <c r="P932" s="209"/>
      <c r="Q932" s="209"/>
      <c r="R932" s="209"/>
      <c r="S932" s="209"/>
      <c r="T932" s="209"/>
      <c r="U932" s="209"/>
      <c r="V932" s="207"/>
      <c r="W932" s="207"/>
      <c r="X932" s="207"/>
      <c r="Y932" s="207"/>
      <c r="Z932" s="207"/>
      <c r="AA932" s="207"/>
      <c r="AB932" s="207"/>
      <c r="AC932" s="207"/>
      <c r="AD932" s="207"/>
      <c r="AE932" s="207"/>
      <c r="AF932" s="207"/>
      <c r="AG932" s="207"/>
      <c r="AH932" s="207"/>
      <c r="AI932" s="207"/>
      <c r="AJ932" s="207"/>
      <c r="AK932" s="207"/>
      <c r="AL932" s="207"/>
    </row>
    <row r="933" spans="1:38" x14ac:dyDescent="0.25">
      <c r="A933" s="209"/>
      <c r="B933" s="209"/>
      <c r="C933" s="209"/>
      <c r="D933" s="209"/>
      <c r="E933" s="209"/>
      <c r="F933" s="209"/>
      <c r="G933" s="209"/>
      <c r="H933" s="209"/>
      <c r="I933" s="209"/>
      <c r="J933" s="209"/>
      <c r="K933" s="209"/>
      <c r="L933" s="209"/>
      <c r="M933" s="209"/>
      <c r="N933" s="209"/>
      <c r="O933" s="209"/>
      <c r="P933" s="209"/>
      <c r="Q933" s="209"/>
      <c r="R933" s="209"/>
      <c r="S933" s="209"/>
      <c r="T933" s="209"/>
      <c r="U933" s="209"/>
      <c r="V933" s="207"/>
      <c r="W933" s="207"/>
      <c r="X933" s="207"/>
      <c r="Y933" s="207"/>
      <c r="Z933" s="207"/>
      <c r="AA933" s="207"/>
      <c r="AB933" s="207"/>
      <c r="AC933" s="207"/>
      <c r="AD933" s="207"/>
      <c r="AE933" s="207"/>
      <c r="AF933" s="207"/>
      <c r="AG933" s="207"/>
      <c r="AH933" s="207"/>
      <c r="AI933" s="207"/>
      <c r="AJ933" s="207"/>
      <c r="AK933" s="207"/>
      <c r="AL933" s="207"/>
    </row>
    <row r="934" spans="1:38" x14ac:dyDescent="0.25">
      <c r="A934" s="209"/>
      <c r="B934" s="209"/>
      <c r="C934" s="209"/>
      <c r="D934" s="209"/>
      <c r="E934" s="209"/>
      <c r="F934" s="209"/>
      <c r="G934" s="209"/>
      <c r="H934" s="209"/>
      <c r="I934" s="209"/>
      <c r="J934" s="209"/>
      <c r="K934" s="209"/>
      <c r="L934" s="209"/>
      <c r="M934" s="209"/>
      <c r="N934" s="209"/>
      <c r="O934" s="209"/>
      <c r="P934" s="209"/>
      <c r="Q934" s="209"/>
      <c r="R934" s="209"/>
      <c r="S934" s="209"/>
      <c r="T934" s="209"/>
      <c r="U934" s="209"/>
      <c r="V934" s="207"/>
      <c r="W934" s="207"/>
      <c r="X934" s="207"/>
      <c r="Y934" s="207"/>
      <c r="Z934" s="207"/>
      <c r="AA934" s="207"/>
      <c r="AB934" s="207"/>
      <c r="AC934" s="207"/>
      <c r="AD934" s="207"/>
      <c r="AE934" s="207"/>
      <c r="AF934" s="207"/>
      <c r="AG934" s="207"/>
      <c r="AH934" s="207"/>
      <c r="AI934" s="207"/>
      <c r="AJ934" s="207"/>
      <c r="AK934" s="207"/>
      <c r="AL934" s="207"/>
    </row>
    <row r="935" spans="1:38" x14ac:dyDescent="0.25">
      <c r="A935" s="209"/>
      <c r="B935" s="209"/>
      <c r="C935" s="209"/>
      <c r="D935" s="209"/>
      <c r="E935" s="209"/>
      <c r="F935" s="209"/>
      <c r="G935" s="209"/>
      <c r="H935" s="209"/>
      <c r="I935" s="209"/>
      <c r="J935" s="209"/>
      <c r="K935" s="209"/>
      <c r="L935" s="209"/>
      <c r="M935" s="209"/>
      <c r="N935" s="209"/>
      <c r="O935" s="209"/>
      <c r="P935" s="209"/>
      <c r="Q935" s="209"/>
      <c r="R935" s="209"/>
      <c r="S935" s="209"/>
      <c r="T935" s="209"/>
      <c r="U935" s="209"/>
      <c r="V935" s="207"/>
      <c r="W935" s="207"/>
      <c r="X935" s="207"/>
      <c r="Y935" s="207"/>
      <c r="Z935" s="207"/>
      <c r="AA935" s="207"/>
      <c r="AB935" s="207"/>
      <c r="AC935" s="207"/>
      <c r="AD935" s="207"/>
      <c r="AE935" s="207"/>
      <c r="AF935" s="207"/>
      <c r="AG935" s="207"/>
      <c r="AH935" s="207"/>
      <c r="AI935" s="207"/>
      <c r="AJ935" s="207"/>
      <c r="AK935" s="207"/>
      <c r="AL935" s="207"/>
    </row>
    <row r="936" spans="1:38" x14ac:dyDescent="0.25">
      <c r="A936" s="209"/>
      <c r="B936" s="209"/>
      <c r="C936" s="209"/>
      <c r="D936" s="209"/>
      <c r="E936" s="209"/>
      <c r="F936" s="209"/>
      <c r="G936" s="209"/>
      <c r="H936" s="209"/>
      <c r="I936" s="209"/>
      <c r="J936" s="209"/>
      <c r="K936" s="209"/>
      <c r="L936" s="209"/>
      <c r="M936" s="209"/>
      <c r="N936" s="209"/>
      <c r="O936" s="209"/>
      <c r="P936" s="209"/>
      <c r="Q936" s="209"/>
      <c r="R936" s="209"/>
      <c r="S936" s="209"/>
      <c r="T936" s="209"/>
      <c r="U936" s="209"/>
      <c r="V936" s="207"/>
      <c r="W936" s="207"/>
      <c r="X936" s="207"/>
      <c r="Y936" s="207"/>
      <c r="Z936" s="207"/>
      <c r="AA936" s="207"/>
      <c r="AB936" s="207"/>
      <c r="AC936" s="207"/>
      <c r="AD936" s="207"/>
      <c r="AE936" s="207"/>
      <c r="AF936" s="207"/>
      <c r="AG936" s="207"/>
      <c r="AH936" s="207"/>
      <c r="AI936" s="207"/>
      <c r="AJ936" s="207"/>
      <c r="AK936" s="207"/>
      <c r="AL936" s="207"/>
    </row>
    <row r="937" spans="1:38" x14ac:dyDescent="0.25">
      <c r="A937" s="209"/>
      <c r="B937" s="209"/>
      <c r="C937" s="209"/>
      <c r="D937" s="209"/>
      <c r="E937" s="209"/>
      <c r="F937" s="209"/>
      <c r="G937" s="209"/>
      <c r="H937" s="209"/>
      <c r="I937" s="209"/>
      <c r="J937" s="209"/>
      <c r="K937" s="209"/>
      <c r="L937" s="209"/>
      <c r="M937" s="209"/>
      <c r="N937" s="209"/>
      <c r="O937" s="209"/>
      <c r="P937" s="209"/>
      <c r="Q937" s="209"/>
      <c r="R937" s="209"/>
      <c r="S937" s="209"/>
      <c r="T937" s="209"/>
      <c r="U937" s="209"/>
      <c r="V937" s="207"/>
      <c r="W937" s="207"/>
      <c r="X937" s="207"/>
      <c r="Y937" s="207"/>
      <c r="Z937" s="207"/>
      <c r="AA937" s="207"/>
      <c r="AB937" s="207"/>
      <c r="AC937" s="207"/>
      <c r="AD937" s="207"/>
      <c r="AE937" s="207"/>
      <c r="AF937" s="207"/>
      <c r="AG937" s="207"/>
      <c r="AH937" s="207"/>
      <c r="AI937" s="207"/>
      <c r="AJ937" s="207"/>
      <c r="AK937" s="207"/>
      <c r="AL937" s="207"/>
    </row>
    <row r="938" spans="1:38" x14ac:dyDescent="0.25">
      <c r="A938" s="209"/>
      <c r="B938" s="209"/>
      <c r="C938" s="209"/>
      <c r="D938" s="209"/>
      <c r="E938" s="209"/>
      <c r="F938" s="209"/>
      <c r="G938" s="209"/>
      <c r="H938" s="209"/>
      <c r="I938" s="209"/>
      <c r="J938" s="209"/>
      <c r="K938" s="209"/>
      <c r="L938" s="209"/>
      <c r="M938" s="209"/>
      <c r="N938" s="209"/>
      <c r="O938" s="209"/>
      <c r="P938" s="209"/>
      <c r="Q938" s="209"/>
      <c r="R938" s="209"/>
      <c r="S938" s="209"/>
      <c r="T938" s="209"/>
      <c r="U938" s="209"/>
      <c r="V938" s="207"/>
      <c r="W938" s="207"/>
      <c r="X938" s="207"/>
      <c r="Y938" s="207"/>
      <c r="Z938" s="207"/>
      <c r="AA938" s="207"/>
      <c r="AB938" s="207"/>
      <c r="AC938" s="207"/>
      <c r="AD938" s="207"/>
      <c r="AE938" s="207"/>
      <c r="AF938" s="207"/>
      <c r="AG938" s="207"/>
      <c r="AH938" s="207"/>
      <c r="AI938" s="207"/>
      <c r="AJ938" s="207"/>
      <c r="AK938" s="207"/>
      <c r="AL938" s="207"/>
    </row>
    <row r="939" spans="1:38" x14ac:dyDescent="0.25">
      <c r="A939" s="209"/>
      <c r="B939" s="209"/>
      <c r="C939" s="209"/>
      <c r="D939" s="209"/>
      <c r="E939" s="209"/>
      <c r="F939" s="209"/>
      <c r="G939" s="209"/>
      <c r="H939" s="209"/>
      <c r="I939" s="209"/>
      <c r="J939" s="209"/>
      <c r="K939" s="209"/>
      <c r="L939" s="209"/>
      <c r="M939" s="209"/>
      <c r="N939" s="209"/>
      <c r="O939" s="209"/>
      <c r="P939" s="209"/>
      <c r="Q939" s="209"/>
      <c r="R939" s="209"/>
      <c r="S939" s="209"/>
      <c r="T939" s="209"/>
      <c r="U939" s="209"/>
      <c r="V939" s="207"/>
      <c r="W939" s="207"/>
      <c r="X939" s="207"/>
      <c r="Y939" s="207"/>
      <c r="Z939" s="207"/>
      <c r="AA939" s="207"/>
      <c r="AB939" s="207"/>
      <c r="AC939" s="207"/>
      <c r="AD939" s="207"/>
      <c r="AE939" s="207"/>
      <c r="AF939" s="207"/>
      <c r="AG939" s="207"/>
      <c r="AH939" s="207"/>
      <c r="AI939" s="207"/>
      <c r="AJ939" s="207"/>
      <c r="AK939" s="207"/>
      <c r="AL939" s="207"/>
    </row>
    <row r="940" spans="1:38" x14ac:dyDescent="0.25">
      <c r="A940" s="209"/>
      <c r="B940" s="209"/>
      <c r="C940" s="209"/>
      <c r="D940" s="209"/>
      <c r="E940" s="209"/>
      <c r="F940" s="209"/>
      <c r="G940" s="209"/>
      <c r="H940" s="209"/>
      <c r="I940" s="209"/>
      <c r="J940" s="209"/>
      <c r="K940" s="209"/>
      <c r="L940" s="209"/>
      <c r="M940" s="209"/>
      <c r="N940" s="209"/>
      <c r="O940" s="209"/>
      <c r="P940" s="209"/>
      <c r="Q940" s="209"/>
      <c r="R940" s="209"/>
      <c r="S940" s="209"/>
      <c r="T940" s="209"/>
      <c r="U940" s="209"/>
      <c r="V940" s="207"/>
      <c r="W940" s="207"/>
      <c r="X940" s="207"/>
      <c r="Y940" s="207"/>
      <c r="Z940" s="207"/>
      <c r="AA940" s="207"/>
      <c r="AB940" s="207"/>
      <c r="AC940" s="207"/>
      <c r="AD940" s="207"/>
      <c r="AE940" s="207"/>
      <c r="AF940" s="207"/>
      <c r="AG940" s="207"/>
      <c r="AH940" s="207"/>
      <c r="AI940" s="207"/>
      <c r="AJ940" s="207"/>
      <c r="AK940" s="207"/>
      <c r="AL940" s="207"/>
    </row>
    <row r="941" spans="1:38" x14ac:dyDescent="0.25">
      <c r="A941" s="209"/>
      <c r="B941" s="209"/>
      <c r="C941" s="209"/>
      <c r="D941" s="209"/>
      <c r="E941" s="209"/>
      <c r="F941" s="209"/>
      <c r="G941" s="209"/>
      <c r="H941" s="209"/>
      <c r="I941" s="209"/>
      <c r="J941" s="209"/>
      <c r="K941" s="209"/>
      <c r="L941" s="209"/>
      <c r="M941" s="209"/>
      <c r="N941" s="209"/>
      <c r="O941" s="209"/>
      <c r="P941" s="209"/>
      <c r="Q941" s="209"/>
      <c r="R941" s="209"/>
      <c r="S941" s="209"/>
      <c r="T941" s="209"/>
      <c r="U941" s="209"/>
      <c r="V941" s="207"/>
      <c r="W941" s="207"/>
      <c r="X941" s="207"/>
      <c r="Y941" s="207"/>
      <c r="Z941" s="207"/>
      <c r="AA941" s="207"/>
      <c r="AB941" s="207"/>
      <c r="AC941" s="207"/>
      <c r="AD941" s="207"/>
      <c r="AE941" s="207"/>
      <c r="AF941" s="207"/>
      <c r="AG941" s="207"/>
      <c r="AH941" s="207"/>
      <c r="AI941" s="207"/>
      <c r="AJ941" s="207"/>
      <c r="AK941" s="207"/>
      <c r="AL941" s="207"/>
    </row>
    <row r="942" spans="1:38" x14ac:dyDescent="0.25">
      <c r="A942" s="209"/>
      <c r="B942" s="209"/>
      <c r="C942" s="209"/>
      <c r="D942" s="209"/>
      <c r="E942" s="209"/>
      <c r="F942" s="209"/>
      <c r="G942" s="209"/>
      <c r="H942" s="209"/>
      <c r="I942" s="209"/>
      <c r="J942" s="209"/>
      <c r="K942" s="209"/>
      <c r="L942" s="209"/>
      <c r="M942" s="209"/>
      <c r="N942" s="209"/>
      <c r="O942" s="209"/>
      <c r="P942" s="209"/>
      <c r="Q942" s="209"/>
      <c r="R942" s="209"/>
      <c r="S942" s="209"/>
      <c r="T942" s="209"/>
      <c r="U942" s="209"/>
      <c r="V942" s="207"/>
      <c r="W942" s="207"/>
      <c r="X942" s="207"/>
      <c r="Y942" s="207"/>
      <c r="Z942" s="207"/>
      <c r="AA942" s="207"/>
      <c r="AB942" s="207"/>
      <c r="AC942" s="207"/>
      <c r="AD942" s="207"/>
      <c r="AE942" s="207"/>
      <c r="AF942" s="207"/>
      <c r="AG942" s="207"/>
      <c r="AH942" s="207"/>
      <c r="AI942" s="207"/>
      <c r="AJ942" s="207"/>
      <c r="AK942" s="207"/>
      <c r="AL942" s="207"/>
    </row>
    <row r="943" spans="1:38" x14ac:dyDescent="0.25">
      <c r="A943" s="209"/>
      <c r="B943" s="209"/>
      <c r="C943" s="209"/>
      <c r="D943" s="209"/>
      <c r="E943" s="209"/>
      <c r="F943" s="209"/>
      <c r="G943" s="209"/>
      <c r="H943" s="209"/>
      <c r="I943" s="209"/>
      <c r="J943" s="209"/>
      <c r="K943" s="209"/>
      <c r="L943" s="209"/>
      <c r="M943" s="209"/>
      <c r="N943" s="209"/>
      <c r="O943" s="209"/>
      <c r="P943" s="209"/>
      <c r="Q943" s="209"/>
      <c r="R943" s="209"/>
      <c r="S943" s="209"/>
      <c r="T943" s="209"/>
      <c r="U943" s="209"/>
      <c r="V943" s="207"/>
      <c r="W943" s="207"/>
      <c r="X943" s="207"/>
      <c r="Y943" s="207"/>
      <c r="Z943" s="207"/>
      <c r="AA943" s="207"/>
      <c r="AB943" s="207"/>
      <c r="AC943" s="207"/>
      <c r="AD943" s="207"/>
      <c r="AE943" s="207"/>
      <c r="AF943" s="207"/>
      <c r="AG943" s="207"/>
      <c r="AH943" s="207"/>
      <c r="AI943" s="207"/>
      <c r="AJ943" s="207"/>
      <c r="AK943" s="207"/>
      <c r="AL943" s="207"/>
    </row>
    <row r="944" spans="1:38" x14ac:dyDescent="0.25">
      <c r="A944" s="209"/>
      <c r="B944" s="209"/>
      <c r="C944" s="209"/>
      <c r="D944" s="209"/>
      <c r="E944" s="209"/>
      <c r="F944" s="209"/>
      <c r="G944" s="209"/>
      <c r="H944" s="209"/>
      <c r="I944" s="209"/>
      <c r="J944" s="209"/>
      <c r="K944" s="209"/>
      <c r="L944" s="209"/>
      <c r="M944" s="209"/>
      <c r="N944" s="209"/>
      <c r="O944" s="209"/>
      <c r="P944" s="209"/>
      <c r="Q944" s="209"/>
      <c r="R944" s="209"/>
      <c r="S944" s="209"/>
      <c r="T944" s="209"/>
      <c r="U944" s="209"/>
      <c r="V944" s="207"/>
      <c r="W944" s="207"/>
      <c r="X944" s="207"/>
      <c r="Y944" s="207"/>
      <c r="Z944" s="207"/>
      <c r="AA944" s="207"/>
      <c r="AB944" s="207"/>
      <c r="AC944" s="207"/>
      <c r="AD944" s="207"/>
      <c r="AE944" s="207"/>
      <c r="AF944" s="207"/>
      <c r="AG944" s="207"/>
      <c r="AH944" s="207"/>
      <c r="AI944" s="207"/>
      <c r="AJ944" s="207"/>
      <c r="AK944" s="207"/>
      <c r="AL944" s="207"/>
    </row>
    <row r="945" spans="1:38" x14ac:dyDescent="0.25">
      <c r="A945" s="209"/>
      <c r="B945" s="209"/>
      <c r="C945" s="209"/>
      <c r="D945" s="209"/>
      <c r="E945" s="209"/>
      <c r="F945" s="209"/>
      <c r="G945" s="209"/>
      <c r="H945" s="209"/>
      <c r="I945" s="209"/>
      <c r="J945" s="209"/>
      <c r="K945" s="209"/>
      <c r="L945" s="209"/>
      <c r="M945" s="209"/>
      <c r="N945" s="209"/>
      <c r="O945" s="209"/>
      <c r="P945" s="209"/>
      <c r="Q945" s="209"/>
      <c r="R945" s="209"/>
      <c r="S945" s="209"/>
      <c r="T945" s="209"/>
      <c r="U945" s="209"/>
      <c r="V945" s="207"/>
      <c r="W945" s="207"/>
      <c r="X945" s="207"/>
      <c r="Y945" s="207"/>
      <c r="Z945" s="207"/>
      <c r="AA945" s="207"/>
      <c r="AB945" s="207"/>
      <c r="AC945" s="207"/>
      <c r="AD945" s="207"/>
      <c r="AE945" s="207"/>
      <c r="AF945" s="207"/>
      <c r="AG945" s="207"/>
      <c r="AH945" s="207"/>
      <c r="AI945" s="207"/>
      <c r="AJ945" s="207"/>
      <c r="AK945" s="207"/>
      <c r="AL945" s="207"/>
    </row>
    <row r="946" spans="1:38" x14ac:dyDescent="0.25">
      <c r="A946" s="209"/>
      <c r="B946" s="209"/>
      <c r="C946" s="209"/>
      <c r="D946" s="209"/>
      <c r="E946" s="209"/>
      <c r="F946" s="209"/>
      <c r="G946" s="209"/>
      <c r="H946" s="209"/>
      <c r="I946" s="209"/>
      <c r="J946" s="209"/>
      <c r="K946" s="209"/>
      <c r="L946" s="209"/>
      <c r="M946" s="209"/>
      <c r="N946" s="209"/>
      <c r="O946" s="209"/>
      <c r="P946" s="209"/>
      <c r="Q946" s="209"/>
      <c r="R946" s="209"/>
      <c r="S946" s="209"/>
      <c r="T946" s="209"/>
      <c r="U946" s="209"/>
      <c r="V946" s="207"/>
      <c r="W946" s="207"/>
      <c r="X946" s="207"/>
      <c r="Y946" s="207"/>
      <c r="Z946" s="207"/>
      <c r="AA946" s="207"/>
      <c r="AB946" s="207"/>
      <c r="AC946" s="207"/>
      <c r="AD946" s="207"/>
      <c r="AE946" s="207"/>
      <c r="AF946" s="207"/>
      <c r="AG946" s="207"/>
      <c r="AH946" s="207"/>
      <c r="AI946" s="207"/>
      <c r="AJ946" s="207"/>
      <c r="AK946" s="207"/>
      <c r="AL946" s="207"/>
    </row>
    <row r="947" spans="1:38" x14ac:dyDescent="0.25">
      <c r="A947" s="209"/>
      <c r="B947" s="209"/>
      <c r="C947" s="209"/>
      <c r="D947" s="209"/>
      <c r="E947" s="209"/>
      <c r="F947" s="209"/>
      <c r="G947" s="209"/>
      <c r="H947" s="209"/>
      <c r="I947" s="209"/>
      <c r="J947" s="209"/>
      <c r="K947" s="209"/>
      <c r="L947" s="209"/>
      <c r="M947" s="209"/>
      <c r="N947" s="209"/>
      <c r="O947" s="209"/>
      <c r="P947" s="209"/>
      <c r="Q947" s="209"/>
      <c r="R947" s="209"/>
      <c r="S947" s="209"/>
      <c r="T947" s="209"/>
      <c r="U947" s="209"/>
      <c r="V947" s="207"/>
      <c r="W947" s="207"/>
      <c r="X947" s="207"/>
      <c r="Y947" s="207"/>
      <c r="Z947" s="207"/>
      <c r="AA947" s="207"/>
      <c r="AB947" s="207"/>
      <c r="AC947" s="207"/>
      <c r="AD947" s="207"/>
      <c r="AE947" s="207"/>
      <c r="AF947" s="207"/>
      <c r="AG947" s="207"/>
      <c r="AH947" s="207"/>
      <c r="AI947" s="207"/>
      <c r="AJ947" s="207"/>
      <c r="AK947" s="207"/>
      <c r="AL947" s="207"/>
    </row>
    <row r="948" spans="1:38" x14ac:dyDescent="0.25">
      <c r="A948" s="209"/>
      <c r="B948" s="209"/>
      <c r="C948" s="209"/>
      <c r="D948" s="209"/>
      <c r="E948" s="209"/>
      <c r="F948" s="209"/>
      <c r="G948" s="209"/>
      <c r="H948" s="209"/>
      <c r="I948" s="209"/>
      <c r="J948" s="209"/>
      <c r="K948" s="209"/>
      <c r="L948" s="209"/>
      <c r="M948" s="209"/>
      <c r="N948" s="209"/>
      <c r="O948" s="209"/>
      <c r="P948" s="209"/>
      <c r="Q948" s="209"/>
      <c r="R948" s="209"/>
      <c r="S948" s="209"/>
      <c r="T948" s="209"/>
      <c r="U948" s="209"/>
      <c r="V948" s="207"/>
      <c r="W948" s="207"/>
      <c r="X948" s="207"/>
      <c r="Y948" s="207"/>
      <c r="Z948" s="207"/>
      <c r="AA948" s="207"/>
      <c r="AB948" s="207"/>
      <c r="AC948" s="207"/>
      <c r="AD948" s="207"/>
      <c r="AE948" s="207"/>
      <c r="AF948" s="207"/>
      <c r="AG948" s="207"/>
      <c r="AH948" s="207"/>
      <c r="AI948" s="207"/>
      <c r="AJ948" s="207"/>
      <c r="AK948" s="207"/>
      <c r="AL948" s="207"/>
    </row>
    <row r="949" spans="1:38" x14ac:dyDescent="0.25">
      <c r="A949" s="209"/>
      <c r="B949" s="209"/>
      <c r="C949" s="209"/>
      <c r="D949" s="209"/>
      <c r="E949" s="209"/>
      <c r="F949" s="209"/>
      <c r="G949" s="209"/>
      <c r="H949" s="209"/>
      <c r="I949" s="209"/>
      <c r="J949" s="209"/>
      <c r="K949" s="209"/>
      <c r="L949" s="209"/>
      <c r="M949" s="209"/>
      <c r="N949" s="209"/>
      <c r="O949" s="209"/>
      <c r="P949" s="209"/>
      <c r="Q949" s="209"/>
      <c r="R949" s="209"/>
      <c r="S949" s="209"/>
      <c r="T949" s="209"/>
      <c r="U949" s="209"/>
      <c r="V949" s="207"/>
      <c r="W949" s="207"/>
      <c r="X949" s="207"/>
      <c r="Y949" s="207"/>
      <c r="Z949" s="207"/>
      <c r="AA949" s="207"/>
      <c r="AB949" s="207"/>
      <c r="AC949" s="207"/>
      <c r="AD949" s="207"/>
      <c r="AE949" s="207"/>
      <c r="AF949" s="207"/>
      <c r="AG949" s="207"/>
      <c r="AH949" s="207"/>
      <c r="AI949" s="207"/>
      <c r="AJ949" s="207"/>
      <c r="AK949" s="207"/>
      <c r="AL949" s="207"/>
    </row>
    <row r="950" spans="1:38" x14ac:dyDescent="0.25">
      <c r="A950" s="209"/>
      <c r="B950" s="209"/>
      <c r="C950" s="209"/>
      <c r="D950" s="209"/>
      <c r="E950" s="209"/>
      <c r="F950" s="209"/>
      <c r="G950" s="209"/>
      <c r="H950" s="209"/>
      <c r="I950" s="209"/>
      <c r="J950" s="209"/>
      <c r="K950" s="209"/>
      <c r="L950" s="209"/>
      <c r="M950" s="209"/>
      <c r="N950" s="209"/>
      <c r="O950" s="209"/>
      <c r="P950" s="209"/>
      <c r="Q950" s="209"/>
      <c r="R950" s="209"/>
      <c r="S950" s="209"/>
      <c r="T950" s="209"/>
      <c r="U950" s="209"/>
      <c r="V950" s="207"/>
      <c r="W950" s="207"/>
      <c r="X950" s="207"/>
      <c r="Y950" s="207"/>
      <c r="Z950" s="207"/>
      <c r="AA950" s="207"/>
      <c r="AB950" s="207"/>
      <c r="AC950" s="207"/>
      <c r="AD950" s="207"/>
      <c r="AE950" s="207"/>
      <c r="AF950" s="207"/>
      <c r="AG950" s="207"/>
      <c r="AH950" s="207"/>
      <c r="AI950" s="207"/>
      <c r="AJ950" s="207"/>
      <c r="AK950" s="207"/>
      <c r="AL950" s="207"/>
    </row>
    <row r="951" spans="1:38" x14ac:dyDescent="0.25">
      <c r="A951" s="209"/>
      <c r="B951" s="209"/>
      <c r="C951" s="209"/>
      <c r="D951" s="209"/>
      <c r="E951" s="209"/>
      <c r="F951" s="209"/>
      <c r="G951" s="209"/>
      <c r="H951" s="209"/>
      <c r="I951" s="209"/>
      <c r="J951" s="209"/>
      <c r="K951" s="209"/>
      <c r="L951" s="209"/>
      <c r="M951" s="209"/>
      <c r="N951" s="209"/>
      <c r="O951" s="209"/>
      <c r="P951" s="209"/>
      <c r="Q951" s="209"/>
      <c r="R951" s="209"/>
      <c r="S951" s="209"/>
      <c r="T951" s="209"/>
      <c r="U951" s="209"/>
      <c r="V951" s="207"/>
      <c r="W951" s="207"/>
      <c r="X951" s="207"/>
      <c r="Y951" s="207"/>
      <c r="Z951" s="207"/>
      <c r="AA951" s="207"/>
      <c r="AB951" s="207"/>
      <c r="AC951" s="207"/>
      <c r="AD951" s="207"/>
      <c r="AE951" s="207"/>
      <c r="AF951" s="207"/>
      <c r="AG951" s="207"/>
      <c r="AH951" s="207"/>
      <c r="AI951" s="207"/>
      <c r="AJ951" s="207"/>
      <c r="AK951" s="207"/>
      <c r="AL951" s="207"/>
    </row>
    <row r="952" spans="1:38" x14ac:dyDescent="0.25">
      <c r="A952" s="209"/>
      <c r="B952" s="209"/>
      <c r="C952" s="209"/>
      <c r="D952" s="209"/>
      <c r="E952" s="209"/>
      <c r="F952" s="209"/>
      <c r="G952" s="209"/>
      <c r="H952" s="209"/>
      <c r="I952" s="209"/>
      <c r="J952" s="209"/>
      <c r="K952" s="209"/>
      <c r="L952" s="209"/>
      <c r="M952" s="209"/>
      <c r="N952" s="209"/>
      <c r="O952" s="209"/>
      <c r="P952" s="209"/>
      <c r="Q952" s="209"/>
      <c r="R952" s="209"/>
      <c r="S952" s="209"/>
      <c r="T952" s="209"/>
      <c r="U952" s="209"/>
      <c r="V952" s="207"/>
      <c r="W952" s="207"/>
      <c r="X952" s="207"/>
      <c r="Y952" s="207"/>
      <c r="Z952" s="207"/>
      <c r="AA952" s="207"/>
      <c r="AB952" s="207"/>
      <c r="AC952" s="207"/>
      <c r="AD952" s="207"/>
      <c r="AE952" s="207"/>
      <c r="AF952" s="207"/>
      <c r="AG952" s="207"/>
      <c r="AH952" s="207"/>
      <c r="AI952" s="207"/>
      <c r="AJ952" s="207"/>
      <c r="AK952" s="207"/>
      <c r="AL952" s="207"/>
    </row>
    <row r="953" spans="1:38" x14ac:dyDescent="0.25">
      <c r="A953" s="209"/>
      <c r="B953" s="209"/>
      <c r="C953" s="209"/>
      <c r="D953" s="209"/>
      <c r="E953" s="209"/>
      <c r="F953" s="209"/>
      <c r="G953" s="209"/>
      <c r="H953" s="209"/>
      <c r="I953" s="209"/>
      <c r="J953" s="209"/>
      <c r="K953" s="209"/>
      <c r="L953" s="209"/>
      <c r="M953" s="209"/>
      <c r="N953" s="209"/>
      <c r="O953" s="209"/>
      <c r="P953" s="209"/>
      <c r="Q953" s="209"/>
      <c r="R953" s="209"/>
      <c r="S953" s="209"/>
      <c r="T953" s="209"/>
      <c r="U953" s="209"/>
      <c r="V953" s="207"/>
      <c r="W953" s="207"/>
      <c r="X953" s="207"/>
      <c r="Y953" s="207"/>
      <c r="Z953" s="207"/>
      <c r="AA953" s="207"/>
      <c r="AB953" s="207"/>
      <c r="AC953" s="207"/>
      <c r="AD953" s="207"/>
      <c r="AE953" s="207"/>
      <c r="AF953" s="207"/>
      <c r="AG953" s="207"/>
      <c r="AH953" s="207"/>
      <c r="AI953" s="207"/>
      <c r="AJ953" s="207"/>
      <c r="AK953" s="207"/>
      <c r="AL953" s="207"/>
    </row>
    <row r="954" spans="1:38" x14ac:dyDescent="0.25">
      <c r="A954" s="209"/>
      <c r="B954" s="209"/>
      <c r="C954" s="209"/>
      <c r="D954" s="209"/>
      <c r="E954" s="209"/>
      <c r="F954" s="209"/>
      <c r="G954" s="209"/>
      <c r="H954" s="209"/>
      <c r="I954" s="209"/>
      <c r="J954" s="209"/>
      <c r="K954" s="209"/>
      <c r="L954" s="209"/>
      <c r="M954" s="209"/>
      <c r="N954" s="209"/>
      <c r="O954" s="209"/>
      <c r="P954" s="209"/>
      <c r="Q954" s="209"/>
      <c r="R954" s="209"/>
      <c r="S954" s="209"/>
      <c r="T954" s="209"/>
      <c r="U954" s="209"/>
      <c r="V954" s="207"/>
      <c r="W954" s="207"/>
      <c r="X954" s="207"/>
      <c r="Y954" s="207"/>
      <c r="Z954" s="207"/>
      <c r="AA954" s="207"/>
      <c r="AB954" s="207"/>
      <c r="AC954" s="207"/>
      <c r="AD954" s="207"/>
      <c r="AE954" s="207"/>
      <c r="AF954" s="207"/>
      <c r="AG954" s="207"/>
      <c r="AH954" s="207"/>
      <c r="AI954" s="207"/>
      <c r="AJ954" s="207"/>
      <c r="AK954" s="207"/>
      <c r="AL954" s="207"/>
    </row>
    <row r="955" spans="1:38" x14ac:dyDescent="0.25">
      <c r="A955" s="209"/>
      <c r="B955" s="209"/>
      <c r="C955" s="209"/>
      <c r="D955" s="209"/>
      <c r="E955" s="209"/>
      <c r="F955" s="209"/>
      <c r="G955" s="209"/>
      <c r="H955" s="209"/>
      <c r="I955" s="209"/>
      <c r="J955" s="209"/>
      <c r="K955" s="209"/>
      <c r="L955" s="209"/>
      <c r="M955" s="209"/>
      <c r="N955" s="209"/>
      <c r="O955" s="209"/>
      <c r="P955" s="209"/>
      <c r="Q955" s="209"/>
      <c r="R955" s="209"/>
      <c r="S955" s="209"/>
      <c r="T955" s="209"/>
      <c r="U955" s="209"/>
      <c r="V955" s="207"/>
      <c r="W955" s="207"/>
      <c r="X955" s="207"/>
      <c r="Y955" s="207"/>
      <c r="Z955" s="207"/>
      <c r="AA955" s="207"/>
      <c r="AB955" s="207"/>
      <c r="AC955" s="207"/>
      <c r="AD955" s="207"/>
      <c r="AE955" s="207"/>
      <c r="AF955" s="207"/>
      <c r="AG955" s="207"/>
      <c r="AH955" s="207"/>
      <c r="AI955" s="207"/>
      <c r="AJ955" s="207"/>
      <c r="AK955" s="207"/>
      <c r="AL955" s="207"/>
    </row>
    <row r="956" spans="1:38" x14ac:dyDescent="0.25">
      <c r="A956" s="209"/>
      <c r="B956" s="209"/>
      <c r="C956" s="209"/>
      <c r="D956" s="209"/>
      <c r="E956" s="209"/>
      <c r="F956" s="209"/>
      <c r="G956" s="209"/>
      <c r="H956" s="209"/>
      <c r="I956" s="209"/>
      <c r="J956" s="209"/>
      <c r="K956" s="209"/>
      <c r="L956" s="209"/>
      <c r="M956" s="209"/>
      <c r="N956" s="209"/>
      <c r="O956" s="209"/>
      <c r="P956" s="209"/>
      <c r="Q956" s="209"/>
      <c r="R956" s="209"/>
      <c r="S956" s="209"/>
      <c r="T956" s="209"/>
      <c r="U956" s="209"/>
      <c r="V956" s="207"/>
      <c r="W956" s="207"/>
      <c r="X956" s="207"/>
      <c r="Y956" s="207"/>
      <c r="Z956" s="207"/>
      <c r="AA956" s="207"/>
      <c r="AB956" s="207"/>
      <c r="AC956" s="207"/>
      <c r="AD956" s="207"/>
      <c r="AE956" s="207"/>
      <c r="AF956" s="207"/>
      <c r="AG956" s="207"/>
      <c r="AH956" s="207"/>
      <c r="AI956" s="207"/>
      <c r="AJ956" s="207"/>
      <c r="AK956" s="207"/>
      <c r="AL956" s="207"/>
    </row>
    <row r="957" spans="1:38" x14ac:dyDescent="0.25">
      <c r="A957" s="209"/>
      <c r="B957" s="209"/>
      <c r="C957" s="209"/>
      <c r="D957" s="209"/>
      <c r="E957" s="209"/>
      <c r="F957" s="209"/>
      <c r="G957" s="209"/>
      <c r="H957" s="209"/>
      <c r="I957" s="209"/>
      <c r="J957" s="209"/>
      <c r="K957" s="209"/>
      <c r="L957" s="209"/>
      <c r="M957" s="209"/>
      <c r="N957" s="209"/>
      <c r="O957" s="209"/>
      <c r="P957" s="209"/>
      <c r="Q957" s="209"/>
      <c r="R957" s="209"/>
      <c r="S957" s="209"/>
      <c r="T957" s="209"/>
      <c r="U957" s="209"/>
      <c r="V957" s="207"/>
      <c r="W957" s="207"/>
      <c r="X957" s="207"/>
      <c r="Y957" s="207"/>
      <c r="Z957" s="207"/>
      <c r="AA957" s="207"/>
      <c r="AB957" s="207"/>
      <c r="AC957" s="207"/>
      <c r="AD957" s="207"/>
      <c r="AE957" s="207"/>
      <c r="AF957" s="207"/>
      <c r="AG957" s="207"/>
      <c r="AH957" s="207"/>
      <c r="AI957" s="207"/>
      <c r="AJ957" s="207"/>
      <c r="AK957" s="207"/>
      <c r="AL957" s="207"/>
    </row>
    <row r="958" spans="1:38" x14ac:dyDescent="0.25">
      <c r="A958" s="209"/>
      <c r="B958" s="209"/>
      <c r="C958" s="209"/>
      <c r="D958" s="209"/>
      <c r="E958" s="209"/>
      <c r="F958" s="209"/>
      <c r="G958" s="209"/>
      <c r="H958" s="209"/>
      <c r="I958" s="209"/>
      <c r="J958" s="209"/>
      <c r="K958" s="209"/>
      <c r="L958" s="209"/>
      <c r="M958" s="209"/>
      <c r="N958" s="209"/>
      <c r="O958" s="209"/>
      <c r="P958" s="209"/>
      <c r="Q958" s="209"/>
      <c r="R958" s="209"/>
      <c r="S958" s="209"/>
      <c r="T958" s="209"/>
      <c r="U958" s="209"/>
      <c r="V958" s="207"/>
      <c r="W958" s="207"/>
      <c r="X958" s="207"/>
      <c r="Y958" s="207"/>
      <c r="Z958" s="207"/>
      <c r="AA958" s="207"/>
      <c r="AB958" s="207"/>
      <c r="AC958" s="207"/>
      <c r="AD958" s="207"/>
      <c r="AE958" s="207"/>
      <c r="AF958" s="207"/>
      <c r="AG958" s="207"/>
      <c r="AH958" s="207"/>
      <c r="AI958" s="207"/>
      <c r="AJ958" s="207"/>
      <c r="AK958" s="207"/>
      <c r="AL958" s="207"/>
    </row>
    <row r="959" spans="1:38" x14ac:dyDescent="0.25">
      <c r="A959" s="209"/>
      <c r="B959" s="209"/>
      <c r="C959" s="209"/>
      <c r="D959" s="209"/>
      <c r="E959" s="209"/>
      <c r="F959" s="209"/>
      <c r="G959" s="209"/>
      <c r="H959" s="209"/>
      <c r="I959" s="209"/>
      <c r="J959" s="209"/>
      <c r="K959" s="209"/>
      <c r="L959" s="209"/>
      <c r="M959" s="209"/>
      <c r="N959" s="209"/>
      <c r="O959" s="209"/>
      <c r="P959" s="209"/>
      <c r="Q959" s="209"/>
      <c r="R959" s="209"/>
      <c r="S959" s="209"/>
      <c r="T959" s="209"/>
      <c r="U959" s="209"/>
      <c r="V959" s="207"/>
      <c r="W959" s="207"/>
      <c r="X959" s="207"/>
      <c r="Y959" s="207"/>
      <c r="Z959" s="207"/>
      <c r="AA959" s="207"/>
      <c r="AB959" s="207"/>
      <c r="AC959" s="207"/>
      <c r="AD959" s="207"/>
      <c r="AE959" s="207"/>
      <c r="AF959" s="207"/>
      <c r="AG959" s="207"/>
      <c r="AH959" s="207"/>
      <c r="AI959" s="207"/>
      <c r="AJ959" s="207"/>
      <c r="AK959" s="207"/>
      <c r="AL959" s="207"/>
    </row>
    <row r="960" spans="1:38" x14ac:dyDescent="0.25">
      <c r="A960" s="209"/>
      <c r="B960" s="209"/>
      <c r="C960" s="209"/>
      <c r="D960" s="209"/>
      <c r="E960" s="209"/>
      <c r="F960" s="209"/>
      <c r="G960" s="209"/>
      <c r="H960" s="209"/>
      <c r="I960" s="209"/>
      <c r="J960" s="209"/>
      <c r="K960" s="209"/>
      <c r="L960" s="209"/>
      <c r="M960" s="209"/>
      <c r="N960" s="209"/>
      <c r="O960" s="209"/>
      <c r="P960" s="209"/>
      <c r="Q960" s="209"/>
      <c r="R960" s="209"/>
      <c r="S960" s="209"/>
      <c r="T960" s="209"/>
      <c r="U960" s="209"/>
      <c r="V960" s="207"/>
      <c r="W960" s="207"/>
      <c r="X960" s="207"/>
      <c r="Y960" s="207"/>
      <c r="Z960" s="207"/>
      <c r="AA960" s="207"/>
      <c r="AB960" s="207"/>
      <c r="AC960" s="207"/>
      <c r="AD960" s="207"/>
      <c r="AE960" s="207"/>
      <c r="AF960" s="207"/>
      <c r="AG960" s="207"/>
      <c r="AH960" s="207"/>
      <c r="AI960" s="207"/>
      <c r="AJ960" s="207"/>
      <c r="AK960" s="207"/>
      <c r="AL960" s="207"/>
    </row>
    <row r="961" spans="1:38" x14ac:dyDescent="0.25">
      <c r="A961" s="209"/>
      <c r="B961" s="209"/>
      <c r="C961" s="209"/>
      <c r="D961" s="209"/>
      <c r="E961" s="209"/>
      <c r="F961" s="209"/>
      <c r="G961" s="209"/>
      <c r="H961" s="209"/>
      <c r="I961" s="209"/>
      <c r="J961" s="209"/>
      <c r="K961" s="209"/>
      <c r="L961" s="209"/>
      <c r="M961" s="209"/>
      <c r="N961" s="209"/>
      <c r="O961" s="209"/>
      <c r="P961" s="209"/>
      <c r="Q961" s="209"/>
      <c r="R961" s="209"/>
      <c r="S961" s="209"/>
      <c r="T961" s="209"/>
      <c r="U961" s="209"/>
      <c r="V961" s="207"/>
      <c r="W961" s="207"/>
      <c r="X961" s="207"/>
      <c r="Y961" s="207"/>
      <c r="Z961" s="207"/>
      <c r="AA961" s="207"/>
      <c r="AB961" s="207"/>
      <c r="AC961" s="207"/>
      <c r="AD961" s="207"/>
      <c r="AE961" s="207"/>
      <c r="AF961" s="207"/>
      <c r="AG961" s="207"/>
      <c r="AH961" s="207"/>
      <c r="AI961" s="207"/>
      <c r="AJ961" s="207"/>
      <c r="AK961" s="207"/>
      <c r="AL961" s="207"/>
    </row>
    <row r="962" spans="1:38" x14ac:dyDescent="0.25">
      <c r="A962" s="209"/>
      <c r="B962" s="209"/>
      <c r="C962" s="209"/>
      <c r="D962" s="209"/>
      <c r="E962" s="209"/>
      <c r="F962" s="209"/>
      <c r="G962" s="209"/>
      <c r="H962" s="209"/>
      <c r="I962" s="209"/>
      <c r="J962" s="209"/>
      <c r="K962" s="209"/>
      <c r="L962" s="209"/>
      <c r="M962" s="209"/>
      <c r="N962" s="209"/>
      <c r="O962" s="209"/>
      <c r="P962" s="209"/>
      <c r="Q962" s="209"/>
      <c r="R962" s="209"/>
      <c r="S962" s="209"/>
      <c r="T962" s="209"/>
      <c r="U962" s="209"/>
      <c r="V962" s="207"/>
      <c r="W962" s="207"/>
      <c r="X962" s="207"/>
      <c r="Y962" s="207"/>
      <c r="Z962" s="207"/>
      <c r="AA962" s="207"/>
      <c r="AB962" s="207"/>
      <c r="AC962" s="207"/>
      <c r="AD962" s="207"/>
      <c r="AE962" s="207"/>
      <c r="AF962" s="207"/>
      <c r="AG962" s="207"/>
      <c r="AH962" s="207"/>
      <c r="AI962" s="207"/>
      <c r="AJ962" s="207"/>
      <c r="AK962" s="207"/>
      <c r="AL962" s="207"/>
    </row>
    <row r="963" spans="1:38" x14ac:dyDescent="0.25">
      <c r="A963" s="209"/>
      <c r="B963" s="209"/>
      <c r="C963" s="209"/>
      <c r="D963" s="209"/>
      <c r="E963" s="209"/>
      <c r="F963" s="209"/>
      <c r="G963" s="209"/>
      <c r="H963" s="209"/>
      <c r="I963" s="209"/>
      <c r="J963" s="209"/>
      <c r="K963" s="209"/>
      <c r="L963" s="209"/>
      <c r="M963" s="209"/>
      <c r="N963" s="209"/>
      <c r="O963" s="209"/>
      <c r="P963" s="209"/>
      <c r="Q963" s="209"/>
      <c r="R963" s="209"/>
      <c r="S963" s="209"/>
      <c r="T963" s="209"/>
      <c r="U963" s="209"/>
      <c r="V963" s="207"/>
      <c r="W963" s="207"/>
      <c r="X963" s="207"/>
      <c r="Y963" s="207"/>
      <c r="Z963" s="207"/>
      <c r="AA963" s="207"/>
      <c r="AB963" s="207"/>
      <c r="AC963" s="207"/>
      <c r="AD963" s="207"/>
      <c r="AE963" s="207"/>
      <c r="AF963" s="207"/>
      <c r="AG963" s="207"/>
      <c r="AH963" s="207"/>
      <c r="AI963" s="207"/>
      <c r="AJ963" s="207"/>
      <c r="AK963" s="207"/>
      <c r="AL963" s="207"/>
    </row>
    <row r="964" spans="1:38" x14ac:dyDescent="0.25">
      <c r="A964" s="209"/>
      <c r="B964" s="209"/>
      <c r="C964" s="209"/>
      <c r="D964" s="209"/>
      <c r="E964" s="209"/>
      <c r="F964" s="209"/>
      <c r="G964" s="209"/>
      <c r="H964" s="209"/>
      <c r="I964" s="209"/>
      <c r="J964" s="209"/>
      <c r="K964" s="209"/>
      <c r="L964" s="209"/>
      <c r="M964" s="209"/>
      <c r="N964" s="209"/>
      <c r="O964" s="209"/>
      <c r="P964" s="209"/>
      <c r="Q964" s="209"/>
      <c r="R964" s="209"/>
      <c r="S964" s="209"/>
      <c r="T964" s="209"/>
      <c r="U964" s="209"/>
      <c r="V964" s="207"/>
      <c r="W964" s="207"/>
      <c r="X964" s="207"/>
      <c r="Y964" s="207"/>
      <c r="Z964" s="207"/>
      <c r="AA964" s="207"/>
      <c r="AB964" s="207"/>
      <c r="AC964" s="207"/>
      <c r="AD964" s="207"/>
      <c r="AE964" s="207"/>
      <c r="AF964" s="207"/>
      <c r="AG964" s="207"/>
      <c r="AH964" s="207"/>
      <c r="AI964" s="207"/>
      <c r="AJ964" s="207"/>
      <c r="AK964" s="207"/>
      <c r="AL964" s="207"/>
    </row>
    <row r="965" spans="1:38" x14ac:dyDescent="0.25">
      <c r="A965" s="209"/>
      <c r="B965" s="209"/>
      <c r="C965" s="209"/>
      <c r="D965" s="209"/>
      <c r="E965" s="209"/>
      <c r="F965" s="209"/>
      <c r="G965" s="209"/>
      <c r="H965" s="209"/>
      <c r="I965" s="209"/>
      <c r="J965" s="209"/>
      <c r="K965" s="209"/>
      <c r="L965" s="209"/>
      <c r="M965" s="209"/>
      <c r="N965" s="209"/>
      <c r="O965" s="209"/>
      <c r="P965" s="209"/>
      <c r="Q965" s="209"/>
      <c r="R965" s="209"/>
      <c r="S965" s="209"/>
      <c r="T965" s="209"/>
      <c r="U965" s="209"/>
      <c r="V965" s="207"/>
      <c r="W965" s="207"/>
      <c r="X965" s="207"/>
      <c r="Y965" s="207"/>
      <c r="Z965" s="207"/>
      <c r="AA965" s="207"/>
      <c r="AB965" s="207"/>
      <c r="AC965" s="207"/>
      <c r="AD965" s="207"/>
      <c r="AE965" s="207"/>
      <c r="AF965" s="207"/>
      <c r="AG965" s="207"/>
      <c r="AH965" s="207"/>
      <c r="AI965" s="207"/>
      <c r="AJ965" s="207"/>
      <c r="AK965" s="207"/>
      <c r="AL965" s="207"/>
    </row>
    <row r="966" spans="1:38" x14ac:dyDescent="0.25">
      <c r="A966" s="209"/>
      <c r="B966" s="209"/>
      <c r="C966" s="209"/>
      <c r="D966" s="209"/>
      <c r="E966" s="209"/>
      <c r="F966" s="209"/>
      <c r="G966" s="209"/>
      <c r="H966" s="209"/>
      <c r="I966" s="209"/>
      <c r="J966" s="209"/>
      <c r="K966" s="209"/>
      <c r="L966" s="209"/>
      <c r="M966" s="209"/>
      <c r="N966" s="209"/>
      <c r="O966" s="209"/>
      <c r="P966" s="209"/>
      <c r="Q966" s="209"/>
      <c r="R966" s="209"/>
      <c r="S966" s="209"/>
      <c r="T966" s="209"/>
      <c r="U966" s="209"/>
      <c r="V966" s="207"/>
      <c r="W966" s="207"/>
      <c r="X966" s="207"/>
      <c r="Y966" s="207"/>
      <c r="Z966" s="207"/>
      <c r="AA966" s="207"/>
      <c r="AB966" s="207"/>
      <c r="AC966" s="207"/>
      <c r="AD966" s="207"/>
      <c r="AE966" s="207"/>
      <c r="AF966" s="207"/>
      <c r="AG966" s="207"/>
      <c r="AH966" s="207"/>
      <c r="AI966" s="207"/>
      <c r="AJ966" s="207"/>
      <c r="AK966" s="207"/>
      <c r="AL966" s="207"/>
    </row>
    <row r="967" spans="1:38" x14ac:dyDescent="0.25">
      <c r="A967" s="209"/>
      <c r="B967" s="209"/>
      <c r="C967" s="209"/>
      <c r="D967" s="209"/>
      <c r="E967" s="209"/>
      <c r="F967" s="209"/>
      <c r="G967" s="209"/>
      <c r="H967" s="209"/>
      <c r="I967" s="209"/>
      <c r="J967" s="209"/>
      <c r="K967" s="209"/>
      <c r="L967" s="209"/>
      <c r="M967" s="209"/>
      <c r="N967" s="209"/>
      <c r="O967" s="209"/>
      <c r="P967" s="209"/>
      <c r="Q967" s="209"/>
      <c r="R967" s="209"/>
      <c r="S967" s="209"/>
      <c r="T967" s="209"/>
      <c r="U967" s="209"/>
      <c r="V967" s="207"/>
      <c r="W967" s="207"/>
      <c r="X967" s="207"/>
      <c r="Y967" s="207"/>
      <c r="Z967" s="207"/>
      <c r="AA967" s="207"/>
      <c r="AB967" s="207"/>
      <c r="AC967" s="207"/>
      <c r="AD967" s="207"/>
      <c r="AE967" s="207"/>
      <c r="AF967" s="207"/>
      <c r="AG967" s="207"/>
      <c r="AH967" s="207"/>
      <c r="AI967" s="207"/>
      <c r="AJ967" s="207"/>
      <c r="AK967" s="207"/>
      <c r="AL967" s="207"/>
    </row>
    <row r="968" spans="1:38" x14ac:dyDescent="0.25">
      <c r="A968" s="209"/>
      <c r="B968" s="209"/>
      <c r="C968" s="209"/>
      <c r="D968" s="209"/>
      <c r="E968" s="209"/>
      <c r="F968" s="209"/>
      <c r="G968" s="209"/>
      <c r="H968" s="209"/>
      <c r="I968" s="209"/>
      <c r="J968" s="209"/>
      <c r="K968" s="209"/>
      <c r="L968" s="209"/>
      <c r="M968" s="209"/>
      <c r="N968" s="209"/>
      <c r="O968" s="209"/>
      <c r="P968" s="209"/>
      <c r="Q968" s="209"/>
      <c r="R968" s="209"/>
      <c r="S968" s="209"/>
      <c r="T968" s="209"/>
      <c r="U968" s="209"/>
      <c r="V968" s="207"/>
      <c r="W968" s="207"/>
      <c r="X968" s="207"/>
      <c r="Y968" s="207"/>
      <c r="Z968" s="207"/>
      <c r="AA968" s="207"/>
      <c r="AB968" s="207"/>
      <c r="AC968" s="207"/>
      <c r="AD968" s="207"/>
      <c r="AE968" s="207"/>
      <c r="AF968" s="207"/>
      <c r="AG968" s="207"/>
      <c r="AH968" s="207"/>
      <c r="AI968" s="207"/>
      <c r="AJ968" s="207"/>
      <c r="AK968" s="207"/>
      <c r="AL968" s="207"/>
    </row>
    <row r="969" spans="1:38" x14ac:dyDescent="0.25">
      <c r="A969" s="209"/>
      <c r="B969" s="209"/>
      <c r="C969" s="209"/>
      <c r="D969" s="209"/>
      <c r="E969" s="209"/>
      <c r="F969" s="209"/>
      <c r="G969" s="209"/>
      <c r="H969" s="209"/>
      <c r="I969" s="209"/>
      <c r="J969" s="209"/>
      <c r="K969" s="209"/>
      <c r="L969" s="209"/>
      <c r="M969" s="209"/>
      <c r="N969" s="209"/>
      <c r="O969" s="209"/>
      <c r="P969" s="209"/>
      <c r="Q969" s="209"/>
      <c r="R969" s="209"/>
      <c r="S969" s="209"/>
      <c r="T969" s="209"/>
      <c r="U969" s="209"/>
      <c r="V969" s="207"/>
      <c r="W969" s="207"/>
      <c r="X969" s="207"/>
      <c r="Y969" s="207"/>
      <c r="Z969" s="207"/>
      <c r="AA969" s="207"/>
      <c r="AB969" s="207"/>
      <c r="AC969" s="207"/>
      <c r="AD969" s="207"/>
      <c r="AE969" s="207"/>
      <c r="AF969" s="207"/>
      <c r="AG969" s="207"/>
      <c r="AH969" s="207"/>
      <c r="AI969" s="207"/>
      <c r="AJ969" s="207"/>
      <c r="AK969" s="207"/>
      <c r="AL969" s="207"/>
    </row>
    <row r="970" spans="1:38" x14ac:dyDescent="0.25">
      <c r="A970" s="209"/>
      <c r="B970" s="209"/>
      <c r="C970" s="209"/>
      <c r="D970" s="209"/>
      <c r="E970" s="209"/>
      <c r="F970" s="209"/>
      <c r="G970" s="209"/>
      <c r="H970" s="209"/>
      <c r="I970" s="209"/>
      <c r="J970" s="209"/>
      <c r="K970" s="209"/>
      <c r="L970" s="209"/>
      <c r="M970" s="209"/>
      <c r="N970" s="209"/>
      <c r="O970" s="209"/>
      <c r="P970" s="209"/>
      <c r="Q970" s="209"/>
      <c r="R970" s="209"/>
      <c r="S970" s="209"/>
      <c r="T970" s="209"/>
      <c r="U970" s="209"/>
      <c r="V970" s="207"/>
      <c r="W970" s="207"/>
      <c r="X970" s="207"/>
      <c r="Y970" s="207"/>
      <c r="Z970" s="207"/>
      <c r="AA970" s="207"/>
      <c r="AB970" s="207"/>
      <c r="AC970" s="207"/>
      <c r="AD970" s="207"/>
      <c r="AE970" s="207"/>
      <c r="AF970" s="207"/>
      <c r="AG970" s="207"/>
      <c r="AH970" s="207"/>
      <c r="AI970" s="207"/>
      <c r="AJ970" s="207"/>
      <c r="AK970" s="207"/>
      <c r="AL970" s="207"/>
    </row>
    <row r="971" spans="1:38" x14ac:dyDescent="0.25">
      <c r="A971" s="209"/>
      <c r="B971" s="209"/>
      <c r="C971" s="209"/>
      <c r="D971" s="209"/>
      <c r="E971" s="209"/>
      <c r="F971" s="209"/>
      <c r="G971" s="209"/>
      <c r="H971" s="209"/>
      <c r="I971" s="209"/>
      <c r="J971" s="209"/>
      <c r="K971" s="209"/>
      <c r="L971" s="209"/>
      <c r="M971" s="209"/>
      <c r="N971" s="209"/>
      <c r="O971" s="209"/>
      <c r="P971" s="209"/>
      <c r="Q971" s="209"/>
      <c r="R971" s="209"/>
      <c r="S971" s="209"/>
      <c r="T971" s="209"/>
      <c r="U971" s="209"/>
      <c r="V971" s="207"/>
      <c r="W971" s="207"/>
      <c r="X971" s="207"/>
      <c r="Y971" s="207"/>
      <c r="Z971" s="207"/>
      <c r="AA971" s="207"/>
      <c r="AB971" s="207"/>
      <c r="AC971" s="207"/>
      <c r="AD971" s="207"/>
      <c r="AE971" s="207"/>
      <c r="AF971" s="207"/>
      <c r="AG971" s="207"/>
      <c r="AH971" s="207"/>
      <c r="AI971" s="207"/>
      <c r="AJ971" s="207"/>
      <c r="AK971" s="207"/>
      <c r="AL971" s="207"/>
    </row>
    <row r="972" spans="1:38" x14ac:dyDescent="0.25">
      <c r="A972" s="209"/>
      <c r="B972" s="209"/>
      <c r="C972" s="209"/>
      <c r="D972" s="209"/>
      <c r="E972" s="209"/>
      <c r="F972" s="209"/>
      <c r="G972" s="209"/>
      <c r="H972" s="209"/>
      <c r="I972" s="209"/>
      <c r="J972" s="209"/>
      <c r="K972" s="209"/>
      <c r="L972" s="209"/>
      <c r="M972" s="209"/>
      <c r="N972" s="209"/>
      <c r="O972" s="209"/>
      <c r="P972" s="209"/>
      <c r="Q972" s="209"/>
      <c r="R972" s="209"/>
      <c r="S972" s="209"/>
      <c r="T972" s="209"/>
      <c r="U972" s="209"/>
      <c r="V972" s="207"/>
      <c r="W972" s="207"/>
      <c r="X972" s="207"/>
      <c r="Y972" s="207"/>
      <c r="Z972" s="207"/>
      <c r="AA972" s="207"/>
      <c r="AB972" s="207"/>
      <c r="AC972" s="207"/>
      <c r="AD972" s="207"/>
      <c r="AE972" s="207"/>
      <c r="AF972" s="207"/>
      <c r="AG972" s="207"/>
      <c r="AH972" s="207"/>
      <c r="AI972" s="207"/>
      <c r="AJ972" s="207"/>
      <c r="AK972" s="207"/>
      <c r="AL972" s="207"/>
    </row>
    <row r="973" spans="1:38" x14ac:dyDescent="0.25">
      <c r="A973" s="209"/>
      <c r="B973" s="209"/>
      <c r="C973" s="209"/>
      <c r="D973" s="209"/>
      <c r="E973" s="209"/>
      <c r="F973" s="209"/>
      <c r="G973" s="209"/>
      <c r="H973" s="209"/>
      <c r="I973" s="209"/>
      <c r="J973" s="209"/>
      <c r="K973" s="209"/>
      <c r="L973" s="209"/>
      <c r="M973" s="209"/>
      <c r="N973" s="209"/>
      <c r="O973" s="209"/>
      <c r="P973" s="209"/>
      <c r="Q973" s="209"/>
      <c r="R973" s="209"/>
      <c r="S973" s="209"/>
      <c r="T973" s="209"/>
      <c r="U973" s="209"/>
      <c r="V973" s="207"/>
      <c r="W973" s="207"/>
      <c r="X973" s="207"/>
      <c r="Y973" s="207"/>
      <c r="Z973" s="207"/>
      <c r="AA973" s="207"/>
      <c r="AB973" s="207"/>
      <c r="AC973" s="207"/>
      <c r="AD973" s="207"/>
      <c r="AE973" s="207"/>
      <c r="AF973" s="207"/>
      <c r="AG973" s="207"/>
      <c r="AH973" s="207"/>
      <c r="AI973" s="207"/>
      <c r="AJ973" s="207"/>
      <c r="AK973" s="207"/>
      <c r="AL973" s="207"/>
    </row>
    <row r="974" spans="1:38" x14ac:dyDescent="0.25">
      <c r="A974" s="209"/>
      <c r="B974" s="209"/>
      <c r="C974" s="209"/>
      <c r="D974" s="209"/>
      <c r="E974" s="209"/>
      <c r="F974" s="209"/>
      <c r="G974" s="209"/>
      <c r="H974" s="209"/>
      <c r="I974" s="209"/>
      <c r="J974" s="209"/>
      <c r="K974" s="209"/>
      <c r="L974" s="209"/>
      <c r="M974" s="209"/>
      <c r="N974" s="209"/>
      <c r="O974" s="209"/>
      <c r="P974" s="209"/>
      <c r="Q974" s="209"/>
      <c r="R974" s="209"/>
      <c r="S974" s="209"/>
      <c r="T974" s="209"/>
      <c r="U974" s="209"/>
      <c r="V974" s="207"/>
      <c r="W974" s="207"/>
      <c r="X974" s="207"/>
      <c r="Y974" s="207"/>
      <c r="Z974" s="207"/>
      <c r="AA974" s="207"/>
      <c r="AB974" s="207"/>
      <c r="AC974" s="207"/>
      <c r="AD974" s="207"/>
      <c r="AE974" s="207"/>
      <c r="AF974" s="207"/>
      <c r="AG974" s="207"/>
      <c r="AH974" s="207"/>
      <c r="AI974" s="207"/>
      <c r="AJ974" s="207"/>
      <c r="AK974" s="207"/>
      <c r="AL974" s="207"/>
    </row>
    <row r="975" spans="1:38" x14ac:dyDescent="0.25">
      <c r="A975" s="209"/>
      <c r="B975" s="209"/>
      <c r="C975" s="209"/>
      <c r="D975" s="209"/>
      <c r="E975" s="209"/>
      <c r="F975" s="209"/>
      <c r="G975" s="209"/>
      <c r="H975" s="209"/>
      <c r="I975" s="209"/>
      <c r="J975" s="209"/>
      <c r="K975" s="209"/>
      <c r="L975" s="209"/>
      <c r="M975" s="209"/>
      <c r="N975" s="209"/>
      <c r="O975" s="209"/>
      <c r="P975" s="209"/>
      <c r="Q975" s="209"/>
      <c r="R975" s="209"/>
      <c r="S975" s="209"/>
      <c r="T975" s="209"/>
      <c r="U975" s="209"/>
      <c r="V975" s="207"/>
      <c r="W975" s="207"/>
      <c r="X975" s="207"/>
      <c r="Y975" s="207"/>
      <c r="Z975" s="207"/>
      <c r="AA975" s="207"/>
      <c r="AB975" s="207"/>
      <c r="AC975" s="207"/>
      <c r="AD975" s="207"/>
      <c r="AE975" s="207"/>
      <c r="AF975" s="207"/>
      <c r="AG975" s="207"/>
      <c r="AH975" s="207"/>
      <c r="AI975" s="207"/>
      <c r="AJ975" s="207"/>
      <c r="AK975" s="207"/>
      <c r="AL975" s="207"/>
    </row>
    <row r="976" spans="1:38" x14ac:dyDescent="0.25">
      <c r="A976" s="209"/>
      <c r="B976" s="209"/>
      <c r="C976" s="209"/>
      <c r="D976" s="209"/>
      <c r="E976" s="209"/>
      <c r="F976" s="209"/>
      <c r="G976" s="209"/>
      <c r="H976" s="209"/>
      <c r="I976" s="209"/>
      <c r="J976" s="209"/>
      <c r="K976" s="209"/>
      <c r="L976" s="209"/>
      <c r="M976" s="209"/>
      <c r="N976" s="209"/>
      <c r="O976" s="209"/>
      <c r="P976" s="209"/>
      <c r="Q976" s="209"/>
      <c r="R976" s="209"/>
      <c r="S976" s="209"/>
      <c r="T976" s="209"/>
      <c r="U976" s="209"/>
      <c r="V976" s="207"/>
      <c r="W976" s="207"/>
      <c r="X976" s="207"/>
      <c r="Y976" s="207"/>
      <c r="Z976" s="207"/>
      <c r="AA976" s="207"/>
      <c r="AB976" s="207"/>
      <c r="AC976" s="207"/>
      <c r="AD976" s="207"/>
      <c r="AE976" s="207"/>
      <c r="AF976" s="207"/>
      <c r="AG976" s="207"/>
      <c r="AH976" s="207"/>
      <c r="AI976" s="207"/>
      <c r="AJ976" s="207"/>
      <c r="AK976" s="207"/>
      <c r="AL976" s="207"/>
    </row>
    <row r="977" spans="1:38" x14ac:dyDescent="0.25">
      <c r="A977" s="209"/>
      <c r="B977" s="209"/>
      <c r="C977" s="209"/>
      <c r="D977" s="209"/>
      <c r="E977" s="209"/>
      <c r="F977" s="209"/>
      <c r="G977" s="209"/>
      <c r="H977" s="209"/>
      <c r="I977" s="209"/>
      <c r="J977" s="209"/>
      <c r="K977" s="209"/>
      <c r="L977" s="209"/>
      <c r="M977" s="209"/>
      <c r="N977" s="209"/>
      <c r="O977" s="209"/>
      <c r="P977" s="209"/>
      <c r="Q977" s="209"/>
      <c r="R977" s="209"/>
      <c r="S977" s="209"/>
      <c r="T977" s="209"/>
      <c r="U977" s="209"/>
      <c r="V977" s="207"/>
      <c r="W977" s="207"/>
      <c r="X977" s="207"/>
      <c r="Y977" s="207"/>
      <c r="Z977" s="207"/>
      <c r="AA977" s="207"/>
      <c r="AB977" s="207"/>
      <c r="AC977" s="207"/>
      <c r="AD977" s="207"/>
      <c r="AE977" s="207"/>
      <c r="AF977" s="207"/>
      <c r="AG977" s="207"/>
      <c r="AH977" s="207"/>
      <c r="AI977" s="207"/>
      <c r="AJ977" s="207"/>
      <c r="AK977" s="207"/>
      <c r="AL977" s="207"/>
    </row>
    <row r="978" spans="1:38" x14ac:dyDescent="0.25">
      <c r="A978" s="209"/>
      <c r="B978" s="209"/>
      <c r="C978" s="209"/>
      <c r="D978" s="209"/>
      <c r="E978" s="209"/>
      <c r="F978" s="209"/>
      <c r="G978" s="209"/>
      <c r="H978" s="209"/>
      <c r="I978" s="209"/>
      <c r="J978" s="209"/>
      <c r="K978" s="209"/>
      <c r="L978" s="209"/>
      <c r="M978" s="209"/>
      <c r="N978" s="209"/>
      <c r="O978" s="209"/>
      <c r="P978" s="209"/>
      <c r="Q978" s="209"/>
      <c r="R978" s="209"/>
      <c r="S978" s="209"/>
      <c r="T978" s="209"/>
      <c r="U978" s="209"/>
      <c r="V978" s="207"/>
      <c r="W978" s="207"/>
      <c r="X978" s="207"/>
      <c r="Y978" s="207"/>
      <c r="Z978" s="207"/>
      <c r="AA978" s="207"/>
      <c r="AB978" s="207"/>
      <c r="AC978" s="207"/>
      <c r="AD978" s="207"/>
      <c r="AE978" s="207"/>
      <c r="AF978" s="207"/>
      <c r="AG978" s="207"/>
      <c r="AH978" s="207"/>
      <c r="AI978" s="207"/>
      <c r="AJ978" s="207"/>
      <c r="AK978" s="207"/>
      <c r="AL978" s="207"/>
    </row>
    <row r="979" spans="1:38" x14ac:dyDescent="0.25">
      <c r="A979" s="209"/>
      <c r="B979" s="209"/>
      <c r="C979" s="209"/>
      <c r="D979" s="209"/>
      <c r="E979" s="209"/>
      <c r="F979" s="209"/>
      <c r="G979" s="209"/>
      <c r="H979" s="209"/>
      <c r="I979" s="209"/>
      <c r="J979" s="209"/>
      <c r="K979" s="209"/>
      <c r="L979" s="209"/>
      <c r="M979" s="209"/>
      <c r="N979" s="209"/>
      <c r="O979" s="209"/>
      <c r="P979" s="209"/>
      <c r="Q979" s="209"/>
      <c r="R979" s="209"/>
      <c r="S979" s="209"/>
      <c r="T979" s="209"/>
      <c r="U979" s="209"/>
      <c r="V979" s="207"/>
      <c r="W979" s="207"/>
      <c r="X979" s="207"/>
      <c r="Y979" s="207"/>
      <c r="Z979" s="207"/>
      <c r="AA979" s="207"/>
      <c r="AB979" s="207"/>
      <c r="AC979" s="207"/>
      <c r="AD979" s="207"/>
      <c r="AE979" s="207"/>
      <c r="AF979" s="207"/>
      <c r="AG979" s="207"/>
      <c r="AH979" s="207"/>
      <c r="AI979" s="207"/>
      <c r="AJ979" s="207"/>
      <c r="AK979" s="207"/>
      <c r="AL979" s="207"/>
    </row>
    <row r="980" spans="1:38" x14ac:dyDescent="0.25">
      <c r="A980" s="209"/>
      <c r="B980" s="209"/>
      <c r="C980" s="209"/>
      <c r="D980" s="209"/>
      <c r="E980" s="209"/>
      <c r="F980" s="209"/>
      <c r="G980" s="209"/>
      <c r="H980" s="209"/>
      <c r="I980" s="209"/>
      <c r="J980" s="209"/>
      <c r="K980" s="209"/>
      <c r="L980" s="209"/>
      <c r="M980" s="209"/>
      <c r="N980" s="209"/>
      <c r="O980" s="209"/>
      <c r="P980" s="209"/>
      <c r="Q980" s="209"/>
      <c r="R980" s="209"/>
      <c r="S980" s="209"/>
      <c r="T980" s="209"/>
      <c r="U980" s="209"/>
      <c r="V980" s="207"/>
      <c r="W980" s="207"/>
      <c r="X980" s="207"/>
      <c r="Y980" s="207"/>
      <c r="Z980" s="207"/>
      <c r="AA980" s="207"/>
      <c r="AB980" s="207"/>
      <c r="AC980" s="207"/>
      <c r="AD980" s="207"/>
      <c r="AE980" s="207"/>
      <c r="AF980" s="207"/>
      <c r="AG980" s="207"/>
      <c r="AH980" s="207"/>
      <c r="AI980" s="207"/>
      <c r="AJ980" s="207"/>
      <c r="AK980" s="207"/>
      <c r="AL980" s="207"/>
    </row>
    <row r="981" spans="1:38" x14ac:dyDescent="0.25">
      <c r="A981" s="209"/>
      <c r="B981" s="209"/>
      <c r="C981" s="209"/>
      <c r="D981" s="209"/>
      <c r="E981" s="209"/>
      <c r="F981" s="209"/>
      <c r="G981" s="209"/>
      <c r="H981" s="209"/>
      <c r="I981" s="209"/>
      <c r="J981" s="209"/>
      <c r="K981" s="209"/>
      <c r="L981" s="209"/>
      <c r="M981" s="209"/>
      <c r="N981" s="209"/>
      <c r="O981" s="209"/>
      <c r="P981" s="209"/>
      <c r="Q981" s="209"/>
      <c r="R981" s="209"/>
      <c r="S981" s="209"/>
      <c r="T981" s="209"/>
      <c r="U981" s="209"/>
      <c r="V981" s="207"/>
      <c r="W981" s="207"/>
      <c r="X981" s="207"/>
      <c r="Y981" s="207"/>
      <c r="Z981" s="207"/>
      <c r="AA981" s="207"/>
      <c r="AB981" s="207"/>
      <c r="AC981" s="207"/>
      <c r="AD981" s="207"/>
      <c r="AE981" s="207"/>
      <c r="AF981" s="207"/>
      <c r="AG981" s="207"/>
      <c r="AH981" s="207"/>
      <c r="AI981" s="207"/>
      <c r="AJ981" s="207"/>
      <c r="AK981" s="207"/>
      <c r="AL981" s="207"/>
    </row>
    <row r="982" spans="1:38" x14ac:dyDescent="0.25">
      <c r="A982" s="209"/>
      <c r="B982" s="209"/>
      <c r="C982" s="209"/>
      <c r="D982" s="209"/>
      <c r="E982" s="209"/>
      <c r="F982" s="209"/>
      <c r="G982" s="209"/>
      <c r="H982" s="209"/>
      <c r="I982" s="209"/>
      <c r="J982" s="209"/>
      <c r="K982" s="209"/>
      <c r="L982" s="209"/>
      <c r="M982" s="209"/>
      <c r="N982" s="209"/>
      <c r="O982" s="209"/>
      <c r="P982" s="209"/>
      <c r="Q982" s="209"/>
      <c r="R982" s="209"/>
      <c r="S982" s="209"/>
      <c r="T982" s="209"/>
      <c r="U982" s="209"/>
      <c r="V982" s="207"/>
      <c r="W982" s="207"/>
      <c r="X982" s="207"/>
      <c r="Y982" s="207"/>
      <c r="Z982" s="207"/>
      <c r="AA982" s="207"/>
      <c r="AB982" s="207"/>
      <c r="AC982" s="207"/>
      <c r="AD982" s="207"/>
      <c r="AE982" s="207"/>
      <c r="AF982" s="207"/>
      <c r="AG982" s="207"/>
      <c r="AH982" s="207"/>
      <c r="AI982" s="207"/>
      <c r="AJ982" s="207"/>
      <c r="AK982" s="207"/>
      <c r="AL982" s="207"/>
    </row>
    <row r="983" spans="1:38" x14ac:dyDescent="0.25">
      <c r="A983" s="209"/>
      <c r="B983" s="209"/>
      <c r="C983" s="209"/>
      <c r="D983" s="209"/>
      <c r="E983" s="209"/>
      <c r="F983" s="209"/>
      <c r="G983" s="209"/>
      <c r="H983" s="209"/>
      <c r="I983" s="209"/>
      <c r="J983" s="209"/>
      <c r="K983" s="209"/>
      <c r="L983" s="209"/>
      <c r="M983" s="209"/>
      <c r="N983" s="209"/>
      <c r="O983" s="209"/>
      <c r="P983" s="209"/>
      <c r="Q983" s="209"/>
      <c r="R983" s="209"/>
      <c r="S983" s="209"/>
      <c r="T983" s="209"/>
      <c r="U983" s="209"/>
      <c r="V983" s="207"/>
      <c r="W983" s="207"/>
      <c r="X983" s="207"/>
      <c r="Y983" s="207"/>
      <c r="Z983" s="207"/>
      <c r="AA983" s="207"/>
      <c r="AB983" s="207"/>
      <c r="AC983" s="207"/>
      <c r="AD983" s="207"/>
      <c r="AE983" s="207"/>
      <c r="AF983" s="207"/>
      <c r="AG983" s="207"/>
      <c r="AH983" s="207"/>
      <c r="AI983" s="207"/>
      <c r="AJ983" s="207"/>
      <c r="AK983" s="207"/>
      <c r="AL983" s="207"/>
    </row>
    <row r="984" spans="1:38" x14ac:dyDescent="0.25">
      <c r="A984" s="209"/>
      <c r="B984" s="209"/>
      <c r="C984" s="209"/>
      <c r="D984" s="209"/>
      <c r="E984" s="209"/>
      <c r="F984" s="209"/>
      <c r="G984" s="209"/>
      <c r="H984" s="209"/>
      <c r="I984" s="209"/>
      <c r="J984" s="209"/>
      <c r="K984" s="209"/>
      <c r="L984" s="209"/>
      <c r="M984" s="209"/>
      <c r="N984" s="209"/>
      <c r="O984" s="209"/>
      <c r="P984" s="209"/>
      <c r="Q984" s="209"/>
      <c r="R984" s="209"/>
      <c r="S984" s="209"/>
      <c r="T984" s="209"/>
      <c r="U984" s="209"/>
      <c r="V984" s="207"/>
      <c r="W984" s="207"/>
      <c r="X984" s="207"/>
      <c r="Y984" s="207"/>
      <c r="Z984" s="207"/>
      <c r="AA984" s="207"/>
      <c r="AB984" s="207"/>
      <c r="AC984" s="207"/>
      <c r="AD984" s="207"/>
      <c r="AE984" s="207"/>
      <c r="AF984" s="207"/>
      <c r="AG984" s="207"/>
      <c r="AH984" s="207"/>
      <c r="AI984" s="207"/>
      <c r="AJ984" s="207"/>
      <c r="AK984" s="207"/>
      <c r="AL984" s="207"/>
    </row>
    <row r="985" spans="1:38" x14ac:dyDescent="0.25">
      <c r="A985" s="209"/>
      <c r="B985" s="209"/>
      <c r="C985" s="209"/>
      <c r="D985" s="209"/>
      <c r="E985" s="209"/>
      <c r="F985" s="209"/>
      <c r="G985" s="209"/>
      <c r="H985" s="209"/>
      <c r="I985" s="209"/>
      <c r="J985" s="209"/>
      <c r="K985" s="209"/>
      <c r="L985" s="209"/>
      <c r="M985" s="209"/>
      <c r="N985" s="209"/>
      <c r="O985" s="209"/>
      <c r="P985" s="209"/>
      <c r="Q985" s="209"/>
      <c r="R985" s="209"/>
      <c r="S985" s="209"/>
      <c r="T985" s="209"/>
      <c r="U985" s="209"/>
      <c r="V985" s="207"/>
      <c r="W985" s="207"/>
      <c r="X985" s="207"/>
      <c r="Y985" s="207"/>
      <c r="Z985" s="207"/>
      <c r="AA985" s="207"/>
      <c r="AB985" s="207"/>
      <c r="AC985" s="207"/>
      <c r="AD985" s="207"/>
      <c r="AE985" s="207"/>
      <c r="AF985" s="207"/>
      <c r="AG985" s="207"/>
      <c r="AH985" s="207"/>
      <c r="AI985" s="207"/>
      <c r="AJ985" s="207"/>
      <c r="AK985" s="207"/>
      <c r="AL985" s="207"/>
    </row>
    <row r="986" spans="1:38" x14ac:dyDescent="0.25">
      <c r="A986" s="209"/>
      <c r="B986" s="209"/>
      <c r="C986" s="209"/>
      <c r="D986" s="209"/>
      <c r="E986" s="209"/>
      <c r="F986" s="209"/>
      <c r="G986" s="209"/>
      <c r="H986" s="209"/>
      <c r="I986" s="209"/>
      <c r="J986" s="209"/>
      <c r="K986" s="209"/>
      <c r="L986" s="209"/>
      <c r="M986" s="209"/>
      <c r="N986" s="209"/>
      <c r="O986" s="209"/>
      <c r="P986" s="209"/>
      <c r="Q986" s="209"/>
      <c r="R986" s="209"/>
      <c r="S986" s="209"/>
      <c r="T986" s="209"/>
      <c r="U986" s="209"/>
      <c r="V986" s="207"/>
      <c r="W986" s="207"/>
      <c r="X986" s="207"/>
      <c r="Y986" s="207"/>
      <c r="Z986" s="207"/>
      <c r="AA986" s="207"/>
      <c r="AB986" s="207"/>
      <c r="AC986" s="207"/>
      <c r="AD986" s="207"/>
      <c r="AE986" s="207"/>
      <c r="AF986" s="207"/>
      <c r="AG986" s="207"/>
      <c r="AH986" s="207"/>
      <c r="AI986" s="207"/>
      <c r="AJ986" s="207"/>
      <c r="AK986" s="207"/>
      <c r="AL986" s="207"/>
    </row>
    <row r="987" spans="1:38" x14ac:dyDescent="0.25">
      <c r="A987" s="209"/>
      <c r="B987" s="209"/>
      <c r="C987" s="209"/>
      <c r="D987" s="209"/>
      <c r="E987" s="209"/>
      <c r="F987" s="209"/>
      <c r="G987" s="209"/>
      <c r="H987" s="209"/>
      <c r="I987" s="209"/>
      <c r="J987" s="209"/>
      <c r="K987" s="209"/>
      <c r="L987" s="209"/>
      <c r="M987" s="209"/>
      <c r="N987" s="209"/>
      <c r="O987" s="209"/>
      <c r="P987" s="209"/>
      <c r="Q987" s="209"/>
      <c r="R987" s="209"/>
      <c r="S987" s="209"/>
      <c r="T987" s="209"/>
      <c r="U987" s="209"/>
      <c r="V987" s="207"/>
      <c r="W987" s="207"/>
      <c r="X987" s="207"/>
      <c r="Y987" s="207"/>
      <c r="Z987" s="207"/>
      <c r="AA987" s="207"/>
      <c r="AB987" s="207"/>
      <c r="AC987" s="207"/>
      <c r="AD987" s="207"/>
      <c r="AE987" s="207"/>
      <c r="AF987" s="207"/>
      <c r="AG987" s="207"/>
      <c r="AH987" s="207"/>
      <c r="AI987" s="207"/>
      <c r="AJ987" s="207"/>
      <c r="AK987" s="207"/>
      <c r="AL987" s="207"/>
    </row>
    <row r="988" spans="1:38" x14ac:dyDescent="0.25">
      <c r="A988" s="209"/>
      <c r="B988" s="209"/>
      <c r="C988" s="209"/>
      <c r="D988" s="209"/>
      <c r="E988" s="209"/>
      <c r="F988" s="209"/>
      <c r="G988" s="209"/>
      <c r="H988" s="209"/>
      <c r="I988" s="209"/>
      <c r="J988" s="209"/>
      <c r="K988" s="209"/>
      <c r="L988" s="209"/>
      <c r="M988" s="209"/>
      <c r="N988" s="209"/>
      <c r="O988" s="209"/>
      <c r="P988" s="209"/>
      <c r="Q988" s="209"/>
      <c r="R988" s="209"/>
      <c r="S988" s="209"/>
      <c r="T988" s="209"/>
      <c r="U988" s="209"/>
      <c r="V988" s="207"/>
      <c r="W988" s="207"/>
      <c r="X988" s="207"/>
      <c r="Y988" s="207"/>
      <c r="Z988" s="207"/>
      <c r="AA988" s="207"/>
      <c r="AB988" s="207"/>
      <c r="AC988" s="207"/>
      <c r="AD988" s="207"/>
      <c r="AE988" s="207"/>
      <c r="AF988" s="207"/>
      <c r="AG988" s="207"/>
      <c r="AH988" s="207"/>
      <c r="AI988" s="207"/>
      <c r="AJ988" s="207"/>
      <c r="AK988" s="207"/>
      <c r="AL988" s="207"/>
    </row>
    <row r="989" spans="1:38" x14ac:dyDescent="0.25">
      <c r="A989" s="209"/>
      <c r="B989" s="209"/>
      <c r="C989" s="209"/>
      <c r="D989" s="209"/>
      <c r="E989" s="209"/>
      <c r="F989" s="209"/>
      <c r="G989" s="209"/>
      <c r="H989" s="209"/>
      <c r="I989" s="209"/>
      <c r="J989" s="209"/>
      <c r="K989" s="209"/>
      <c r="L989" s="209"/>
      <c r="M989" s="209"/>
      <c r="N989" s="209"/>
      <c r="O989" s="209"/>
      <c r="P989" s="209"/>
      <c r="Q989" s="209"/>
      <c r="R989" s="209"/>
      <c r="S989" s="209"/>
      <c r="T989" s="209"/>
      <c r="U989" s="209"/>
      <c r="V989" s="207"/>
      <c r="W989" s="207"/>
      <c r="X989" s="207"/>
      <c r="Y989" s="207"/>
      <c r="Z989" s="207"/>
      <c r="AA989" s="207"/>
      <c r="AB989" s="207"/>
      <c r="AC989" s="207"/>
      <c r="AD989" s="207"/>
      <c r="AE989" s="207"/>
      <c r="AF989" s="207"/>
      <c r="AG989" s="207"/>
      <c r="AH989" s="207"/>
      <c r="AI989" s="207"/>
      <c r="AJ989" s="207"/>
      <c r="AK989" s="207"/>
      <c r="AL989" s="207"/>
    </row>
    <row r="990" spans="1:38" x14ac:dyDescent="0.25">
      <c r="A990" s="209"/>
      <c r="B990" s="209"/>
      <c r="C990" s="209"/>
      <c r="D990" s="209"/>
      <c r="E990" s="209"/>
      <c r="F990" s="209"/>
      <c r="G990" s="209"/>
      <c r="H990" s="209"/>
      <c r="I990" s="209"/>
      <c r="J990" s="209"/>
      <c r="K990" s="209"/>
      <c r="L990" s="209"/>
      <c r="M990" s="209"/>
      <c r="N990" s="209"/>
      <c r="O990" s="209"/>
      <c r="P990" s="209"/>
      <c r="Q990" s="209"/>
      <c r="R990" s="209"/>
      <c r="S990" s="209"/>
      <c r="T990" s="209"/>
      <c r="U990" s="209"/>
      <c r="V990" s="207"/>
      <c r="W990" s="207"/>
      <c r="X990" s="207"/>
      <c r="Y990" s="207"/>
      <c r="Z990" s="207"/>
      <c r="AA990" s="207"/>
      <c r="AB990" s="207"/>
      <c r="AC990" s="207"/>
      <c r="AD990" s="207"/>
      <c r="AE990" s="207"/>
      <c r="AF990" s="207"/>
      <c r="AG990" s="207"/>
      <c r="AH990" s="207"/>
      <c r="AI990" s="207"/>
      <c r="AJ990" s="207"/>
      <c r="AK990" s="207"/>
      <c r="AL990" s="207"/>
    </row>
    <row r="991" spans="1:38" x14ac:dyDescent="0.25">
      <c r="A991" s="209"/>
      <c r="B991" s="209"/>
      <c r="C991" s="209"/>
      <c r="D991" s="209"/>
      <c r="E991" s="209"/>
      <c r="F991" s="209"/>
      <c r="G991" s="209"/>
      <c r="H991" s="209"/>
      <c r="I991" s="209"/>
      <c r="J991" s="209"/>
      <c r="K991" s="209"/>
      <c r="L991" s="209"/>
      <c r="M991" s="209"/>
      <c r="N991" s="209"/>
      <c r="O991" s="209"/>
      <c r="P991" s="209"/>
      <c r="Q991" s="209"/>
      <c r="R991" s="209"/>
      <c r="S991" s="209"/>
      <c r="T991" s="209"/>
      <c r="U991" s="209"/>
      <c r="V991" s="207"/>
      <c r="W991" s="207"/>
      <c r="X991" s="207"/>
      <c r="Y991" s="207"/>
      <c r="Z991" s="207"/>
      <c r="AA991" s="207"/>
      <c r="AB991" s="207"/>
      <c r="AC991" s="207"/>
      <c r="AD991" s="207"/>
      <c r="AE991" s="207"/>
      <c r="AF991" s="207"/>
      <c r="AG991" s="207"/>
      <c r="AH991" s="207"/>
      <c r="AI991" s="207"/>
      <c r="AJ991" s="207"/>
      <c r="AK991" s="207"/>
      <c r="AL991" s="207"/>
    </row>
    <row r="992" spans="1:38" x14ac:dyDescent="0.25">
      <c r="A992" s="209"/>
      <c r="B992" s="209"/>
      <c r="C992" s="209"/>
      <c r="D992" s="209"/>
      <c r="E992" s="209"/>
      <c r="F992" s="209"/>
      <c r="G992" s="209"/>
      <c r="H992" s="209"/>
      <c r="I992" s="209"/>
      <c r="J992" s="209"/>
      <c r="K992" s="209"/>
      <c r="L992" s="209"/>
      <c r="M992" s="209"/>
      <c r="N992" s="209"/>
      <c r="O992" s="209"/>
      <c r="P992" s="209"/>
      <c r="Q992" s="209"/>
      <c r="R992" s="209"/>
      <c r="S992" s="209"/>
      <c r="T992" s="209"/>
      <c r="U992" s="209"/>
      <c r="V992" s="207"/>
      <c r="W992" s="207"/>
      <c r="X992" s="207"/>
      <c r="Y992" s="207"/>
      <c r="Z992" s="207"/>
      <c r="AA992" s="207"/>
      <c r="AB992" s="207"/>
      <c r="AC992" s="207"/>
      <c r="AD992" s="207"/>
      <c r="AE992" s="207"/>
      <c r="AF992" s="207"/>
      <c r="AG992" s="207"/>
      <c r="AH992" s="207"/>
      <c r="AI992" s="207"/>
      <c r="AJ992" s="207"/>
      <c r="AK992" s="207"/>
      <c r="AL992" s="207"/>
    </row>
    <row r="993" spans="1:38" x14ac:dyDescent="0.25">
      <c r="A993" s="209"/>
      <c r="B993" s="209"/>
      <c r="C993" s="209"/>
      <c r="D993" s="209"/>
      <c r="E993" s="209"/>
      <c r="F993" s="209"/>
      <c r="G993" s="209"/>
      <c r="H993" s="209"/>
      <c r="I993" s="209"/>
      <c r="J993" s="209"/>
      <c r="K993" s="209"/>
      <c r="L993" s="209"/>
      <c r="M993" s="209"/>
      <c r="N993" s="209"/>
      <c r="O993" s="209"/>
      <c r="P993" s="209"/>
      <c r="Q993" s="209"/>
      <c r="R993" s="209"/>
      <c r="S993" s="209"/>
      <c r="T993" s="209"/>
      <c r="U993" s="209"/>
      <c r="V993" s="207"/>
      <c r="W993" s="207"/>
      <c r="X993" s="207"/>
      <c r="Y993" s="207"/>
      <c r="Z993" s="207"/>
      <c r="AA993" s="207"/>
      <c r="AB993" s="207"/>
      <c r="AC993" s="207"/>
      <c r="AD993" s="207"/>
      <c r="AE993" s="207"/>
      <c r="AF993" s="207"/>
      <c r="AG993" s="207"/>
      <c r="AH993" s="207"/>
      <c r="AI993" s="207"/>
      <c r="AJ993" s="207"/>
      <c r="AK993" s="207"/>
      <c r="AL993" s="207"/>
    </row>
    <row r="994" spans="1:38" x14ac:dyDescent="0.25">
      <c r="A994" s="209"/>
      <c r="B994" s="209"/>
      <c r="C994" s="209"/>
      <c r="D994" s="209"/>
      <c r="E994" s="209"/>
      <c r="F994" s="209"/>
      <c r="G994" s="209"/>
      <c r="H994" s="209"/>
      <c r="I994" s="209"/>
      <c r="J994" s="209"/>
      <c r="K994" s="209"/>
      <c r="L994" s="209"/>
      <c r="M994" s="209"/>
      <c r="N994" s="209"/>
      <c r="O994" s="209"/>
      <c r="P994" s="209"/>
      <c r="Q994" s="209"/>
      <c r="R994" s="209"/>
      <c r="S994" s="209"/>
      <c r="T994" s="209"/>
      <c r="U994" s="209"/>
      <c r="V994" s="207"/>
      <c r="W994" s="207"/>
      <c r="X994" s="207"/>
      <c r="Y994" s="207"/>
      <c r="Z994" s="207"/>
      <c r="AA994" s="207"/>
      <c r="AB994" s="207"/>
      <c r="AC994" s="207"/>
      <c r="AD994" s="207"/>
      <c r="AE994" s="207"/>
      <c r="AF994" s="207"/>
      <c r="AG994" s="207"/>
      <c r="AH994" s="207"/>
      <c r="AI994" s="207"/>
      <c r="AJ994" s="207"/>
      <c r="AK994" s="207"/>
      <c r="AL994" s="207"/>
    </row>
    <row r="995" spans="1:38" x14ac:dyDescent="0.25">
      <c r="A995" s="209"/>
      <c r="B995" s="209"/>
      <c r="C995" s="209"/>
      <c r="D995" s="209"/>
      <c r="E995" s="209"/>
      <c r="F995" s="209"/>
      <c r="G995" s="209"/>
      <c r="H995" s="209"/>
      <c r="I995" s="209"/>
      <c r="J995" s="209"/>
      <c r="K995" s="209"/>
      <c r="L995" s="209"/>
      <c r="M995" s="209"/>
      <c r="N995" s="209"/>
      <c r="O995" s="209"/>
      <c r="P995" s="209"/>
      <c r="Q995" s="209"/>
      <c r="R995" s="209"/>
      <c r="S995" s="209"/>
      <c r="T995" s="209"/>
      <c r="U995" s="209"/>
      <c r="V995" s="207"/>
      <c r="W995" s="207"/>
      <c r="X995" s="207"/>
      <c r="Y995" s="207"/>
      <c r="Z995" s="207"/>
      <c r="AA995" s="207"/>
      <c r="AB995" s="207"/>
      <c r="AC995" s="207"/>
      <c r="AD995" s="207"/>
      <c r="AE995" s="207"/>
      <c r="AF995" s="207"/>
      <c r="AG995" s="207"/>
      <c r="AH995" s="207"/>
      <c r="AI995" s="207"/>
      <c r="AJ995" s="207"/>
      <c r="AK995" s="207"/>
      <c r="AL995" s="207"/>
    </row>
    <row r="996" spans="1:38" x14ac:dyDescent="0.25">
      <c r="A996" s="209"/>
      <c r="B996" s="209"/>
      <c r="C996" s="209"/>
      <c r="D996" s="209"/>
      <c r="E996" s="209"/>
      <c r="F996" s="209"/>
      <c r="G996" s="209"/>
      <c r="H996" s="209"/>
      <c r="I996" s="209"/>
      <c r="J996" s="209"/>
      <c r="K996" s="209"/>
      <c r="L996" s="209"/>
      <c r="M996" s="209"/>
      <c r="N996" s="209"/>
      <c r="O996" s="209"/>
      <c r="P996" s="209"/>
      <c r="Q996" s="209"/>
      <c r="R996" s="209"/>
      <c r="S996" s="209"/>
      <c r="T996" s="209"/>
      <c r="U996" s="209"/>
      <c r="V996" s="207"/>
      <c r="W996" s="207"/>
      <c r="X996" s="207"/>
      <c r="Y996" s="207"/>
      <c r="Z996" s="207"/>
      <c r="AA996" s="207"/>
      <c r="AB996" s="207"/>
      <c r="AC996" s="207"/>
      <c r="AD996" s="207"/>
      <c r="AE996" s="207"/>
      <c r="AF996" s="207"/>
      <c r="AG996" s="207"/>
      <c r="AH996" s="207"/>
      <c r="AI996" s="207"/>
      <c r="AJ996" s="207"/>
      <c r="AK996" s="207"/>
      <c r="AL996" s="207"/>
    </row>
    <row r="997" spans="1:38" x14ac:dyDescent="0.25">
      <c r="A997" s="209"/>
      <c r="B997" s="209"/>
      <c r="C997" s="209"/>
      <c r="D997" s="209"/>
      <c r="E997" s="209"/>
      <c r="F997" s="209"/>
      <c r="G997" s="209"/>
      <c r="H997" s="209"/>
      <c r="I997" s="209"/>
      <c r="J997" s="209"/>
      <c r="K997" s="209"/>
      <c r="L997" s="209"/>
      <c r="M997" s="209"/>
      <c r="N997" s="209"/>
      <c r="O997" s="209"/>
      <c r="P997" s="209"/>
      <c r="Q997" s="209"/>
      <c r="R997" s="209"/>
      <c r="S997" s="209"/>
      <c r="T997" s="209"/>
      <c r="U997" s="209"/>
      <c r="V997" s="207"/>
      <c r="W997" s="207"/>
      <c r="X997" s="207"/>
      <c r="Y997" s="207"/>
      <c r="Z997" s="207"/>
      <c r="AA997" s="207"/>
      <c r="AB997" s="207"/>
      <c r="AC997" s="207"/>
      <c r="AD997" s="207"/>
      <c r="AE997" s="207"/>
      <c r="AF997" s="207"/>
      <c r="AG997" s="207"/>
      <c r="AH997" s="207"/>
      <c r="AI997" s="207"/>
      <c r="AJ997" s="207"/>
      <c r="AK997" s="207"/>
      <c r="AL997" s="207"/>
    </row>
    <row r="998" spans="1:38" x14ac:dyDescent="0.25">
      <c r="A998" s="209"/>
      <c r="B998" s="209"/>
      <c r="C998" s="209"/>
      <c r="D998" s="209"/>
      <c r="E998" s="209"/>
      <c r="F998" s="209"/>
      <c r="G998" s="209"/>
      <c r="H998" s="209"/>
      <c r="I998" s="209"/>
      <c r="J998" s="209"/>
      <c r="K998" s="209"/>
      <c r="L998" s="209"/>
      <c r="M998" s="209"/>
      <c r="N998" s="209"/>
      <c r="O998" s="209"/>
      <c r="P998" s="209"/>
      <c r="Q998" s="209"/>
      <c r="R998" s="209"/>
      <c r="S998" s="209"/>
      <c r="T998" s="209"/>
      <c r="U998" s="209"/>
      <c r="V998" s="207"/>
      <c r="W998" s="207"/>
      <c r="X998" s="207"/>
      <c r="Y998" s="207"/>
      <c r="Z998" s="207"/>
      <c r="AA998" s="207"/>
      <c r="AB998" s="207"/>
      <c r="AC998" s="207"/>
      <c r="AD998" s="207"/>
      <c r="AE998" s="207"/>
      <c r="AF998" s="207"/>
      <c r="AG998" s="207"/>
      <c r="AH998" s="207"/>
      <c r="AI998" s="207"/>
      <c r="AJ998" s="207"/>
      <c r="AK998" s="207"/>
      <c r="AL998" s="207"/>
    </row>
    <row r="999" spans="1:38" x14ac:dyDescent="0.25">
      <c r="A999" s="209"/>
      <c r="B999" s="209"/>
      <c r="C999" s="209"/>
      <c r="D999" s="209"/>
      <c r="E999" s="209"/>
      <c r="F999" s="209"/>
      <c r="G999" s="209"/>
      <c r="H999" s="209"/>
      <c r="I999" s="209"/>
      <c r="J999" s="209"/>
      <c r="K999" s="209"/>
      <c r="L999" s="209"/>
      <c r="M999" s="209"/>
      <c r="N999" s="209"/>
      <c r="O999" s="209"/>
      <c r="P999" s="209"/>
      <c r="Q999" s="209"/>
      <c r="R999" s="209"/>
      <c r="S999" s="209"/>
      <c r="T999" s="209"/>
      <c r="U999" s="209"/>
      <c r="V999" s="207"/>
      <c r="W999" s="207"/>
      <c r="X999" s="207"/>
      <c r="Y999" s="207"/>
      <c r="Z999" s="207"/>
      <c r="AA999" s="207"/>
      <c r="AB999" s="207"/>
      <c r="AC999" s="207"/>
      <c r="AD999" s="207"/>
      <c r="AE999" s="207"/>
      <c r="AF999" s="207"/>
      <c r="AG999" s="207"/>
      <c r="AH999" s="207"/>
      <c r="AI999" s="207"/>
      <c r="AJ999" s="207"/>
      <c r="AK999" s="207"/>
      <c r="AL999" s="207"/>
    </row>
    <row r="1000" spans="1:38" x14ac:dyDescent="0.25">
      <c r="A1000" s="209"/>
      <c r="B1000" s="209"/>
      <c r="C1000" s="209"/>
      <c r="D1000" s="209"/>
      <c r="E1000" s="209"/>
      <c r="F1000" s="209"/>
      <c r="G1000" s="209"/>
      <c r="H1000" s="209"/>
      <c r="I1000" s="209"/>
      <c r="J1000" s="209"/>
      <c r="K1000" s="209"/>
      <c r="L1000" s="209"/>
      <c r="M1000" s="209"/>
      <c r="N1000" s="209"/>
      <c r="O1000" s="209"/>
      <c r="P1000" s="209"/>
      <c r="Q1000" s="209"/>
      <c r="R1000" s="209"/>
      <c r="S1000" s="209"/>
      <c r="T1000" s="209"/>
      <c r="U1000" s="209"/>
      <c r="V1000" s="207"/>
      <c r="W1000" s="207"/>
      <c r="X1000" s="207"/>
      <c r="Y1000" s="207"/>
      <c r="Z1000" s="207"/>
      <c r="AA1000" s="207"/>
      <c r="AB1000" s="207"/>
      <c r="AC1000" s="207"/>
      <c r="AD1000" s="207"/>
      <c r="AE1000" s="207"/>
      <c r="AF1000" s="207"/>
      <c r="AG1000" s="207"/>
      <c r="AH1000" s="207"/>
      <c r="AI1000" s="207"/>
      <c r="AJ1000" s="207"/>
      <c r="AK1000" s="207"/>
      <c r="AL1000" s="207"/>
    </row>
    <row r="1001" spans="1:38" x14ac:dyDescent="0.25">
      <c r="A1001" s="209"/>
      <c r="B1001" s="209"/>
      <c r="C1001" s="209"/>
      <c r="D1001" s="209"/>
      <c r="E1001" s="209"/>
      <c r="F1001" s="209"/>
      <c r="G1001" s="209"/>
      <c r="H1001" s="209"/>
      <c r="I1001" s="209"/>
      <c r="J1001" s="209"/>
      <c r="K1001" s="209"/>
      <c r="L1001" s="209"/>
      <c r="M1001" s="209"/>
      <c r="N1001" s="209"/>
      <c r="O1001" s="209"/>
      <c r="P1001" s="209"/>
      <c r="Q1001" s="209"/>
      <c r="R1001" s="209"/>
      <c r="S1001" s="209"/>
      <c r="T1001" s="209"/>
      <c r="U1001" s="209"/>
      <c r="V1001" s="207"/>
      <c r="W1001" s="207"/>
      <c r="X1001" s="207"/>
      <c r="Y1001" s="207"/>
      <c r="Z1001" s="207"/>
      <c r="AA1001" s="207"/>
      <c r="AB1001" s="207"/>
      <c r="AC1001" s="207"/>
      <c r="AD1001" s="207"/>
      <c r="AE1001" s="207"/>
      <c r="AF1001" s="207"/>
      <c r="AG1001" s="207"/>
      <c r="AH1001" s="207"/>
      <c r="AI1001" s="207"/>
      <c r="AJ1001" s="207"/>
      <c r="AK1001" s="207"/>
      <c r="AL1001" s="207"/>
    </row>
    <row r="1002" spans="1:38" x14ac:dyDescent="0.25">
      <c r="A1002" s="209"/>
      <c r="B1002" s="209"/>
      <c r="C1002" s="209"/>
      <c r="D1002" s="209"/>
      <c r="E1002" s="209"/>
      <c r="F1002" s="209"/>
      <c r="G1002" s="209"/>
      <c r="H1002" s="209"/>
      <c r="I1002" s="209"/>
      <c r="J1002" s="209"/>
      <c r="K1002" s="209"/>
      <c r="L1002" s="209"/>
      <c r="M1002" s="209"/>
      <c r="N1002" s="209"/>
      <c r="O1002" s="209"/>
      <c r="P1002" s="209"/>
      <c r="Q1002" s="209"/>
      <c r="R1002" s="209"/>
      <c r="S1002" s="209"/>
      <c r="T1002" s="209"/>
      <c r="U1002" s="209"/>
      <c r="V1002" s="207"/>
      <c r="W1002" s="207"/>
      <c r="X1002" s="207"/>
      <c r="Y1002" s="207"/>
      <c r="Z1002" s="207"/>
      <c r="AA1002" s="207"/>
      <c r="AB1002" s="207"/>
      <c r="AC1002" s="207"/>
      <c r="AD1002" s="207"/>
      <c r="AE1002" s="207"/>
      <c r="AF1002" s="207"/>
      <c r="AG1002" s="207"/>
      <c r="AH1002" s="207"/>
      <c r="AI1002" s="207"/>
      <c r="AJ1002" s="207"/>
      <c r="AK1002" s="207"/>
      <c r="AL1002" s="207"/>
    </row>
    <row r="1003" spans="1:38" x14ac:dyDescent="0.25">
      <c r="A1003" s="209"/>
      <c r="B1003" s="209"/>
      <c r="C1003" s="209"/>
      <c r="D1003" s="209"/>
      <c r="E1003" s="209"/>
      <c r="F1003" s="209"/>
      <c r="G1003" s="209"/>
      <c r="H1003" s="209"/>
      <c r="I1003" s="209"/>
      <c r="J1003" s="209"/>
      <c r="K1003" s="209"/>
      <c r="L1003" s="209"/>
      <c r="M1003" s="209"/>
      <c r="N1003" s="209"/>
      <c r="O1003" s="209"/>
      <c r="P1003" s="209"/>
      <c r="Q1003" s="209"/>
      <c r="R1003" s="209"/>
      <c r="S1003" s="209"/>
      <c r="T1003" s="209"/>
      <c r="U1003" s="209"/>
      <c r="V1003" s="207"/>
      <c r="W1003" s="207"/>
      <c r="X1003" s="207"/>
      <c r="Y1003" s="207"/>
      <c r="Z1003" s="207"/>
      <c r="AA1003" s="207"/>
      <c r="AB1003" s="207"/>
      <c r="AC1003" s="207"/>
      <c r="AD1003" s="207"/>
      <c r="AE1003" s="207"/>
      <c r="AF1003" s="207"/>
      <c r="AG1003" s="207"/>
      <c r="AH1003" s="207"/>
      <c r="AI1003" s="207"/>
      <c r="AJ1003" s="207"/>
      <c r="AK1003" s="207"/>
      <c r="AL1003" s="207"/>
    </row>
    <row r="1004" spans="1:38" x14ac:dyDescent="0.25">
      <c r="A1004" s="209"/>
      <c r="B1004" s="209"/>
      <c r="C1004" s="209"/>
      <c r="D1004" s="209"/>
      <c r="E1004" s="209"/>
      <c r="F1004" s="209"/>
      <c r="G1004" s="209"/>
      <c r="H1004" s="209"/>
      <c r="I1004" s="209"/>
      <c r="J1004" s="209"/>
      <c r="K1004" s="209"/>
      <c r="L1004" s="209"/>
      <c r="M1004" s="209"/>
      <c r="N1004" s="209"/>
      <c r="O1004" s="209"/>
      <c r="P1004" s="209"/>
      <c r="Q1004" s="209"/>
      <c r="R1004" s="209"/>
      <c r="S1004" s="209"/>
      <c r="T1004" s="209"/>
      <c r="U1004" s="209"/>
      <c r="V1004" s="207"/>
      <c r="W1004" s="207"/>
      <c r="X1004" s="207"/>
      <c r="Y1004" s="207"/>
      <c r="Z1004" s="207"/>
      <c r="AA1004" s="207"/>
      <c r="AB1004" s="207"/>
      <c r="AC1004" s="207"/>
      <c r="AD1004" s="207"/>
      <c r="AE1004" s="207"/>
      <c r="AF1004" s="207"/>
      <c r="AG1004" s="207"/>
      <c r="AH1004" s="207"/>
      <c r="AI1004" s="207"/>
      <c r="AJ1004" s="207"/>
      <c r="AK1004" s="207"/>
      <c r="AL1004" s="207"/>
    </row>
    <row r="1005" spans="1:38" x14ac:dyDescent="0.25">
      <c r="A1005" s="209"/>
      <c r="B1005" s="209"/>
      <c r="C1005" s="209"/>
      <c r="D1005" s="209"/>
      <c r="E1005" s="209"/>
      <c r="F1005" s="209"/>
      <c r="G1005" s="209"/>
      <c r="H1005" s="209"/>
      <c r="I1005" s="209"/>
      <c r="J1005" s="209"/>
      <c r="K1005" s="209"/>
      <c r="L1005" s="209"/>
      <c r="M1005" s="209"/>
      <c r="N1005" s="209"/>
      <c r="O1005" s="209"/>
      <c r="P1005" s="209"/>
      <c r="Q1005" s="209"/>
      <c r="R1005" s="209"/>
      <c r="S1005" s="209"/>
      <c r="T1005" s="209"/>
      <c r="U1005" s="209"/>
      <c r="V1005" s="207"/>
      <c r="W1005" s="207"/>
      <c r="X1005" s="207"/>
      <c r="Y1005" s="207"/>
      <c r="Z1005" s="207"/>
      <c r="AA1005" s="207"/>
      <c r="AB1005" s="207"/>
      <c r="AC1005" s="207"/>
      <c r="AD1005" s="207"/>
      <c r="AE1005" s="207"/>
      <c r="AF1005" s="207"/>
      <c r="AG1005" s="207"/>
      <c r="AH1005" s="207"/>
      <c r="AI1005" s="207"/>
      <c r="AJ1005" s="207"/>
      <c r="AK1005" s="207"/>
      <c r="AL1005" s="207"/>
    </row>
    <row r="1006" spans="1:38" x14ac:dyDescent="0.25">
      <c r="A1006" s="209"/>
      <c r="B1006" s="209"/>
      <c r="C1006" s="209"/>
      <c r="D1006" s="209"/>
      <c r="E1006" s="209"/>
      <c r="F1006" s="209"/>
      <c r="G1006" s="209"/>
      <c r="H1006" s="209"/>
      <c r="I1006" s="209"/>
      <c r="J1006" s="209"/>
      <c r="K1006" s="209"/>
      <c r="L1006" s="209"/>
      <c r="M1006" s="209"/>
      <c r="N1006" s="209"/>
      <c r="O1006" s="209"/>
      <c r="P1006" s="209"/>
      <c r="Q1006" s="209"/>
      <c r="R1006" s="209"/>
      <c r="S1006" s="209"/>
      <c r="T1006" s="209"/>
      <c r="U1006" s="209"/>
      <c r="V1006" s="207"/>
      <c r="W1006" s="207"/>
      <c r="X1006" s="207"/>
      <c r="Y1006" s="207"/>
      <c r="Z1006" s="207"/>
      <c r="AA1006" s="207"/>
      <c r="AB1006" s="207"/>
      <c r="AC1006" s="207"/>
      <c r="AD1006" s="207"/>
      <c r="AE1006" s="207"/>
      <c r="AF1006" s="207"/>
      <c r="AG1006" s="207"/>
      <c r="AH1006" s="207"/>
      <c r="AI1006" s="207"/>
      <c r="AJ1006" s="207"/>
      <c r="AK1006" s="207"/>
      <c r="AL1006" s="207"/>
    </row>
  </sheetData>
  <mergeCells count="3998">
    <mergeCell ref="CJ99:CK99"/>
    <mergeCell ref="CL99:CM99"/>
    <mergeCell ref="CN99:CO99"/>
    <mergeCell ref="CP99:CQ99"/>
    <mergeCell ref="CR99:CS99"/>
    <mergeCell ref="CT99:CU99"/>
    <mergeCell ref="CV99:CW99"/>
    <mergeCell ref="CX99:CY99"/>
    <mergeCell ref="CZ99:DA99"/>
    <mergeCell ref="DB99:DC99"/>
    <mergeCell ref="DP99:DQ99"/>
    <mergeCell ref="DR99:DS99"/>
    <mergeCell ref="DD99:DE99"/>
    <mergeCell ref="DF99:DG99"/>
    <mergeCell ref="DH99:DI99"/>
    <mergeCell ref="DJ99:DK99"/>
    <mergeCell ref="DL99:DM99"/>
    <mergeCell ref="DN99:DO99"/>
    <mergeCell ref="AZ99:BA99"/>
    <mergeCell ref="BB99:BC99"/>
    <mergeCell ref="BD99:BE99"/>
    <mergeCell ref="BF99:BG99"/>
    <mergeCell ref="BH99:BI99"/>
    <mergeCell ref="BJ99:BK99"/>
    <mergeCell ref="BL99:BM99"/>
    <mergeCell ref="BN99:BO99"/>
    <mergeCell ref="BP99:BQ99"/>
    <mergeCell ref="BR99:BS99"/>
    <mergeCell ref="BT99:BU99"/>
    <mergeCell ref="BV99:BW99"/>
    <mergeCell ref="BX99:BY99"/>
    <mergeCell ref="BZ99:CA99"/>
    <mergeCell ref="CB99:CC99"/>
    <mergeCell ref="CF99:CG99"/>
    <mergeCell ref="CH99:CI99"/>
    <mergeCell ref="DF98:DG98"/>
    <mergeCell ref="DH98:DI98"/>
    <mergeCell ref="DJ98:DK98"/>
    <mergeCell ref="DL98:DM98"/>
    <mergeCell ref="CD99:CE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BN98:BO98"/>
    <mergeCell ref="BP98:BQ98"/>
    <mergeCell ref="BR98:BS98"/>
    <mergeCell ref="BT98:BU98"/>
    <mergeCell ref="AJ99:AK99"/>
    <mergeCell ref="AL99:AM99"/>
    <mergeCell ref="AN99:AO99"/>
    <mergeCell ref="AP99:AQ99"/>
    <mergeCell ref="AR99:AS99"/>
    <mergeCell ref="AT99:AU99"/>
    <mergeCell ref="BZ98:CA98"/>
    <mergeCell ref="CB98:CC98"/>
    <mergeCell ref="CD98:CE98"/>
    <mergeCell ref="AV99:AW99"/>
    <mergeCell ref="AX99:AY99"/>
    <mergeCell ref="DN98:DO98"/>
    <mergeCell ref="DP98:DQ98"/>
    <mergeCell ref="DR98:DS98"/>
    <mergeCell ref="B99:C99"/>
    <mergeCell ref="D99:E99"/>
    <mergeCell ref="F99:G99"/>
    <mergeCell ref="H99:I99"/>
    <mergeCell ref="J99:K99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AV98:AW98"/>
    <mergeCell ref="AX98:AY98"/>
    <mergeCell ref="AZ98:BA98"/>
    <mergeCell ref="CF98:CG98"/>
    <mergeCell ref="CH98:CI98"/>
    <mergeCell ref="CJ98:CK98"/>
    <mergeCell ref="CL98:CM98"/>
    <mergeCell ref="CN98:CO98"/>
    <mergeCell ref="CP98:CQ98"/>
    <mergeCell ref="CR98:CS98"/>
    <mergeCell ref="CT98:CU98"/>
    <mergeCell ref="CV98:CW98"/>
    <mergeCell ref="CX98:CY98"/>
    <mergeCell ref="CZ98:DA98"/>
    <mergeCell ref="DB98:DC98"/>
    <mergeCell ref="BV98:BW98"/>
    <mergeCell ref="BX98:BY98"/>
    <mergeCell ref="BB98:BC98"/>
    <mergeCell ref="BD98:BE98"/>
    <mergeCell ref="BF98:BG98"/>
    <mergeCell ref="BH98:BI98"/>
    <mergeCell ref="BJ98:BK98"/>
    <mergeCell ref="BL98:BM98"/>
    <mergeCell ref="CR97:CS97"/>
    <mergeCell ref="CT97:CU97"/>
    <mergeCell ref="CV97:CW97"/>
    <mergeCell ref="CX97:CY97"/>
    <mergeCell ref="CZ97:DA97"/>
    <mergeCell ref="DB97:DC97"/>
    <mergeCell ref="DD97:DE97"/>
    <mergeCell ref="BR97:BS97"/>
    <mergeCell ref="CN97:CO97"/>
    <mergeCell ref="CP97:CQ97"/>
    <mergeCell ref="BT97:BU97"/>
    <mergeCell ref="BV97:BW97"/>
    <mergeCell ref="BX97:BY97"/>
    <mergeCell ref="BZ97:CA97"/>
    <mergeCell ref="CB97:CC97"/>
    <mergeCell ref="CD97:CE97"/>
    <mergeCell ref="CF97:CG97"/>
    <mergeCell ref="CH97:CI97"/>
    <mergeCell ref="DD98:DE98"/>
    <mergeCell ref="DF97:DG97"/>
    <mergeCell ref="DH97:DI97"/>
    <mergeCell ref="DJ97:DK97"/>
    <mergeCell ref="DL97:DM97"/>
    <mergeCell ref="DN97:DO97"/>
    <mergeCell ref="DP97:DQ97"/>
    <mergeCell ref="DR97:DS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V97:AW97"/>
    <mergeCell ref="AX97:AY97"/>
    <mergeCell ref="AZ97:BA97"/>
    <mergeCell ref="BB97:BC97"/>
    <mergeCell ref="BD97:BE97"/>
    <mergeCell ref="BF97:BG97"/>
    <mergeCell ref="BH97:BI97"/>
    <mergeCell ref="BJ97:BK97"/>
    <mergeCell ref="BL97:BM97"/>
    <mergeCell ref="BN97:BO97"/>
    <mergeCell ref="BP97:BQ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BZ96:CA96"/>
    <mergeCell ref="CB96:CC96"/>
    <mergeCell ref="CD96:CE96"/>
    <mergeCell ref="CF96:CG96"/>
    <mergeCell ref="CH96:CI96"/>
    <mergeCell ref="CJ96:CK96"/>
    <mergeCell ref="CL96:CM96"/>
    <mergeCell ref="CN96:CO96"/>
    <mergeCell ref="CP96:CQ96"/>
    <mergeCell ref="CR96:CS96"/>
    <mergeCell ref="CT96:CU96"/>
    <mergeCell ref="CV96:CW96"/>
    <mergeCell ref="CX96:CY96"/>
    <mergeCell ref="CZ96:DA96"/>
    <mergeCell ref="DB96:DC96"/>
    <mergeCell ref="DD96:DE96"/>
    <mergeCell ref="CJ97:CK97"/>
    <mergeCell ref="CL97:CM97"/>
    <mergeCell ref="DF96:DG96"/>
    <mergeCell ref="DH96:DI96"/>
    <mergeCell ref="DJ96:DK96"/>
    <mergeCell ref="DL96:DM96"/>
    <mergeCell ref="DN96:DO96"/>
    <mergeCell ref="DP96:DQ96"/>
    <mergeCell ref="DR96:DS96"/>
    <mergeCell ref="B97:C97"/>
    <mergeCell ref="D97:E97"/>
    <mergeCell ref="F97:G97"/>
    <mergeCell ref="H97:I97"/>
    <mergeCell ref="J97:K97"/>
    <mergeCell ref="BZ95:CA95"/>
    <mergeCell ref="CB95:CC95"/>
    <mergeCell ref="CD95:CE95"/>
    <mergeCell ref="CF95:CG95"/>
    <mergeCell ref="CH95:CI95"/>
    <mergeCell ref="CJ95:CK95"/>
    <mergeCell ref="CZ95:DA95"/>
    <mergeCell ref="DB95:DC95"/>
    <mergeCell ref="DD95:DE95"/>
    <mergeCell ref="DF95:DG95"/>
    <mergeCell ref="DH95:DI95"/>
    <mergeCell ref="CL95:CM95"/>
    <mergeCell ref="CN95:CO95"/>
    <mergeCell ref="CP95:CQ95"/>
    <mergeCell ref="CR95:CS95"/>
    <mergeCell ref="CT95:CU95"/>
    <mergeCell ref="DJ95:DK95"/>
    <mergeCell ref="DL95:DM95"/>
    <mergeCell ref="DN95:DO95"/>
    <mergeCell ref="DP95:DQ95"/>
    <mergeCell ref="BP96:BQ96"/>
    <mergeCell ref="BR96:BS96"/>
    <mergeCell ref="BT96:BU96"/>
    <mergeCell ref="BV96:BW96"/>
    <mergeCell ref="BX96:BY96"/>
    <mergeCell ref="AP95:AQ95"/>
    <mergeCell ref="AR95:AS95"/>
    <mergeCell ref="AT95:AU95"/>
    <mergeCell ref="AV95:AW95"/>
    <mergeCell ref="AX95:AY95"/>
    <mergeCell ref="AZ95:BA95"/>
    <mergeCell ref="BB95:BC95"/>
    <mergeCell ref="BD95:BE95"/>
    <mergeCell ref="BF95:BG95"/>
    <mergeCell ref="BH95:BI95"/>
    <mergeCell ref="BJ95:BK95"/>
    <mergeCell ref="BL95:BM95"/>
    <mergeCell ref="DH94:DI94"/>
    <mergeCell ref="DJ94:DK94"/>
    <mergeCell ref="DL94:DM94"/>
    <mergeCell ref="DN94:DO94"/>
    <mergeCell ref="DP94:DQ94"/>
    <mergeCell ref="CD94:CE94"/>
    <mergeCell ref="CZ94:DA94"/>
    <mergeCell ref="DB94:DC94"/>
    <mergeCell ref="CF94:CG94"/>
    <mergeCell ref="CH94:CI94"/>
    <mergeCell ref="CJ94:CK94"/>
    <mergeCell ref="CL94:CM94"/>
    <mergeCell ref="CN94:CO94"/>
    <mergeCell ref="CP94:CQ94"/>
    <mergeCell ref="CR94:CS94"/>
    <mergeCell ref="CT94:CU94"/>
    <mergeCell ref="DR95:DS95"/>
    <mergeCell ref="BT94:BU94"/>
    <mergeCell ref="BV94:BW94"/>
    <mergeCell ref="BX94:BY94"/>
    <mergeCell ref="BZ94:CA94"/>
    <mergeCell ref="CB94:CC94"/>
    <mergeCell ref="CV94:CW94"/>
    <mergeCell ref="CX94:CY94"/>
    <mergeCell ref="BN95:BO95"/>
    <mergeCell ref="BP95:BQ95"/>
    <mergeCell ref="BR95:BS95"/>
    <mergeCell ref="BT95:BU95"/>
    <mergeCell ref="BV95:BW95"/>
    <mergeCell ref="BX95:BY95"/>
    <mergeCell ref="CX95:CY95"/>
    <mergeCell ref="CV95:CW95"/>
    <mergeCell ref="DD94:DE94"/>
    <mergeCell ref="DF94:DG94"/>
    <mergeCell ref="BD91:BE91"/>
    <mergeCell ref="BF91:BG91"/>
    <mergeCell ref="BH91:BI91"/>
    <mergeCell ref="BJ91:BK91"/>
    <mergeCell ref="BL91:BM91"/>
    <mergeCell ref="DR94:DS94"/>
    <mergeCell ref="B95:C95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BH94:BI94"/>
    <mergeCell ref="BJ94:BK94"/>
    <mergeCell ref="BL94:BM94"/>
    <mergeCell ref="BN94:BO94"/>
    <mergeCell ref="BP94:BQ94"/>
    <mergeCell ref="BR94:BS94"/>
    <mergeCell ref="CZ91:DA91"/>
    <mergeCell ref="DB91:DC91"/>
    <mergeCell ref="DD91:DE91"/>
    <mergeCell ref="DF91:DG91"/>
    <mergeCell ref="DH91:DI91"/>
    <mergeCell ref="DJ91:DK91"/>
    <mergeCell ref="DL91:DM91"/>
    <mergeCell ref="DN91:DO91"/>
    <mergeCell ref="DP91:DQ91"/>
    <mergeCell ref="DR91:DS91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BZ91:CA91"/>
    <mergeCell ref="CB91:CC91"/>
    <mergeCell ref="CD91:CE91"/>
    <mergeCell ref="CF91:CG91"/>
    <mergeCell ref="AV94:AW94"/>
    <mergeCell ref="AX94:AY94"/>
    <mergeCell ref="AZ94:BA94"/>
    <mergeCell ref="BB94:BC94"/>
    <mergeCell ref="BD94:BE94"/>
    <mergeCell ref="BF94:BG94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AP91:AQ91"/>
    <mergeCell ref="AR91:AS91"/>
    <mergeCell ref="AT91:AU91"/>
    <mergeCell ref="AV91:AW91"/>
    <mergeCell ref="AX91:AY91"/>
    <mergeCell ref="AZ91:BA91"/>
    <mergeCell ref="DD80:DE80"/>
    <mergeCell ref="DF80:DG80"/>
    <mergeCell ref="DH80:DI80"/>
    <mergeCell ref="DJ80:DK80"/>
    <mergeCell ref="DL80:DM80"/>
    <mergeCell ref="DN80:DO80"/>
    <mergeCell ref="DP80:DQ80"/>
    <mergeCell ref="CD80:CE80"/>
    <mergeCell ref="CZ80:DA80"/>
    <mergeCell ref="DB80:DC80"/>
    <mergeCell ref="CF80:CG80"/>
    <mergeCell ref="CH80:CI80"/>
    <mergeCell ref="CJ80:CK80"/>
    <mergeCell ref="CL80:CM80"/>
    <mergeCell ref="CN80:CO80"/>
    <mergeCell ref="CP80:CQ80"/>
    <mergeCell ref="CR80:CS80"/>
    <mergeCell ref="CT80:CU80"/>
    <mergeCell ref="AJ91:AK91"/>
    <mergeCell ref="AL91:AM91"/>
    <mergeCell ref="AN91:AO91"/>
    <mergeCell ref="BH80:BI80"/>
    <mergeCell ref="BJ80:BK80"/>
    <mergeCell ref="BL80:BM80"/>
    <mergeCell ref="BN80:BO80"/>
    <mergeCell ref="BP80:BQ80"/>
    <mergeCell ref="BR80:BS80"/>
    <mergeCell ref="BT80:BU80"/>
    <mergeCell ref="BV80:BW80"/>
    <mergeCell ref="BX80:BY80"/>
    <mergeCell ref="BZ80:CA80"/>
    <mergeCell ref="CB80:CC80"/>
    <mergeCell ref="CV80:CW80"/>
    <mergeCell ref="CX80:CY80"/>
    <mergeCell ref="CH91:CI91"/>
    <mergeCell ref="CJ91:CK91"/>
    <mergeCell ref="BN91:BO91"/>
    <mergeCell ref="BP91:BQ91"/>
    <mergeCell ref="BR91:BS91"/>
    <mergeCell ref="BT91:BU91"/>
    <mergeCell ref="BV91:BW91"/>
    <mergeCell ref="BX91:BY91"/>
    <mergeCell ref="CL91:CM91"/>
    <mergeCell ref="CN91:CO91"/>
    <mergeCell ref="CP91:CQ91"/>
    <mergeCell ref="CR91:CS91"/>
    <mergeCell ref="CT91:CU91"/>
    <mergeCell ref="CV91:CW91"/>
    <mergeCell ref="CX91:CY91"/>
    <mergeCell ref="BB91:BC91"/>
    <mergeCell ref="AZ80:BA80"/>
    <mergeCell ref="BB80:BC80"/>
    <mergeCell ref="BD80:BE80"/>
    <mergeCell ref="BF80:BG80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AJ77:AK77"/>
    <mergeCell ref="AL77:AM77"/>
    <mergeCell ref="DR80:DS80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80:A81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AR77:AS77"/>
    <mergeCell ref="AT77:AU77"/>
    <mergeCell ref="AV77:AW77"/>
    <mergeCell ref="AX77:AY77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BX77:BY77"/>
    <mergeCell ref="BZ77:CA77"/>
    <mergeCell ref="DF76:DG76"/>
    <mergeCell ref="DH76:DI76"/>
    <mergeCell ref="DJ76:DK76"/>
    <mergeCell ref="DL76:DM76"/>
    <mergeCell ref="DN76:DO76"/>
    <mergeCell ref="DP76:DQ76"/>
    <mergeCell ref="DR76:DS76"/>
    <mergeCell ref="CN77:CO77"/>
    <mergeCell ref="CP77:CQ77"/>
    <mergeCell ref="CR77:CS77"/>
    <mergeCell ref="CT77:CU77"/>
    <mergeCell ref="CV77:CW77"/>
    <mergeCell ref="CX77:CY77"/>
    <mergeCell ref="CZ77:DA77"/>
    <mergeCell ref="DB77:DC77"/>
    <mergeCell ref="DD77:DE77"/>
    <mergeCell ref="DF77:DG77"/>
    <mergeCell ref="DH77:DI77"/>
    <mergeCell ref="DJ77:DK77"/>
    <mergeCell ref="DL77:DM77"/>
    <mergeCell ref="DN77:DO77"/>
    <mergeCell ref="DP77:DQ77"/>
    <mergeCell ref="DR77:DS77"/>
    <mergeCell ref="CB77:CC77"/>
    <mergeCell ref="CD77:CE77"/>
    <mergeCell ref="CF77:CG77"/>
    <mergeCell ref="CH77:CI77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N77:AO77"/>
    <mergeCell ref="AP77:AQ77"/>
    <mergeCell ref="BJ76:BK76"/>
    <mergeCell ref="BL76:BM76"/>
    <mergeCell ref="BN76:BO76"/>
    <mergeCell ref="BP76:BQ76"/>
    <mergeCell ref="BR76:BS76"/>
    <mergeCell ref="BT76:BU76"/>
    <mergeCell ref="BV76:BW76"/>
    <mergeCell ref="BX76:BY76"/>
    <mergeCell ref="BZ76:CA76"/>
    <mergeCell ref="CB76:CC76"/>
    <mergeCell ref="CD76:CE76"/>
    <mergeCell ref="CF76:CG76"/>
    <mergeCell ref="DB76:DC76"/>
    <mergeCell ref="DD76:DE76"/>
    <mergeCell ref="CH76:CI76"/>
    <mergeCell ref="CJ76:CK76"/>
    <mergeCell ref="CL76:CM76"/>
    <mergeCell ref="CN76:CO76"/>
    <mergeCell ref="CP76:CQ76"/>
    <mergeCell ref="CR76:CS76"/>
    <mergeCell ref="CT76:CU76"/>
    <mergeCell ref="CV76:CW76"/>
    <mergeCell ref="CX76:CY76"/>
    <mergeCell ref="CZ76:DA76"/>
    <mergeCell ref="CJ77:CK77"/>
    <mergeCell ref="CL77:CM77"/>
    <mergeCell ref="BP77:BQ77"/>
    <mergeCell ref="BR77:BS77"/>
    <mergeCell ref="BT77:BU77"/>
    <mergeCell ref="BV77:BW77"/>
    <mergeCell ref="CD75:CE75"/>
    <mergeCell ref="CF75:CG75"/>
    <mergeCell ref="CH75:CI75"/>
    <mergeCell ref="AX76:AY76"/>
    <mergeCell ref="AZ76:BA76"/>
    <mergeCell ref="BB76:BC76"/>
    <mergeCell ref="BD76:BE76"/>
    <mergeCell ref="BF76:BG76"/>
    <mergeCell ref="BH76:BI76"/>
    <mergeCell ref="AZ75:BA75"/>
    <mergeCell ref="BB75:BC75"/>
    <mergeCell ref="BD75:BE75"/>
    <mergeCell ref="BF75:BG75"/>
    <mergeCell ref="BH75:BI75"/>
    <mergeCell ref="BJ75:BK75"/>
    <mergeCell ref="BL75:BM75"/>
    <mergeCell ref="BN75:BO75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6:Y76"/>
    <mergeCell ref="AR75:AS75"/>
    <mergeCell ref="AT75:AU75"/>
    <mergeCell ref="AV75:AW75"/>
    <mergeCell ref="AX75:AY75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AP76:AQ76"/>
    <mergeCell ref="AR76:AS76"/>
    <mergeCell ref="AT76:AU76"/>
    <mergeCell ref="AV76:AW76"/>
    <mergeCell ref="AJ75:AK75"/>
    <mergeCell ref="AL75:AM75"/>
    <mergeCell ref="CJ75:CK75"/>
    <mergeCell ref="CL75:CM75"/>
    <mergeCell ref="BP75:BQ75"/>
    <mergeCell ref="BR75:BS75"/>
    <mergeCell ref="BT75:BU75"/>
    <mergeCell ref="BV75:BW75"/>
    <mergeCell ref="BX75:BY75"/>
    <mergeCell ref="BZ75:CA75"/>
    <mergeCell ref="DF74:DG74"/>
    <mergeCell ref="DH74:DI74"/>
    <mergeCell ref="DJ74:DK74"/>
    <mergeCell ref="DL74:DM74"/>
    <mergeCell ref="DN74:DO74"/>
    <mergeCell ref="DP74:DQ74"/>
    <mergeCell ref="DR74:DS74"/>
    <mergeCell ref="CN75:CO75"/>
    <mergeCell ref="CP75:CQ75"/>
    <mergeCell ref="CR75:CS75"/>
    <mergeCell ref="CT75:CU75"/>
    <mergeCell ref="CV75:CW75"/>
    <mergeCell ref="CX75:CY75"/>
    <mergeCell ref="CZ75:DA75"/>
    <mergeCell ref="DB75:DC75"/>
    <mergeCell ref="DD75:DE75"/>
    <mergeCell ref="DF75:DG75"/>
    <mergeCell ref="DH75:DI75"/>
    <mergeCell ref="DJ75:DK75"/>
    <mergeCell ref="DL75:DM75"/>
    <mergeCell ref="DN75:DO75"/>
    <mergeCell ref="DP75:DQ75"/>
    <mergeCell ref="DR75:DS75"/>
    <mergeCell ref="CB75:CC75"/>
    <mergeCell ref="B75:C75"/>
    <mergeCell ref="D75:E75"/>
    <mergeCell ref="F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BP74:BQ74"/>
    <mergeCell ref="BR74:BS74"/>
    <mergeCell ref="BT74:BU74"/>
    <mergeCell ref="BV74:BW74"/>
    <mergeCell ref="BX74:BY74"/>
    <mergeCell ref="BZ74:CA74"/>
    <mergeCell ref="CB74:CC74"/>
    <mergeCell ref="CD74:CE74"/>
    <mergeCell ref="CF74:CG74"/>
    <mergeCell ref="DB74:DC74"/>
    <mergeCell ref="DD74:DE74"/>
    <mergeCell ref="CH74:CI74"/>
    <mergeCell ref="CJ74:CK74"/>
    <mergeCell ref="CL74:CM74"/>
    <mergeCell ref="CN74:CO74"/>
    <mergeCell ref="CP74:CQ74"/>
    <mergeCell ref="CR74:CS74"/>
    <mergeCell ref="CT74:CU74"/>
    <mergeCell ref="CV74:CW74"/>
    <mergeCell ref="CX74:CY74"/>
    <mergeCell ref="CZ74:DA74"/>
    <mergeCell ref="AZ74:BA74"/>
    <mergeCell ref="BB74:BC74"/>
    <mergeCell ref="BD74:BE74"/>
    <mergeCell ref="BF74:BG74"/>
    <mergeCell ref="BH74:BI74"/>
    <mergeCell ref="AZ73:BA73"/>
    <mergeCell ref="BB73:BC73"/>
    <mergeCell ref="BD73:BE73"/>
    <mergeCell ref="BF73:BG73"/>
    <mergeCell ref="BH73:BI73"/>
    <mergeCell ref="BJ73:BK73"/>
    <mergeCell ref="BL73:BM73"/>
    <mergeCell ref="BN73:BO73"/>
    <mergeCell ref="AJ73:AK73"/>
    <mergeCell ref="AL73:AM73"/>
    <mergeCell ref="AN75:AO75"/>
    <mergeCell ref="AP75:AQ75"/>
    <mergeCell ref="BJ74:BK74"/>
    <mergeCell ref="BL74:BM74"/>
    <mergeCell ref="BN74:BO74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T74:U74"/>
    <mergeCell ref="V74:W74"/>
    <mergeCell ref="X74:Y74"/>
    <mergeCell ref="AR73:AS73"/>
    <mergeCell ref="AT73:AU73"/>
    <mergeCell ref="AV73:AW73"/>
    <mergeCell ref="AX73:AY73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BX73:BY73"/>
    <mergeCell ref="BZ73:CA73"/>
    <mergeCell ref="DF72:DG72"/>
    <mergeCell ref="DH72:DI72"/>
    <mergeCell ref="DJ72:DK72"/>
    <mergeCell ref="DL72:DM72"/>
    <mergeCell ref="DN72:DO72"/>
    <mergeCell ref="DP72:DQ72"/>
    <mergeCell ref="DR72:DS72"/>
    <mergeCell ref="CN73:CO73"/>
    <mergeCell ref="CP73:CQ73"/>
    <mergeCell ref="CR73:CS73"/>
    <mergeCell ref="CT73:CU73"/>
    <mergeCell ref="CV73:CW73"/>
    <mergeCell ref="CX73:CY73"/>
    <mergeCell ref="CZ73:DA73"/>
    <mergeCell ref="DB73:DC73"/>
    <mergeCell ref="DD73:DE73"/>
    <mergeCell ref="DF73:DG73"/>
    <mergeCell ref="DH73:DI73"/>
    <mergeCell ref="DJ73:DK73"/>
    <mergeCell ref="DL73:DM73"/>
    <mergeCell ref="DN73:DO73"/>
    <mergeCell ref="DP73:DQ73"/>
    <mergeCell ref="DR73:DS73"/>
    <mergeCell ref="CB73:CC73"/>
    <mergeCell ref="CD73:CE73"/>
    <mergeCell ref="CF73:CG73"/>
    <mergeCell ref="CH73:CI73"/>
    <mergeCell ref="B73:C73"/>
    <mergeCell ref="D73:E73"/>
    <mergeCell ref="F73:G73"/>
    <mergeCell ref="H73:I73"/>
    <mergeCell ref="J73:K73"/>
    <mergeCell ref="L73:M73"/>
    <mergeCell ref="N73:O73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N73:AO73"/>
    <mergeCell ref="AP73:AQ73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DB72:DC72"/>
    <mergeCell ref="DD72:DE72"/>
    <mergeCell ref="CH72:CI72"/>
    <mergeCell ref="CJ72:CK72"/>
    <mergeCell ref="CL72:CM72"/>
    <mergeCell ref="CN72:CO72"/>
    <mergeCell ref="CP72:CQ72"/>
    <mergeCell ref="CR72:CS72"/>
    <mergeCell ref="CT72:CU72"/>
    <mergeCell ref="CV72:CW72"/>
    <mergeCell ref="CX72:CY72"/>
    <mergeCell ref="CZ72:DA72"/>
    <mergeCell ref="CJ73:CK73"/>
    <mergeCell ref="CL73:CM73"/>
    <mergeCell ref="BP73:BQ73"/>
    <mergeCell ref="BR73:BS73"/>
    <mergeCell ref="BT73:BU73"/>
    <mergeCell ref="BV73:BW73"/>
    <mergeCell ref="CD71:CE71"/>
    <mergeCell ref="CF71:CG71"/>
    <mergeCell ref="CH71:CI71"/>
    <mergeCell ref="AX72:AY72"/>
    <mergeCell ref="AZ72:BA72"/>
    <mergeCell ref="BB72:BC72"/>
    <mergeCell ref="BD72:BE72"/>
    <mergeCell ref="BF72:BG72"/>
    <mergeCell ref="BH72:BI72"/>
    <mergeCell ref="AZ71:BA71"/>
    <mergeCell ref="BB71:BC71"/>
    <mergeCell ref="BD71:BE71"/>
    <mergeCell ref="BF71:BG71"/>
    <mergeCell ref="BH71:BI71"/>
    <mergeCell ref="BJ71:BK71"/>
    <mergeCell ref="BL71:BM71"/>
    <mergeCell ref="BN71:BO71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AR71:AS71"/>
    <mergeCell ref="AT71:AU71"/>
    <mergeCell ref="AV71:AW71"/>
    <mergeCell ref="AX71:AY71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AR72:AS72"/>
    <mergeCell ref="AT72:AU72"/>
    <mergeCell ref="AV72:AW72"/>
    <mergeCell ref="AJ71:AK71"/>
    <mergeCell ref="AL71:AM71"/>
    <mergeCell ref="CJ71:CK71"/>
    <mergeCell ref="CL71:CM71"/>
    <mergeCell ref="BP71:BQ71"/>
    <mergeCell ref="BR71:BS71"/>
    <mergeCell ref="BT71:BU71"/>
    <mergeCell ref="BV71:BW71"/>
    <mergeCell ref="BX71:BY71"/>
    <mergeCell ref="BZ71:CA71"/>
    <mergeCell ref="DF70:DG70"/>
    <mergeCell ref="DH70:DI70"/>
    <mergeCell ref="DJ70:DK70"/>
    <mergeCell ref="DL70:DM70"/>
    <mergeCell ref="DN70:DO70"/>
    <mergeCell ref="DP70:DQ70"/>
    <mergeCell ref="DR70:DS70"/>
    <mergeCell ref="CN71:CO71"/>
    <mergeCell ref="CP71:CQ71"/>
    <mergeCell ref="CR71:CS71"/>
    <mergeCell ref="CT71:CU71"/>
    <mergeCell ref="CV71:CW71"/>
    <mergeCell ref="CX71:CY71"/>
    <mergeCell ref="CZ71:DA71"/>
    <mergeCell ref="DB71:DC71"/>
    <mergeCell ref="DD71:DE71"/>
    <mergeCell ref="DF71:DG71"/>
    <mergeCell ref="DH71:DI71"/>
    <mergeCell ref="DJ71:DK71"/>
    <mergeCell ref="DL71:DM71"/>
    <mergeCell ref="DN71:DO71"/>
    <mergeCell ref="DP71:DQ71"/>
    <mergeCell ref="DR71:DS71"/>
    <mergeCell ref="CB71:CC71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BP70:BQ70"/>
    <mergeCell ref="BR70:BS70"/>
    <mergeCell ref="BT70:BU70"/>
    <mergeCell ref="BV70:BW70"/>
    <mergeCell ref="BX70:BY70"/>
    <mergeCell ref="BZ70:CA70"/>
    <mergeCell ref="CB70:CC70"/>
    <mergeCell ref="CD70:CE70"/>
    <mergeCell ref="CF70:CG70"/>
    <mergeCell ref="DB70:DC70"/>
    <mergeCell ref="DD70:DE70"/>
    <mergeCell ref="CH70:CI70"/>
    <mergeCell ref="CJ70:CK70"/>
    <mergeCell ref="CL70:CM70"/>
    <mergeCell ref="CN70:CO70"/>
    <mergeCell ref="CP70:CQ70"/>
    <mergeCell ref="CR70:CS70"/>
    <mergeCell ref="CT70:CU70"/>
    <mergeCell ref="CV70:CW70"/>
    <mergeCell ref="CX70:CY70"/>
    <mergeCell ref="CZ70:DA70"/>
    <mergeCell ref="AZ70:BA70"/>
    <mergeCell ref="BB70:BC70"/>
    <mergeCell ref="BD70:BE70"/>
    <mergeCell ref="BF70:BG70"/>
    <mergeCell ref="BH70:BI70"/>
    <mergeCell ref="AZ69:BA69"/>
    <mergeCell ref="BB69:BC69"/>
    <mergeCell ref="BD69:BE69"/>
    <mergeCell ref="BF69:BG69"/>
    <mergeCell ref="BH69:BI69"/>
    <mergeCell ref="BJ69:BK69"/>
    <mergeCell ref="BL69:BM69"/>
    <mergeCell ref="BN69:BO69"/>
    <mergeCell ref="AJ69:AK69"/>
    <mergeCell ref="AL69:AM69"/>
    <mergeCell ref="AN71:AO71"/>
    <mergeCell ref="AP71:AQ71"/>
    <mergeCell ref="BJ70:BK70"/>
    <mergeCell ref="BL70:BM70"/>
    <mergeCell ref="BN70:BO70"/>
    <mergeCell ref="B70:C70"/>
    <mergeCell ref="D70:E70"/>
    <mergeCell ref="F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AR69:AS69"/>
    <mergeCell ref="AT69:AU69"/>
    <mergeCell ref="AV69:AW69"/>
    <mergeCell ref="AX69:AY69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R70:AS70"/>
    <mergeCell ref="AT70:AU70"/>
    <mergeCell ref="AV70:AW70"/>
    <mergeCell ref="AX70:AY70"/>
    <mergeCell ref="BX69:BY69"/>
    <mergeCell ref="BZ69:CA69"/>
    <mergeCell ref="DF68:DG68"/>
    <mergeCell ref="DH68:DI68"/>
    <mergeCell ref="DJ68:DK68"/>
    <mergeCell ref="DL68:DM68"/>
    <mergeCell ref="DN68:DO68"/>
    <mergeCell ref="DP68:DQ68"/>
    <mergeCell ref="DR68:DS68"/>
    <mergeCell ref="CN69:CO69"/>
    <mergeCell ref="CP69:CQ69"/>
    <mergeCell ref="CR69:CS69"/>
    <mergeCell ref="CT69:CU69"/>
    <mergeCell ref="CV69:CW69"/>
    <mergeCell ref="CX69:CY69"/>
    <mergeCell ref="CZ69:DA69"/>
    <mergeCell ref="DB69:DC69"/>
    <mergeCell ref="DD69:DE69"/>
    <mergeCell ref="DF69:DG69"/>
    <mergeCell ref="DH69:DI69"/>
    <mergeCell ref="DJ69:DK69"/>
    <mergeCell ref="DL69:DM69"/>
    <mergeCell ref="DN69:DO69"/>
    <mergeCell ref="DP69:DQ69"/>
    <mergeCell ref="DR69:DS69"/>
    <mergeCell ref="CB69:CC69"/>
    <mergeCell ref="CD69:CE69"/>
    <mergeCell ref="CF69:CG69"/>
    <mergeCell ref="CH69:CI69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N69:AO69"/>
    <mergeCell ref="AP69:AQ69"/>
    <mergeCell ref="BJ68:BK68"/>
    <mergeCell ref="BL68:BM68"/>
    <mergeCell ref="BN68:BO68"/>
    <mergeCell ref="BP68:BQ68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DB68:DC68"/>
    <mergeCell ref="DD68:DE68"/>
    <mergeCell ref="CH68:CI68"/>
    <mergeCell ref="CJ68:CK68"/>
    <mergeCell ref="CL68:CM68"/>
    <mergeCell ref="CN68:CO68"/>
    <mergeCell ref="CP68:CQ68"/>
    <mergeCell ref="CR68:CS68"/>
    <mergeCell ref="CT68:CU68"/>
    <mergeCell ref="CV68:CW68"/>
    <mergeCell ref="CX68:CY68"/>
    <mergeCell ref="CZ68:DA68"/>
    <mergeCell ref="CJ69:CK69"/>
    <mergeCell ref="CL69:CM69"/>
    <mergeCell ref="BP69:BQ69"/>
    <mergeCell ref="BR69:BS69"/>
    <mergeCell ref="BT69:BU69"/>
    <mergeCell ref="BV69:BW69"/>
    <mergeCell ref="CD65:CE65"/>
    <mergeCell ref="CF65:CG65"/>
    <mergeCell ref="CH65:CI65"/>
    <mergeCell ref="AX68:AY68"/>
    <mergeCell ref="AZ68:BA68"/>
    <mergeCell ref="BB68:BC68"/>
    <mergeCell ref="BD68:BE68"/>
    <mergeCell ref="BF68:BG68"/>
    <mergeCell ref="BH68:BI68"/>
    <mergeCell ref="AZ65:BA65"/>
    <mergeCell ref="BB65:BC65"/>
    <mergeCell ref="BD65:BE65"/>
    <mergeCell ref="BF65:BG65"/>
    <mergeCell ref="BH65:BI65"/>
    <mergeCell ref="BJ65:BK65"/>
    <mergeCell ref="BL65:BM65"/>
    <mergeCell ref="BN65:BO65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AR65:AS65"/>
    <mergeCell ref="AT65:AU65"/>
    <mergeCell ref="AV65:AW65"/>
    <mergeCell ref="AX65:AY65"/>
    <mergeCell ref="Z68:AA68"/>
    <mergeCell ref="AB68:AC68"/>
    <mergeCell ref="AD68:AE68"/>
    <mergeCell ref="AF68:AG68"/>
    <mergeCell ref="AH68:AI68"/>
    <mergeCell ref="AJ68:AK68"/>
    <mergeCell ref="AL68:AM68"/>
    <mergeCell ref="AN68:AO68"/>
    <mergeCell ref="AP68:AQ68"/>
    <mergeCell ref="AR68:AS68"/>
    <mergeCell ref="AT68:AU68"/>
    <mergeCell ref="AV68:AW68"/>
    <mergeCell ref="AJ65:AK65"/>
    <mergeCell ref="AL65:AM65"/>
    <mergeCell ref="CJ65:CK65"/>
    <mergeCell ref="CL65:CM65"/>
    <mergeCell ref="BP65:BQ65"/>
    <mergeCell ref="BR65:BS65"/>
    <mergeCell ref="BT65:BU65"/>
    <mergeCell ref="BV65:BW65"/>
    <mergeCell ref="BX65:BY65"/>
    <mergeCell ref="BZ65:CA65"/>
    <mergeCell ref="DF64:DG64"/>
    <mergeCell ref="DH64:DI64"/>
    <mergeCell ref="DJ64:DK64"/>
    <mergeCell ref="DL64:DM64"/>
    <mergeCell ref="DN64:DO64"/>
    <mergeCell ref="DP64:DQ64"/>
    <mergeCell ref="DR64:DS64"/>
    <mergeCell ref="CN65:CO65"/>
    <mergeCell ref="CP65:CQ65"/>
    <mergeCell ref="CR65:CS65"/>
    <mergeCell ref="CT65:CU65"/>
    <mergeCell ref="CV65:CW65"/>
    <mergeCell ref="CX65:CY65"/>
    <mergeCell ref="CZ65:DA65"/>
    <mergeCell ref="DB65:DC65"/>
    <mergeCell ref="DD65:DE65"/>
    <mergeCell ref="DF65:DG65"/>
    <mergeCell ref="DH65:DI65"/>
    <mergeCell ref="DJ65:DK65"/>
    <mergeCell ref="DL65:DM65"/>
    <mergeCell ref="DN65:DO65"/>
    <mergeCell ref="DP65:DQ65"/>
    <mergeCell ref="DR65:DS65"/>
    <mergeCell ref="CB65:CC65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DB64:DC64"/>
    <mergeCell ref="DD64:DE64"/>
    <mergeCell ref="CH64:CI64"/>
    <mergeCell ref="CJ64:CK64"/>
    <mergeCell ref="CL64:CM64"/>
    <mergeCell ref="CN64:CO64"/>
    <mergeCell ref="CP64:CQ64"/>
    <mergeCell ref="CR64:CS64"/>
    <mergeCell ref="CT64:CU64"/>
    <mergeCell ref="CV64:CW64"/>
    <mergeCell ref="CX64:CY64"/>
    <mergeCell ref="CZ64:DA64"/>
    <mergeCell ref="AZ64:BA64"/>
    <mergeCell ref="BB64:BC64"/>
    <mergeCell ref="BD64:BE64"/>
    <mergeCell ref="BF64:BG64"/>
    <mergeCell ref="BH64:BI64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AJ63:AK63"/>
    <mergeCell ref="AL63:AM63"/>
    <mergeCell ref="AN65:AO65"/>
    <mergeCell ref="AP65:AQ65"/>
    <mergeCell ref="BJ64:BK64"/>
    <mergeCell ref="BL64:BM64"/>
    <mergeCell ref="BN64:BO64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4:Y64"/>
    <mergeCell ref="AR63:AS63"/>
    <mergeCell ref="AT63:AU63"/>
    <mergeCell ref="AV63:AW63"/>
    <mergeCell ref="AX63:AY63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AR64:AS64"/>
    <mergeCell ref="AT64:AU64"/>
    <mergeCell ref="AV64:AW64"/>
    <mergeCell ref="AX64:AY64"/>
    <mergeCell ref="BX63:BY63"/>
    <mergeCell ref="BZ63:CA63"/>
    <mergeCell ref="DF62:DG62"/>
    <mergeCell ref="DH62:DI62"/>
    <mergeCell ref="DJ62:DK62"/>
    <mergeCell ref="DL62:DM62"/>
    <mergeCell ref="DN62:DO62"/>
    <mergeCell ref="DP62:DQ62"/>
    <mergeCell ref="DR62:DS62"/>
    <mergeCell ref="CN63:CO63"/>
    <mergeCell ref="CP63:CQ63"/>
    <mergeCell ref="CR63:CS63"/>
    <mergeCell ref="CT63:CU63"/>
    <mergeCell ref="CV63:CW63"/>
    <mergeCell ref="CX63:CY63"/>
    <mergeCell ref="CZ63:DA63"/>
    <mergeCell ref="DB63:DC63"/>
    <mergeCell ref="DD63:DE63"/>
    <mergeCell ref="DF63:DG63"/>
    <mergeCell ref="DH63:DI63"/>
    <mergeCell ref="DJ63:DK63"/>
    <mergeCell ref="DL63:DM63"/>
    <mergeCell ref="DN63:DO63"/>
    <mergeCell ref="DP63:DQ63"/>
    <mergeCell ref="DR63:DS63"/>
    <mergeCell ref="CB63:CC63"/>
    <mergeCell ref="CD63:CE63"/>
    <mergeCell ref="CF63:CG63"/>
    <mergeCell ref="CH63:CI63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N63:AO63"/>
    <mergeCell ref="AP63:AQ63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CF62:CG62"/>
    <mergeCell ref="DB62:DC62"/>
    <mergeCell ref="DD62:DE62"/>
    <mergeCell ref="CH62:CI62"/>
    <mergeCell ref="CJ62:CK62"/>
    <mergeCell ref="CL62:CM62"/>
    <mergeCell ref="CN62:CO62"/>
    <mergeCell ref="CP62:CQ62"/>
    <mergeCell ref="CR62:CS62"/>
    <mergeCell ref="CT62:CU62"/>
    <mergeCell ref="CV62:CW62"/>
    <mergeCell ref="CX62:CY62"/>
    <mergeCell ref="CZ62:DA62"/>
    <mergeCell ref="CJ63:CK63"/>
    <mergeCell ref="CL63:CM63"/>
    <mergeCell ref="BP63:BQ63"/>
    <mergeCell ref="BR63:BS63"/>
    <mergeCell ref="BT63:BU63"/>
    <mergeCell ref="BV63:BW63"/>
    <mergeCell ref="CD61:CE61"/>
    <mergeCell ref="CF61:CG61"/>
    <mergeCell ref="CH61:CI61"/>
    <mergeCell ref="AX62:AY62"/>
    <mergeCell ref="AZ62:BA62"/>
    <mergeCell ref="BB62:BC62"/>
    <mergeCell ref="BD62:BE62"/>
    <mergeCell ref="BF62:BG62"/>
    <mergeCell ref="BH62:BI62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AR61:AS61"/>
    <mergeCell ref="AT61:AU61"/>
    <mergeCell ref="AV61:AW61"/>
    <mergeCell ref="AX61:AY61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R62:AS62"/>
    <mergeCell ref="AT62:AU62"/>
    <mergeCell ref="AV62:AW62"/>
    <mergeCell ref="AJ61:AK61"/>
    <mergeCell ref="AL61:AM61"/>
    <mergeCell ref="CJ61:CK61"/>
    <mergeCell ref="CL61:CM61"/>
    <mergeCell ref="BP61:BQ61"/>
    <mergeCell ref="BR61:BS61"/>
    <mergeCell ref="BT61:BU61"/>
    <mergeCell ref="BV61:BW61"/>
    <mergeCell ref="BX61:BY61"/>
    <mergeCell ref="BZ61:CA61"/>
    <mergeCell ref="DF60:DG60"/>
    <mergeCell ref="DH60:DI60"/>
    <mergeCell ref="DJ60:DK60"/>
    <mergeCell ref="DL60:DM60"/>
    <mergeCell ref="DN60:DO60"/>
    <mergeCell ref="DP60:DQ60"/>
    <mergeCell ref="DR60:DS60"/>
    <mergeCell ref="CN61:CO61"/>
    <mergeCell ref="CP61:CQ61"/>
    <mergeCell ref="CR61:CS61"/>
    <mergeCell ref="CT61:CU61"/>
    <mergeCell ref="CV61:CW61"/>
    <mergeCell ref="CX61:CY61"/>
    <mergeCell ref="CZ61:DA61"/>
    <mergeCell ref="DB61:DC61"/>
    <mergeCell ref="DD61:DE61"/>
    <mergeCell ref="DF61:DG61"/>
    <mergeCell ref="DH61:DI61"/>
    <mergeCell ref="DJ61:DK61"/>
    <mergeCell ref="DL61:DM61"/>
    <mergeCell ref="DN61:DO61"/>
    <mergeCell ref="DP61:DQ61"/>
    <mergeCell ref="DR61:DS61"/>
    <mergeCell ref="CB61:CC61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CF60:CG60"/>
    <mergeCell ref="DB60:DC60"/>
    <mergeCell ref="DD60:DE60"/>
    <mergeCell ref="CH60:CI60"/>
    <mergeCell ref="CJ60:CK60"/>
    <mergeCell ref="CL60:CM60"/>
    <mergeCell ref="CN60:CO60"/>
    <mergeCell ref="CP60:CQ60"/>
    <mergeCell ref="CR60:CS60"/>
    <mergeCell ref="CT60:CU60"/>
    <mergeCell ref="CV60:CW60"/>
    <mergeCell ref="CX60:CY60"/>
    <mergeCell ref="CZ60:DA60"/>
    <mergeCell ref="AZ60:BA60"/>
    <mergeCell ref="BB60:BC60"/>
    <mergeCell ref="BD60:BE60"/>
    <mergeCell ref="BF60:BG60"/>
    <mergeCell ref="BH60:BI60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AJ57:AK57"/>
    <mergeCell ref="AL57:AM57"/>
    <mergeCell ref="AN61:AO61"/>
    <mergeCell ref="AP61:AQ61"/>
    <mergeCell ref="BJ60:BK60"/>
    <mergeCell ref="BL60:BM60"/>
    <mergeCell ref="BN60:BO60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R57:AS57"/>
    <mergeCell ref="AT57:AU57"/>
    <mergeCell ref="AV57:AW57"/>
    <mergeCell ref="AX57:AY57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AV60:AW60"/>
    <mergeCell ref="AX60:AY60"/>
    <mergeCell ref="BX57:BY57"/>
    <mergeCell ref="BZ57:CA57"/>
    <mergeCell ref="DF56:DG56"/>
    <mergeCell ref="DH56:DI56"/>
    <mergeCell ref="DJ56:DK56"/>
    <mergeCell ref="DL56:DM56"/>
    <mergeCell ref="DN56:DO56"/>
    <mergeCell ref="DP56:DQ56"/>
    <mergeCell ref="DR56:DS56"/>
    <mergeCell ref="CN57:CO57"/>
    <mergeCell ref="CP57:CQ57"/>
    <mergeCell ref="CR57:CS57"/>
    <mergeCell ref="CT57:CU57"/>
    <mergeCell ref="CV57:CW57"/>
    <mergeCell ref="CX57:CY57"/>
    <mergeCell ref="CZ57:DA57"/>
    <mergeCell ref="DB57:DC57"/>
    <mergeCell ref="DD57:DE57"/>
    <mergeCell ref="DF57:DG57"/>
    <mergeCell ref="DH57:DI57"/>
    <mergeCell ref="DJ57:DK57"/>
    <mergeCell ref="DL57:DM57"/>
    <mergeCell ref="DN57:DO57"/>
    <mergeCell ref="DP57:DQ57"/>
    <mergeCell ref="DR57:DS57"/>
    <mergeCell ref="CB57:CC57"/>
    <mergeCell ref="CD57:CE57"/>
    <mergeCell ref="CF57:CG57"/>
    <mergeCell ref="CH57:CI57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N57:AO57"/>
    <mergeCell ref="AP57:AQ57"/>
    <mergeCell ref="BJ56:BK56"/>
    <mergeCell ref="BL56:BM56"/>
    <mergeCell ref="BN56:BO56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CF56:CG56"/>
    <mergeCell ref="DB56:DC56"/>
    <mergeCell ref="DD56:DE56"/>
    <mergeCell ref="CH56:CI56"/>
    <mergeCell ref="CJ56:CK56"/>
    <mergeCell ref="CL56:CM56"/>
    <mergeCell ref="CN56:CO56"/>
    <mergeCell ref="CP56:CQ56"/>
    <mergeCell ref="CR56:CS56"/>
    <mergeCell ref="CT56:CU56"/>
    <mergeCell ref="CV56:CW56"/>
    <mergeCell ref="CX56:CY56"/>
    <mergeCell ref="CZ56:DA56"/>
    <mergeCell ref="CJ57:CK57"/>
    <mergeCell ref="CL57:CM57"/>
    <mergeCell ref="BP57:BQ57"/>
    <mergeCell ref="BR57:BS57"/>
    <mergeCell ref="BT57:BU57"/>
    <mergeCell ref="BV57:BW57"/>
    <mergeCell ref="CD55:CE55"/>
    <mergeCell ref="CF55:CG55"/>
    <mergeCell ref="CH55:CI55"/>
    <mergeCell ref="AX56:AY56"/>
    <mergeCell ref="AZ56:BA56"/>
    <mergeCell ref="BB56:BC56"/>
    <mergeCell ref="BD56:BE56"/>
    <mergeCell ref="BF56:BG56"/>
    <mergeCell ref="BH56:BI56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56:C56"/>
    <mergeCell ref="D56:E56"/>
    <mergeCell ref="F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AR55:AS55"/>
    <mergeCell ref="AT55:AU55"/>
    <mergeCell ref="AV55:AW55"/>
    <mergeCell ref="AX55:AY55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AV56:AW56"/>
    <mergeCell ref="AJ55:AK55"/>
    <mergeCell ref="AL55:AM55"/>
    <mergeCell ref="CJ55:CK55"/>
    <mergeCell ref="CL55:CM55"/>
    <mergeCell ref="BP55:BQ55"/>
    <mergeCell ref="BR55:BS55"/>
    <mergeCell ref="BT55:BU55"/>
    <mergeCell ref="BV55:BW55"/>
    <mergeCell ref="BX55:BY55"/>
    <mergeCell ref="BZ55:CA55"/>
    <mergeCell ref="DF54:DG54"/>
    <mergeCell ref="DH54:DI54"/>
    <mergeCell ref="DJ54:DK54"/>
    <mergeCell ref="DL54:DM54"/>
    <mergeCell ref="DN54:DO54"/>
    <mergeCell ref="DP54:DQ54"/>
    <mergeCell ref="DR54:DS54"/>
    <mergeCell ref="CN55:CO55"/>
    <mergeCell ref="CP55:CQ55"/>
    <mergeCell ref="CR55:CS55"/>
    <mergeCell ref="CT55:CU55"/>
    <mergeCell ref="CV55:CW55"/>
    <mergeCell ref="CX55:CY55"/>
    <mergeCell ref="CZ55:DA55"/>
    <mergeCell ref="DB55:DC55"/>
    <mergeCell ref="DD55:DE55"/>
    <mergeCell ref="DF55:DG55"/>
    <mergeCell ref="DH55:DI55"/>
    <mergeCell ref="DJ55:DK55"/>
    <mergeCell ref="DL55:DM55"/>
    <mergeCell ref="DN55:DO55"/>
    <mergeCell ref="DP55:DQ55"/>
    <mergeCell ref="DR55:DS55"/>
    <mergeCell ref="CB55:CC55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DB54:DC54"/>
    <mergeCell ref="DD54:DE54"/>
    <mergeCell ref="CH54:CI54"/>
    <mergeCell ref="CJ54:CK54"/>
    <mergeCell ref="CL54:CM54"/>
    <mergeCell ref="CN54:CO54"/>
    <mergeCell ref="CP54:CQ54"/>
    <mergeCell ref="CR54:CS54"/>
    <mergeCell ref="CT54:CU54"/>
    <mergeCell ref="CV54:CW54"/>
    <mergeCell ref="CX54:CY54"/>
    <mergeCell ref="CZ54:DA54"/>
    <mergeCell ref="AZ54:BA54"/>
    <mergeCell ref="BB54:BC54"/>
    <mergeCell ref="BD54:BE54"/>
    <mergeCell ref="BF54:BG54"/>
    <mergeCell ref="BH54:BI54"/>
    <mergeCell ref="AZ53:BA53"/>
    <mergeCell ref="BB53:BC53"/>
    <mergeCell ref="BD53:BE53"/>
    <mergeCell ref="BF53:BG53"/>
    <mergeCell ref="BH53:BI53"/>
    <mergeCell ref="BJ53:BK53"/>
    <mergeCell ref="BL53:BM53"/>
    <mergeCell ref="BN53:BO53"/>
    <mergeCell ref="AJ53:AK53"/>
    <mergeCell ref="AL53:AM53"/>
    <mergeCell ref="AN55:AO55"/>
    <mergeCell ref="AP55:AQ55"/>
    <mergeCell ref="BJ54:BK54"/>
    <mergeCell ref="BL54:BM54"/>
    <mergeCell ref="BN54:BO54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AR53:AS53"/>
    <mergeCell ref="AT53:AU53"/>
    <mergeCell ref="AV53:AW53"/>
    <mergeCell ref="AX53:AY53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R54:AS54"/>
    <mergeCell ref="AT54:AU54"/>
    <mergeCell ref="AV54:AW54"/>
    <mergeCell ref="AX54:AY54"/>
    <mergeCell ref="BX53:BY53"/>
    <mergeCell ref="BZ53:CA53"/>
    <mergeCell ref="DF52:DG52"/>
    <mergeCell ref="DH52:DI52"/>
    <mergeCell ref="DJ52:DK52"/>
    <mergeCell ref="DL52:DM52"/>
    <mergeCell ref="DN52:DO52"/>
    <mergeCell ref="DP52:DQ52"/>
    <mergeCell ref="DR52:DS52"/>
    <mergeCell ref="CN53:CO53"/>
    <mergeCell ref="CP53:CQ53"/>
    <mergeCell ref="CR53:CS53"/>
    <mergeCell ref="CT53:CU53"/>
    <mergeCell ref="CV53:CW53"/>
    <mergeCell ref="CX53:CY53"/>
    <mergeCell ref="CZ53:DA53"/>
    <mergeCell ref="DB53:DC53"/>
    <mergeCell ref="DD53:DE53"/>
    <mergeCell ref="DF53:DG53"/>
    <mergeCell ref="DH53:DI53"/>
    <mergeCell ref="DJ53:DK53"/>
    <mergeCell ref="DL53:DM53"/>
    <mergeCell ref="DN53:DO53"/>
    <mergeCell ref="DP53:DQ53"/>
    <mergeCell ref="DR53:DS53"/>
    <mergeCell ref="CB53:CC53"/>
    <mergeCell ref="CD53:CE53"/>
    <mergeCell ref="CF53:CG53"/>
    <mergeCell ref="CH53:CI53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N53:AO53"/>
    <mergeCell ref="AP53:AQ53"/>
    <mergeCell ref="BJ52:BK52"/>
    <mergeCell ref="BL52:BM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DB52:DC52"/>
    <mergeCell ref="DD52:DE52"/>
    <mergeCell ref="CH52:CI52"/>
    <mergeCell ref="CJ52:CK52"/>
    <mergeCell ref="CL52:CM52"/>
    <mergeCell ref="CN52:CO52"/>
    <mergeCell ref="CP52:CQ52"/>
    <mergeCell ref="CR52:CS52"/>
    <mergeCell ref="CT52:CU52"/>
    <mergeCell ref="CV52:CW52"/>
    <mergeCell ref="CX52:CY52"/>
    <mergeCell ref="CZ52:DA52"/>
    <mergeCell ref="CJ53:CK53"/>
    <mergeCell ref="CL53:CM53"/>
    <mergeCell ref="BP53:BQ53"/>
    <mergeCell ref="BR53:BS53"/>
    <mergeCell ref="BT53:BU53"/>
    <mergeCell ref="BV53:BW53"/>
    <mergeCell ref="CD51:CE51"/>
    <mergeCell ref="CF51:CG51"/>
    <mergeCell ref="CH51:CI51"/>
    <mergeCell ref="AX52:AY52"/>
    <mergeCell ref="AZ52:BA52"/>
    <mergeCell ref="BB52:BC52"/>
    <mergeCell ref="BD52:BE52"/>
    <mergeCell ref="BF52:BG52"/>
    <mergeCell ref="BH52:BI52"/>
    <mergeCell ref="AZ51:BA51"/>
    <mergeCell ref="BB51:BC51"/>
    <mergeCell ref="BD51:BE51"/>
    <mergeCell ref="BF51:BG51"/>
    <mergeCell ref="BH51:BI51"/>
    <mergeCell ref="BJ51:BK51"/>
    <mergeCell ref="BL51:BM51"/>
    <mergeCell ref="BN51:BO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AR51:AS51"/>
    <mergeCell ref="AT51:AU51"/>
    <mergeCell ref="AV51:AW51"/>
    <mergeCell ref="AX51:AY51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AP52:AQ52"/>
    <mergeCell ref="AR52:AS52"/>
    <mergeCell ref="AT52:AU52"/>
    <mergeCell ref="AV52:AW52"/>
    <mergeCell ref="AJ51:AK51"/>
    <mergeCell ref="AL51:AM51"/>
    <mergeCell ref="CJ51:CK51"/>
    <mergeCell ref="CL51:CM51"/>
    <mergeCell ref="BP51:BQ51"/>
    <mergeCell ref="BR51:BS51"/>
    <mergeCell ref="BT51:BU51"/>
    <mergeCell ref="BV51:BW51"/>
    <mergeCell ref="BX51:BY51"/>
    <mergeCell ref="BZ51:CA51"/>
    <mergeCell ref="DF48:DG48"/>
    <mergeCell ref="DH48:DI48"/>
    <mergeCell ref="DJ48:DK48"/>
    <mergeCell ref="DL48:DM48"/>
    <mergeCell ref="DN48:DO48"/>
    <mergeCell ref="DP48:DQ48"/>
    <mergeCell ref="DR48:DS48"/>
    <mergeCell ref="CN51:CO51"/>
    <mergeCell ref="CP51:CQ51"/>
    <mergeCell ref="CR51:CS51"/>
    <mergeCell ref="CT51:CU51"/>
    <mergeCell ref="CV51:CW51"/>
    <mergeCell ref="CX51:CY51"/>
    <mergeCell ref="CZ51:DA51"/>
    <mergeCell ref="DB51:DC51"/>
    <mergeCell ref="DD51:DE51"/>
    <mergeCell ref="DF51:DG51"/>
    <mergeCell ref="DH51:DI51"/>
    <mergeCell ref="DJ51:DK51"/>
    <mergeCell ref="DL51:DM51"/>
    <mergeCell ref="DN51:DO51"/>
    <mergeCell ref="DP51:DQ51"/>
    <mergeCell ref="DR51:DS51"/>
    <mergeCell ref="CB51:CC51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DB48:DC48"/>
    <mergeCell ref="DD48:DE48"/>
    <mergeCell ref="CH48:CI48"/>
    <mergeCell ref="CJ48:CK48"/>
    <mergeCell ref="CL48:CM48"/>
    <mergeCell ref="CN48:CO48"/>
    <mergeCell ref="CP48:CQ48"/>
    <mergeCell ref="CR48:CS48"/>
    <mergeCell ref="CT48:CU48"/>
    <mergeCell ref="CV48:CW48"/>
    <mergeCell ref="CX48:CY48"/>
    <mergeCell ref="CZ48:DA48"/>
    <mergeCell ref="AZ48:BA48"/>
    <mergeCell ref="BB48:BC48"/>
    <mergeCell ref="BD48:BE48"/>
    <mergeCell ref="BF48:BG48"/>
    <mergeCell ref="BH48:BI48"/>
    <mergeCell ref="AZ47:BA47"/>
    <mergeCell ref="BB47:BC47"/>
    <mergeCell ref="BD47:BE47"/>
    <mergeCell ref="BF47:BG47"/>
    <mergeCell ref="BH47:BI47"/>
    <mergeCell ref="BJ47:BK47"/>
    <mergeCell ref="BL47:BM47"/>
    <mergeCell ref="BN47:BO47"/>
    <mergeCell ref="AJ47:AK47"/>
    <mergeCell ref="AL47:AM47"/>
    <mergeCell ref="AN51:AO51"/>
    <mergeCell ref="AP51:AQ51"/>
    <mergeCell ref="BJ48:BK48"/>
    <mergeCell ref="BL48:BM48"/>
    <mergeCell ref="BN48:BO48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AR47:AS47"/>
    <mergeCell ref="AT47:AU47"/>
    <mergeCell ref="AV47:AW47"/>
    <mergeCell ref="AX47:AY47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AT48:AU48"/>
    <mergeCell ref="AV48:AW48"/>
    <mergeCell ref="AX48:AY48"/>
    <mergeCell ref="BX47:BY47"/>
    <mergeCell ref="BZ47:CA47"/>
    <mergeCell ref="DF46:DG46"/>
    <mergeCell ref="DH46:DI46"/>
    <mergeCell ref="DJ46:DK46"/>
    <mergeCell ref="DL46:DM46"/>
    <mergeCell ref="DN46:DO46"/>
    <mergeCell ref="DP46:DQ46"/>
    <mergeCell ref="DR46:DS46"/>
    <mergeCell ref="CN47:CO47"/>
    <mergeCell ref="CP47:CQ47"/>
    <mergeCell ref="CR47:CS47"/>
    <mergeCell ref="CT47:CU47"/>
    <mergeCell ref="CV47:CW47"/>
    <mergeCell ref="CX47:CY47"/>
    <mergeCell ref="CZ47:DA47"/>
    <mergeCell ref="DB47:DC47"/>
    <mergeCell ref="DD47:DE47"/>
    <mergeCell ref="DF47:DG47"/>
    <mergeCell ref="DH47:DI47"/>
    <mergeCell ref="DJ47:DK47"/>
    <mergeCell ref="DL47:DM47"/>
    <mergeCell ref="DN47:DO47"/>
    <mergeCell ref="DP47:DQ47"/>
    <mergeCell ref="DR47:DS47"/>
    <mergeCell ref="CB47:CC47"/>
    <mergeCell ref="CD47:CE47"/>
    <mergeCell ref="CF47:CG47"/>
    <mergeCell ref="CH47:CI47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N47:AO47"/>
    <mergeCell ref="AP47:AQ47"/>
    <mergeCell ref="BJ46:BK46"/>
    <mergeCell ref="BL46:BM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DB46:DC46"/>
    <mergeCell ref="DD46:DE46"/>
    <mergeCell ref="CH46:CI46"/>
    <mergeCell ref="CJ46:CK46"/>
    <mergeCell ref="CL46:CM46"/>
    <mergeCell ref="CN46:CO46"/>
    <mergeCell ref="CP46:CQ46"/>
    <mergeCell ref="CR46:CS46"/>
    <mergeCell ref="CT46:CU46"/>
    <mergeCell ref="CV46:CW46"/>
    <mergeCell ref="CX46:CY46"/>
    <mergeCell ref="CZ46:DA46"/>
    <mergeCell ref="CJ47:CK47"/>
    <mergeCell ref="CL47:CM47"/>
    <mergeCell ref="BP47:BQ47"/>
    <mergeCell ref="BR47:BS47"/>
    <mergeCell ref="BT47:BU47"/>
    <mergeCell ref="BV47:BW47"/>
    <mergeCell ref="CD45:CE45"/>
    <mergeCell ref="CF45:CG45"/>
    <mergeCell ref="CH45:CI45"/>
    <mergeCell ref="AX46:AY46"/>
    <mergeCell ref="AZ46:BA46"/>
    <mergeCell ref="BB46:BC46"/>
    <mergeCell ref="BD46:BE46"/>
    <mergeCell ref="BF46:BG46"/>
    <mergeCell ref="BH46:BI46"/>
    <mergeCell ref="AZ45:BA45"/>
    <mergeCell ref="BB45:BC45"/>
    <mergeCell ref="BD45:BE45"/>
    <mergeCell ref="BF45:BG45"/>
    <mergeCell ref="BH45:BI45"/>
    <mergeCell ref="BJ45:BK45"/>
    <mergeCell ref="BL45:BM45"/>
    <mergeCell ref="BN45:BO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AR45:AS45"/>
    <mergeCell ref="AT45:AU45"/>
    <mergeCell ref="AV45:AW45"/>
    <mergeCell ref="AX45:AY45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R46:AS46"/>
    <mergeCell ref="AT46:AU46"/>
    <mergeCell ref="AV46:AW46"/>
    <mergeCell ref="AJ45:AK45"/>
    <mergeCell ref="AL45:AM45"/>
    <mergeCell ref="CJ45:CK45"/>
    <mergeCell ref="CL45:CM45"/>
    <mergeCell ref="BP45:BQ45"/>
    <mergeCell ref="BR45:BS45"/>
    <mergeCell ref="BT45:BU45"/>
    <mergeCell ref="BV45:BW45"/>
    <mergeCell ref="BX45:BY45"/>
    <mergeCell ref="BZ45:CA45"/>
    <mergeCell ref="DF44:DG44"/>
    <mergeCell ref="DH44:DI44"/>
    <mergeCell ref="DJ44:DK44"/>
    <mergeCell ref="DL44:DM44"/>
    <mergeCell ref="DN44:DO44"/>
    <mergeCell ref="DP44:DQ44"/>
    <mergeCell ref="DR44:DS44"/>
    <mergeCell ref="CN45:CO45"/>
    <mergeCell ref="CP45:CQ45"/>
    <mergeCell ref="CR45:CS45"/>
    <mergeCell ref="CT45:CU45"/>
    <mergeCell ref="CV45:CW45"/>
    <mergeCell ref="CX45:CY45"/>
    <mergeCell ref="CZ45:DA45"/>
    <mergeCell ref="DB45:DC45"/>
    <mergeCell ref="DD45:DE45"/>
    <mergeCell ref="DF45:DG45"/>
    <mergeCell ref="DH45:DI45"/>
    <mergeCell ref="DJ45:DK45"/>
    <mergeCell ref="DL45:DM45"/>
    <mergeCell ref="DN45:DO45"/>
    <mergeCell ref="DP45:DQ45"/>
    <mergeCell ref="DR45:DS45"/>
    <mergeCell ref="CB45:CC45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DB44:DC44"/>
    <mergeCell ref="DD44:DE44"/>
    <mergeCell ref="CH44:CI44"/>
    <mergeCell ref="CJ44:CK44"/>
    <mergeCell ref="CL44:CM44"/>
    <mergeCell ref="CN44:CO44"/>
    <mergeCell ref="CP44:CQ44"/>
    <mergeCell ref="CR44:CS44"/>
    <mergeCell ref="CT44:CU44"/>
    <mergeCell ref="CV44:CW44"/>
    <mergeCell ref="CX44:CY44"/>
    <mergeCell ref="CZ44:DA44"/>
    <mergeCell ref="AZ44:BA44"/>
    <mergeCell ref="BB44:BC44"/>
    <mergeCell ref="BD44:BE44"/>
    <mergeCell ref="BF44:BG44"/>
    <mergeCell ref="BH44:BI44"/>
    <mergeCell ref="AZ43:BA43"/>
    <mergeCell ref="BB43:BC43"/>
    <mergeCell ref="BD43:BE43"/>
    <mergeCell ref="BF43:BG43"/>
    <mergeCell ref="BH43:BI43"/>
    <mergeCell ref="BJ43:BK43"/>
    <mergeCell ref="BL43:BM43"/>
    <mergeCell ref="BN43:BO43"/>
    <mergeCell ref="AJ43:AK43"/>
    <mergeCell ref="AL43:AM43"/>
    <mergeCell ref="AN45:AO45"/>
    <mergeCell ref="AP45:AQ45"/>
    <mergeCell ref="BJ44:BK44"/>
    <mergeCell ref="BL44:BM44"/>
    <mergeCell ref="BN44:BO44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AR43:AS43"/>
    <mergeCell ref="AT43:AU43"/>
    <mergeCell ref="AV43:AW43"/>
    <mergeCell ref="AX43:AY43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AV44:AW44"/>
    <mergeCell ref="AX44:AY44"/>
    <mergeCell ref="BX43:BY43"/>
    <mergeCell ref="BZ43:CA43"/>
    <mergeCell ref="DF42:DG42"/>
    <mergeCell ref="DH42:DI42"/>
    <mergeCell ref="DJ42:DK42"/>
    <mergeCell ref="DL42:DM42"/>
    <mergeCell ref="DN42:DO42"/>
    <mergeCell ref="DP42:DQ42"/>
    <mergeCell ref="DR42:DS42"/>
    <mergeCell ref="CN43:CO43"/>
    <mergeCell ref="CP43:CQ43"/>
    <mergeCell ref="CR43:CS43"/>
    <mergeCell ref="CT43:CU43"/>
    <mergeCell ref="CV43:CW43"/>
    <mergeCell ref="CX43:CY43"/>
    <mergeCell ref="CZ43:DA43"/>
    <mergeCell ref="DB43:DC43"/>
    <mergeCell ref="DD43:DE43"/>
    <mergeCell ref="DF43:DG43"/>
    <mergeCell ref="DH43:DI43"/>
    <mergeCell ref="DJ43:DK43"/>
    <mergeCell ref="DL43:DM43"/>
    <mergeCell ref="DN43:DO43"/>
    <mergeCell ref="DP43:DQ43"/>
    <mergeCell ref="DR43:DS43"/>
    <mergeCell ref="CB43:CC43"/>
    <mergeCell ref="CD43:CE43"/>
    <mergeCell ref="CF43:CG43"/>
    <mergeCell ref="CH43:CI43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N43:AO43"/>
    <mergeCell ref="AP43:AQ43"/>
    <mergeCell ref="BJ42:BK42"/>
    <mergeCell ref="BL42:BM42"/>
    <mergeCell ref="BN42:BO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CF42:CG42"/>
    <mergeCell ref="DB42:DC42"/>
    <mergeCell ref="DD42:DE42"/>
    <mergeCell ref="CH42:CI42"/>
    <mergeCell ref="CJ42:CK42"/>
    <mergeCell ref="CL42:CM42"/>
    <mergeCell ref="CN42:CO42"/>
    <mergeCell ref="CP42:CQ42"/>
    <mergeCell ref="CR42:CS42"/>
    <mergeCell ref="CT42:CU42"/>
    <mergeCell ref="CV42:CW42"/>
    <mergeCell ref="CX42:CY42"/>
    <mergeCell ref="CZ42:DA42"/>
    <mergeCell ref="CJ43:CK43"/>
    <mergeCell ref="CL43:CM43"/>
    <mergeCell ref="BP43:BQ43"/>
    <mergeCell ref="BR43:BS43"/>
    <mergeCell ref="BT43:BU43"/>
    <mergeCell ref="BV43:BW43"/>
    <mergeCell ref="CD41:CE41"/>
    <mergeCell ref="CF41:CG41"/>
    <mergeCell ref="CH41:CI41"/>
    <mergeCell ref="AX42:AY42"/>
    <mergeCell ref="AZ42:BA42"/>
    <mergeCell ref="BB42:BC42"/>
    <mergeCell ref="BD42:BE42"/>
    <mergeCell ref="BF42:BG42"/>
    <mergeCell ref="BH42:BI42"/>
    <mergeCell ref="AZ41:BA41"/>
    <mergeCell ref="BB41:BC41"/>
    <mergeCell ref="BD41:BE41"/>
    <mergeCell ref="BF41:BG41"/>
    <mergeCell ref="BH41:BI41"/>
    <mergeCell ref="BJ41:BK41"/>
    <mergeCell ref="BL41:BM41"/>
    <mergeCell ref="BN41:BO41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AR41:AS41"/>
    <mergeCell ref="AT41:AU41"/>
    <mergeCell ref="AV41:AW41"/>
    <mergeCell ref="AX41:AY41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AV42:AW42"/>
    <mergeCell ref="AJ41:AK41"/>
    <mergeCell ref="AL41:AM41"/>
    <mergeCell ref="CJ41:CK41"/>
    <mergeCell ref="CL41:CM41"/>
    <mergeCell ref="BP41:BQ41"/>
    <mergeCell ref="BR41:BS41"/>
    <mergeCell ref="BT41:BU41"/>
    <mergeCell ref="BV41:BW41"/>
    <mergeCell ref="BX41:BY41"/>
    <mergeCell ref="BZ41:CA41"/>
    <mergeCell ref="DF38:DG38"/>
    <mergeCell ref="DH38:DI38"/>
    <mergeCell ref="DJ38:DK38"/>
    <mergeCell ref="DL38:DM38"/>
    <mergeCell ref="DN38:DO38"/>
    <mergeCell ref="DP38:DQ38"/>
    <mergeCell ref="DR38:DS38"/>
    <mergeCell ref="CN41:CO41"/>
    <mergeCell ref="CP41:CQ41"/>
    <mergeCell ref="CR41:CS41"/>
    <mergeCell ref="CT41:CU41"/>
    <mergeCell ref="CV41:CW41"/>
    <mergeCell ref="CX41:CY41"/>
    <mergeCell ref="CZ41:DA41"/>
    <mergeCell ref="DB41:DC41"/>
    <mergeCell ref="DD41:DE41"/>
    <mergeCell ref="DF41:DG41"/>
    <mergeCell ref="DH41:DI41"/>
    <mergeCell ref="DJ41:DK41"/>
    <mergeCell ref="DL41:DM41"/>
    <mergeCell ref="DN41:DO41"/>
    <mergeCell ref="DP41:DQ41"/>
    <mergeCell ref="DR41:DS41"/>
    <mergeCell ref="CB41:CC41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CF38:CG38"/>
    <mergeCell ref="DB38:DC38"/>
    <mergeCell ref="DD38:DE38"/>
    <mergeCell ref="CH38:CI38"/>
    <mergeCell ref="CJ38:CK38"/>
    <mergeCell ref="CL38:CM38"/>
    <mergeCell ref="CN38:CO38"/>
    <mergeCell ref="CP38:CQ38"/>
    <mergeCell ref="CR38:CS38"/>
    <mergeCell ref="CT38:CU38"/>
    <mergeCell ref="CV38:CW38"/>
    <mergeCell ref="CX38:CY38"/>
    <mergeCell ref="CZ38:DA38"/>
    <mergeCell ref="AZ38:BA38"/>
    <mergeCell ref="BB38:BC38"/>
    <mergeCell ref="BD38:BE38"/>
    <mergeCell ref="BF38:BG38"/>
    <mergeCell ref="BH38:BI38"/>
    <mergeCell ref="AZ37:BA37"/>
    <mergeCell ref="BB37:BC37"/>
    <mergeCell ref="BD37:BE37"/>
    <mergeCell ref="BF37:BG37"/>
    <mergeCell ref="BH37:BI37"/>
    <mergeCell ref="BJ37:BK37"/>
    <mergeCell ref="BL37:BM37"/>
    <mergeCell ref="BN37:BO37"/>
    <mergeCell ref="AJ37:AK37"/>
    <mergeCell ref="AL37:AM37"/>
    <mergeCell ref="AN41:AO41"/>
    <mergeCell ref="AP41:AQ41"/>
    <mergeCell ref="BJ38:BK38"/>
    <mergeCell ref="BL38:BM38"/>
    <mergeCell ref="BN38:BO38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AR37:AS37"/>
    <mergeCell ref="AT37:AU37"/>
    <mergeCell ref="AV37:AW37"/>
    <mergeCell ref="AX37:AY37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AX38:AY38"/>
    <mergeCell ref="BX37:BY37"/>
    <mergeCell ref="BZ37:CA37"/>
    <mergeCell ref="DF36:DG36"/>
    <mergeCell ref="DH36:DI36"/>
    <mergeCell ref="DJ36:DK36"/>
    <mergeCell ref="DL36:DM36"/>
    <mergeCell ref="DN36:DO36"/>
    <mergeCell ref="DP36:DQ36"/>
    <mergeCell ref="DR36:DS36"/>
    <mergeCell ref="CN37:CO37"/>
    <mergeCell ref="CP37:CQ37"/>
    <mergeCell ref="CR37:CS37"/>
    <mergeCell ref="CT37:CU37"/>
    <mergeCell ref="CV37:CW37"/>
    <mergeCell ref="CX37:CY37"/>
    <mergeCell ref="CZ37:DA37"/>
    <mergeCell ref="DB37:DC37"/>
    <mergeCell ref="DD37:DE37"/>
    <mergeCell ref="DF37:DG37"/>
    <mergeCell ref="DH37:DI37"/>
    <mergeCell ref="DJ37:DK37"/>
    <mergeCell ref="DL37:DM37"/>
    <mergeCell ref="DN37:DO37"/>
    <mergeCell ref="DP37:DQ37"/>
    <mergeCell ref="DR37:DS37"/>
    <mergeCell ref="CB37:CC37"/>
    <mergeCell ref="CD37:CE37"/>
    <mergeCell ref="CF37:CG37"/>
    <mergeCell ref="CH37:CI37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N37:AO37"/>
    <mergeCell ref="AP37:AQ37"/>
    <mergeCell ref="BJ36:BK36"/>
    <mergeCell ref="BL36:BM36"/>
    <mergeCell ref="BN36:BO36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CF36:CG36"/>
    <mergeCell ref="DB36:DC36"/>
    <mergeCell ref="DD36:DE36"/>
    <mergeCell ref="CH36:CI36"/>
    <mergeCell ref="CJ36:CK36"/>
    <mergeCell ref="CL36:CM36"/>
    <mergeCell ref="CN36:CO36"/>
    <mergeCell ref="CP36:CQ36"/>
    <mergeCell ref="CR36:CS36"/>
    <mergeCell ref="CT36:CU36"/>
    <mergeCell ref="CV36:CW36"/>
    <mergeCell ref="CX36:CY36"/>
    <mergeCell ref="CZ36:DA36"/>
    <mergeCell ref="CJ37:CK37"/>
    <mergeCell ref="CL37:CM37"/>
    <mergeCell ref="BP37:BQ37"/>
    <mergeCell ref="BR37:BS37"/>
    <mergeCell ref="BT37:BU37"/>
    <mergeCell ref="BV37:BW37"/>
    <mergeCell ref="CD35:CE35"/>
    <mergeCell ref="CF35:CG35"/>
    <mergeCell ref="CH35:CI35"/>
    <mergeCell ref="AX36:AY36"/>
    <mergeCell ref="AZ36:BA36"/>
    <mergeCell ref="BB36:BC36"/>
    <mergeCell ref="BD36:BE36"/>
    <mergeCell ref="BF36:BG36"/>
    <mergeCell ref="BH36:BI36"/>
    <mergeCell ref="AZ35:BA35"/>
    <mergeCell ref="BB35:BC35"/>
    <mergeCell ref="BD35:BE35"/>
    <mergeCell ref="BF35:BG35"/>
    <mergeCell ref="BH35:BI35"/>
    <mergeCell ref="BJ35:BK35"/>
    <mergeCell ref="BL35:BM35"/>
    <mergeCell ref="BN35:BO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AR35:AS35"/>
    <mergeCell ref="AT35:AU35"/>
    <mergeCell ref="AV35:AW35"/>
    <mergeCell ref="AX35:AY35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AJ35:AK35"/>
    <mergeCell ref="AL35:AM35"/>
    <mergeCell ref="CJ35:CK35"/>
    <mergeCell ref="CL35:CM35"/>
    <mergeCell ref="BP35:BQ35"/>
    <mergeCell ref="BR35:BS35"/>
    <mergeCell ref="BT35:BU35"/>
    <mergeCell ref="BV35:BW35"/>
    <mergeCell ref="BX35:BY35"/>
    <mergeCell ref="BZ35:CA35"/>
    <mergeCell ref="DF34:DG34"/>
    <mergeCell ref="DH34:DI34"/>
    <mergeCell ref="DJ34:DK34"/>
    <mergeCell ref="DL34:DM34"/>
    <mergeCell ref="DN34:DO34"/>
    <mergeCell ref="DP34:DQ34"/>
    <mergeCell ref="DR34:DS34"/>
    <mergeCell ref="CN35:CO35"/>
    <mergeCell ref="CP35:CQ35"/>
    <mergeCell ref="CR35:CS35"/>
    <mergeCell ref="CT35:CU35"/>
    <mergeCell ref="CV35:CW35"/>
    <mergeCell ref="CX35:CY35"/>
    <mergeCell ref="CZ35:DA35"/>
    <mergeCell ref="DB35:DC35"/>
    <mergeCell ref="DD35:DE35"/>
    <mergeCell ref="DF35:DG35"/>
    <mergeCell ref="DH35:DI35"/>
    <mergeCell ref="DJ35:DK35"/>
    <mergeCell ref="DL35:DM35"/>
    <mergeCell ref="DN35:DO35"/>
    <mergeCell ref="DP35:DQ35"/>
    <mergeCell ref="DR35:DS35"/>
    <mergeCell ref="CB35:CC35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CF34:CG34"/>
    <mergeCell ref="DB34:DC34"/>
    <mergeCell ref="DD34:DE34"/>
    <mergeCell ref="CH34:CI34"/>
    <mergeCell ref="CJ34:CK34"/>
    <mergeCell ref="CL34:CM34"/>
    <mergeCell ref="CN34:CO34"/>
    <mergeCell ref="CP34:CQ34"/>
    <mergeCell ref="CR34:CS34"/>
    <mergeCell ref="CT34:CU34"/>
    <mergeCell ref="CV34:CW34"/>
    <mergeCell ref="CX34:CY34"/>
    <mergeCell ref="CZ34:DA34"/>
    <mergeCell ref="AZ34:BA34"/>
    <mergeCell ref="BB34:BC34"/>
    <mergeCell ref="BD34:BE34"/>
    <mergeCell ref="BF34:BG34"/>
    <mergeCell ref="BH34:BI34"/>
    <mergeCell ref="AZ33:BA33"/>
    <mergeCell ref="BB33:BC33"/>
    <mergeCell ref="BD33:BE33"/>
    <mergeCell ref="BF33:BG33"/>
    <mergeCell ref="BH33:BI33"/>
    <mergeCell ref="BJ33:BK33"/>
    <mergeCell ref="BL33:BM33"/>
    <mergeCell ref="BN33:BO33"/>
    <mergeCell ref="AJ33:AK33"/>
    <mergeCell ref="AL33:AM33"/>
    <mergeCell ref="AN35:AO35"/>
    <mergeCell ref="AP35:AQ35"/>
    <mergeCell ref="BJ34:BK34"/>
    <mergeCell ref="BL34:BM34"/>
    <mergeCell ref="BN34:BO34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AR33:AS33"/>
    <mergeCell ref="AT33:AU33"/>
    <mergeCell ref="AV33:AW33"/>
    <mergeCell ref="AX33:AY33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AX34:AY34"/>
    <mergeCell ref="BX33:BY33"/>
    <mergeCell ref="BZ33:CA33"/>
    <mergeCell ref="DF32:DG32"/>
    <mergeCell ref="DH32:DI32"/>
    <mergeCell ref="DJ32:DK32"/>
    <mergeCell ref="DL32:DM32"/>
    <mergeCell ref="DN32:DO32"/>
    <mergeCell ref="DP32:DQ32"/>
    <mergeCell ref="DR32:DS32"/>
    <mergeCell ref="CN33:CO33"/>
    <mergeCell ref="CP33:CQ33"/>
    <mergeCell ref="CR33:CS33"/>
    <mergeCell ref="CT33:CU33"/>
    <mergeCell ref="CV33:CW33"/>
    <mergeCell ref="CX33:CY33"/>
    <mergeCell ref="CZ33:DA33"/>
    <mergeCell ref="DB33:DC33"/>
    <mergeCell ref="DD33:DE33"/>
    <mergeCell ref="DF33:DG33"/>
    <mergeCell ref="DH33:DI33"/>
    <mergeCell ref="DJ33:DK33"/>
    <mergeCell ref="DL33:DM33"/>
    <mergeCell ref="DN33:DO33"/>
    <mergeCell ref="DP33:DQ33"/>
    <mergeCell ref="DR33:DS33"/>
    <mergeCell ref="CB33:CC33"/>
    <mergeCell ref="CD33:CE33"/>
    <mergeCell ref="CF33:CG33"/>
    <mergeCell ref="CH33:CI33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N33:AO33"/>
    <mergeCell ref="AP33:AQ33"/>
    <mergeCell ref="BJ32:BK32"/>
    <mergeCell ref="BL32:BM32"/>
    <mergeCell ref="BN32:BO32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F32:CG32"/>
    <mergeCell ref="DB32:DC32"/>
    <mergeCell ref="DD32:DE32"/>
    <mergeCell ref="CH32:CI32"/>
    <mergeCell ref="CJ32:CK32"/>
    <mergeCell ref="CL32:CM32"/>
    <mergeCell ref="CN32:CO32"/>
    <mergeCell ref="CP32:CQ32"/>
    <mergeCell ref="CR32:CS32"/>
    <mergeCell ref="CT32:CU32"/>
    <mergeCell ref="CV32:CW32"/>
    <mergeCell ref="CX32:CY32"/>
    <mergeCell ref="CZ32:DA32"/>
    <mergeCell ref="CJ33:CK33"/>
    <mergeCell ref="CL33:CM33"/>
    <mergeCell ref="BP33:BQ33"/>
    <mergeCell ref="BR33:BS33"/>
    <mergeCell ref="BT33:BU33"/>
    <mergeCell ref="BV33:BW33"/>
    <mergeCell ref="CD31:CE31"/>
    <mergeCell ref="CF31:CG31"/>
    <mergeCell ref="CH31:CI31"/>
    <mergeCell ref="AX32:AY32"/>
    <mergeCell ref="AZ32:BA32"/>
    <mergeCell ref="BB32:BC32"/>
    <mergeCell ref="BD32:BE32"/>
    <mergeCell ref="BF32:BG32"/>
    <mergeCell ref="BH32:BI32"/>
    <mergeCell ref="AZ31:BA31"/>
    <mergeCell ref="BB31:BC31"/>
    <mergeCell ref="BD31:BE31"/>
    <mergeCell ref="BF31:BG31"/>
    <mergeCell ref="BH31:BI31"/>
    <mergeCell ref="BJ31:BK31"/>
    <mergeCell ref="BL31:BM31"/>
    <mergeCell ref="BN31:BO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AR31:AS31"/>
    <mergeCell ref="AT31:AU31"/>
    <mergeCell ref="AV31:AW31"/>
    <mergeCell ref="AX31:AY31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AJ31:AK31"/>
    <mergeCell ref="AL31:AM31"/>
    <mergeCell ref="CJ31:CK31"/>
    <mergeCell ref="CL31:CM31"/>
    <mergeCell ref="BP31:BQ31"/>
    <mergeCell ref="BR31:BS31"/>
    <mergeCell ref="BT31:BU31"/>
    <mergeCell ref="BV31:BW31"/>
    <mergeCell ref="BX31:BY31"/>
    <mergeCell ref="BZ31:CA31"/>
    <mergeCell ref="DF30:DG30"/>
    <mergeCell ref="DH30:DI30"/>
    <mergeCell ref="DJ30:DK30"/>
    <mergeCell ref="DL30:DM30"/>
    <mergeCell ref="DN30:DO30"/>
    <mergeCell ref="DP30:DQ30"/>
    <mergeCell ref="DR30:DS30"/>
    <mergeCell ref="CN31:CO31"/>
    <mergeCell ref="CP31:CQ31"/>
    <mergeCell ref="CR31:CS31"/>
    <mergeCell ref="CT31:CU31"/>
    <mergeCell ref="CV31:CW31"/>
    <mergeCell ref="CX31:CY31"/>
    <mergeCell ref="CZ31:DA31"/>
    <mergeCell ref="DB31:DC31"/>
    <mergeCell ref="DD31:DE31"/>
    <mergeCell ref="DF31:DG31"/>
    <mergeCell ref="DH31:DI31"/>
    <mergeCell ref="DJ31:DK31"/>
    <mergeCell ref="DL31:DM31"/>
    <mergeCell ref="DN31:DO31"/>
    <mergeCell ref="DP31:DQ31"/>
    <mergeCell ref="DR31:DS31"/>
    <mergeCell ref="CB31:CC31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BP30:BQ30"/>
    <mergeCell ref="BR30:BS30"/>
    <mergeCell ref="BT30:BU30"/>
    <mergeCell ref="BV30:BW30"/>
    <mergeCell ref="BX30:BY30"/>
    <mergeCell ref="BZ30:CA30"/>
    <mergeCell ref="CB30:CC30"/>
    <mergeCell ref="CD30:CE30"/>
    <mergeCell ref="CF30:CG30"/>
    <mergeCell ref="DB30:DC30"/>
    <mergeCell ref="DD30:DE30"/>
    <mergeCell ref="CH30:CI30"/>
    <mergeCell ref="CJ30:CK30"/>
    <mergeCell ref="CL30:CM30"/>
    <mergeCell ref="CN30:CO30"/>
    <mergeCell ref="CP30:CQ30"/>
    <mergeCell ref="CR30:CS30"/>
    <mergeCell ref="CT30:CU30"/>
    <mergeCell ref="CV30:CW30"/>
    <mergeCell ref="CX30:CY30"/>
    <mergeCell ref="CZ30:DA30"/>
    <mergeCell ref="AZ30:BA30"/>
    <mergeCell ref="BB30:BC30"/>
    <mergeCell ref="BD30:BE30"/>
    <mergeCell ref="BF30:BG30"/>
    <mergeCell ref="BH30:BI30"/>
    <mergeCell ref="AZ27:BA27"/>
    <mergeCell ref="BB27:BC27"/>
    <mergeCell ref="BD27:BE27"/>
    <mergeCell ref="BF27:BG27"/>
    <mergeCell ref="BH27:BI27"/>
    <mergeCell ref="BJ27:BK27"/>
    <mergeCell ref="BL27:BM27"/>
    <mergeCell ref="BN27:BO27"/>
    <mergeCell ref="AJ27:AK27"/>
    <mergeCell ref="AL27:AM27"/>
    <mergeCell ref="AN31:AO31"/>
    <mergeCell ref="AP31:AQ31"/>
    <mergeCell ref="BJ30:BK30"/>
    <mergeCell ref="BL30:BM30"/>
    <mergeCell ref="BN30:BO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AR27:AS27"/>
    <mergeCell ref="AT27:AU27"/>
    <mergeCell ref="AV27:AW27"/>
    <mergeCell ref="AX27:AY27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AX30:AY30"/>
    <mergeCell ref="BX27:BY27"/>
    <mergeCell ref="BZ27:CA27"/>
    <mergeCell ref="DF26:DG26"/>
    <mergeCell ref="DH26:DI26"/>
    <mergeCell ref="DJ26:DK26"/>
    <mergeCell ref="DL26:DM26"/>
    <mergeCell ref="DN26:DO26"/>
    <mergeCell ref="DP26:DQ26"/>
    <mergeCell ref="DR26:DS26"/>
    <mergeCell ref="CN27:CO27"/>
    <mergeCell ref="CP27:CQ27"/>
    <mergeCell ref="CR27:CS27"/>
    <mergeCell ref="CT27:CU27"/>
    <mergeCell ref="CV27:CW27"/>
    <mergeCell ref="CX27:CY27"/>
    <mergeCell ref="CZ27:DA27"/>
    <mergeCell ref="DB27:DC27"/>
    <mergeCell ref="DD27:DE27"/>
    <mergeCell ref="DF27:DG27"/>
    <mergeCell ref="DH27:DI27"/>
    <mergeCell ref="DJ27:DK27"/>
    <mergeCell ref="DL27:DM27"/>
    <mergeCell ref="DN27:DO27"/>
    <mergeCell ref="DP27:DQ27"/>
    <mergeCell ref="DR27:DS27"/>
    <mergeCell ref="CB27:CC27"/>
    <mergeCell ref="CD27:CE27"/>
    <mergeCell ref="CF27:CG27"/>
    <mergeCell ref="CH27:CI27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N27:AO27"/>
    <mergeCell ref="AP27:AQ27"/>
    <mergeCell ref="BJ26:BK26"/>
    <mergeCell ref="BL26:BM26"/>
    <mergeCell ref="BN26:BO26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CF26:CG26"/>
    <mergeCell ref="DB26:DC26"/>
    <mergeCell ref="DD26:DE26"/>
    <mergeCell ref="CH26:CI26"/>
    <mergeCell ref="CJ26:CK26"/>
    <mergeCell ref="CL26:CM26"/>
    <mergeCell ref="CN26:CO26"/>
    <mergeCell ref="CP26:CQ26"/>
    <mergeCell ref="CR26:CS26"/>
    <mergeCell ref="CT26:CU26"/>
    <mergeCell ref="CV26:CW26"/>
    <mergeCell ref="CX26:CY26"/>
    <mergeCell ref="CZ26:DA26"/>
    <mergeCell ref="CJ27:CK27"/>
    <mergeCell ref="CL27:CM27"/>
    <mergeCell ref="BP27:BQ27"/>
    <mergeCell ref="BR27:BS27"/>
    <mergeCell ref="BT27:BU27"/>
    <mergeCell ref="BV27:BW27"/>
    <mergeCell ref="CD25:CE25"/>
    <mergeCell ref="CF25:CG25"/>
    <mergeCell ref="CH25:CI25"/>
    <mergeCell ref="AX26:AY26"/>
    <mergeCell ref="AZ26:BA26"/>
    <mergeCell ref="BB26:BC26"/>
    <mergeCell ref="BD26:BE26"/>
    <mergeCell ref="BF26:BG26"/>
    <mergeCell ref="BH26:BI26"/>
    <mergeCell ref="AZ25:BA25"/>
    <mergeCell ref="BB25:BC25"/>
    <mergeCell ref="BD25:BE25"/>
    <mergeCell ref="BF25:BG25"/>
    <mergeCell ref="BH25:BI25"/>
    <mergeCell ref="BJ25:BK25"/>
    <mergeCell ref="BL25:BM25"/>
    <mergeCell ref="BN25:BO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AR25:AS25"/>
    <mergeCell ref="AT25:AU25"/>
    <mergeCell ref="AV25:AW25"/>
    <mergeCell ref="AX25:AY25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P26:AQ26"/>
    <mergeCell ref="AR26:AS26"/>
    <mergeCell ref="AT26:AU26"/>
    <mergeCell ref="AV26:AW26"/>
    <mergeCell ref="AJ25:AK25"/>
    <mergeCell ref="AL25:AM25"/>
    <mergeCell ref="CJ25:CK25"/>
    <mergeCell ref="CL25:CM25"/>
    <mergeCell ref="BP25:BQ25"/>
    <mergeCell ref="BR25:BS25"/>
    <mergeCell ref="BT25:BU25"/>
    <mergeCell ref="BV25:BW25"/>
    <mergeCell ref="BX25:BY25"/>
    <mergeCell ref="BZ25:CA25"/>
    <mergeCell ref="DF24:DG24"/>
    <mergeCell ref="DH24:DI24"/>
    <mergeCell ref="DJ24:DK24"/>
    <mergeCell ref="DL24:DM24"/>
    <mergeCell ref="DN24:DO24"/>
    <mergeCell ref="DP24:DQ24"/>
    <mergeCell ref="DR24:DS24"/>
    <mergeCell ref="CN25:CO25"/>
    <mergeCell ref="CP25:CQ25"/>
    <mergeCell ref="CR25:CS25"/>
    <mergeCell ref="CT25:CU25"/>
    <mergeCell ref="CV25:CW25"/>
    <mergeCell ref="CX25:CY25"/>
    <mergeCell ref="CZ25:DA25"/>
    <mergeCell ref="DB25:DC25"/>
    <mergeCell ref="DD25:DE25"/>
    <mergeCell ref="DF25:DG25"/>
    <mergeCell ref="DH25:DI25"/>
    <mergeCell ref="DJ25:DK25"/>
    <mergeCell ref="DL25:DM25"/>
    <mergeCell ref="DN25:DO25"/>
    <mergeCell ref="DP25:DQ25"/>
    <mergeCell ref="DR25:DS25"/>
    <mergeCell ref="CB25:CC25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BP24:BQ24"/>
    <mergeCell ref="BR24:BS24"/>
    <mergeCell ref="BT24:BU24"/>
    <mergeCell ref="BV24:BW24"/>
    <mergeCell ref="BX24:BY24"/>
    <mergeCell ref="BZ24:CA24"/>
    <mergeCell ref="CB24:CC24"/>
    <mergeCell ref="CD24:CE24"/>
    <mergeCell ref="CF24:CG24"/>
    <mergeCell ref="DB24:DC24"/>
    <mergeCell ref="DD24:DE24"/>
    <mergeCell ref="CH24:CI24"/>
    <mergeCell ref="CJ24:CK24"/>
    <mergeCell ref="CL24:CM24"/>
    <mergeCell ref="CN24:CO24"/>
    <mergeCell ref="CP24:CQ24"/>
    <mergeCell ref="CR24:CS24"/>
    <mergeCell ref="CT24:CU24"/>
    <mergeCell ref="CV24:CW24"/>
    <mergeCell ref="CX24:CY24"/>
    <mergeCell ref="CZ24:DA24"/>
    <mergeCell ref="AZ24:BA24"/>
    <mergeCell ref="BB24:BC24"/>
    <mergeCell ref="BD24:BE24"/>
    <mergeCell ref="BF24:BG24"/>
    <mergeCell ref="BH24:BI24"/>
    <mergeCell ref="AZ23:BA23"/>
    <mergeCell ref="BB23:BC23"/>
    <mergeCell ref="BD23:BE23"/>
    <mergeCell ref="BF23:BG23"/>
    <mergeCell ref="BH23:BI23"/>
    <mergeCell ref="BJ23:BK23"/>
    <mergeCell ref="BL23:BM23"/>
    <mergeCell ref="BN23:BO23"/>
    <mergeCell ref="AJ23:AK23"/>
    <mergeCell ref="AL23:AM23"/>
    <mergeCell ref="AN25:AO25"/>
    <mergeCell ref="AP25:AQ25"/>
    <mergeCell ref="BJ24:BK24"/>
    <mergeCell ref="BL24:BM24"/>
    <mergeCell ref="BN24:BO24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AR23:AS23"/>
    <mergeCell ref="AT23:AU23"/>
    <mergeCell ref="AV23:AW23"/>
    <mergeCell ref="AX23:AY23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AV24:AW24"/>
    <mergeCell ref="AX24:AY24"/>
    <mergeCell ref="BX23:BY23"/>
    <mergeCell ref="BZ23:CA23"/>
    <mergeCell ref="DF22:DG22"/>
    <mergeCell ref="DH22:DI22"/>
    <mergeCell ref="DJ22:DK22"/>
    <mergeCell ref="DL22:DM22"/>
    <mergeCell ref="DN22:DO22"/>
    <mergeCell ref="DP22:DQ22"/>
    <mergeCell ref="DR22:DS22"/>
    <mergeCell ref="CN23:CO23"/>
    <mergeCell ref="CP23:CQ23"/>
    <mergeCell ref="CR23:CS23"/>
    <mergeCell ref="CT23:CU23"/>
    <mergeCell ref="CV23:CW23"/>
    <mergeCell ref="CX23:CY23"/>
    <mergeCell ref="CZ23:DA23"/>
    <mergeCell ref="DB23:DC23"/>
    <mergeCell ref="DD23:DE23"/>
    <mergeCell ref="DF23:DG23"/>
    <mergeCell ref="DH23:DI23"/>
    <mergeCell ref="DJ23:DK23"/>
    <mergeCell ref="DL23:DM23"/>
    <mergeCell ref="DN23:DO23"/>
    <mergeCell ref="DP23:DQ23"/>
    <mergeCell ref="DR23:DS23"/>
    <mergeCell ref="CB23:CC23"/>
    <mergeCell ref="CD23:CE23"/>
    <mergeCell ref="CF23:CG23"/>
    <mergeCell ref="CH23:CI23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N23:AO23"/>
    <mergeCell ref="AP23:AQ23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DB22:DC22"/>
    <mergeCell ref="DD22:DE22"/>
    <mergeCell ref="CH22:CI22"/>
    <mergeCell ref="CJ22:CK22"/>
    <mergeCell ref="CL22:CM22"/>
    <mergeCell ref="CN22:CO22"/>
    <mergeCell ref="CP22:CQ22"/>
    <mergeCell ref="CR22:CS22"/>
    <mergeCell ref="CT22:CU22"/>
    <mergeCell ref="CV22:CW22"/>
    <mergeCell ref="CX22:CY22"/>
    <mergeCell ref="CZ22:DA22"/>
    <mergeCell ref="CJ23:CK23"/>
    <mergeCell ref="CL23:CM23"/>
    <mergeCell ref="BP23:BQ23"/>
    <mergeCell ref="BR23:BS23"/>
    <mergeCell ref="BT23:BU23"/>
    <mergeCell ref="BV23:BW23"/>
    <mergeCell ref="CD21:CE21"/>
    <mergeCell ref="CF21:CG21"/>
    <mergeCell ref="CH21:CI21"/>
    <mergeCell ref="AX22:AY22"/>
    <mergeCell ref="AZ22:BA22"/>
    <mergeCell ref="BB22:BC22"/>
    <mergeCell ref="BD22:BE22"/>
    <mergeCell ref="BF22:BG22"/>
    <mergeCell ref="BH22:BI22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AR21:AS21"/>
    <mergeCell ref="AT21:AU21"/>
    <mergeCell ref="AV21:AW21"/>
    <mergeCell ref="AX21:AY21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J21:AK21"/>
    <mergeCell ref="AL21:AM21"/>
    <mergeCell ref="CJ21:CK21"/>
    <mergeCell ref="CL21:CM21"/>
    <mergeCell ref="BP21:BQ21"/>
    <mergeCell ref="BR21:BS21"/>
    <mergeCell ref="BT21:BU21"/>
    <mergeCell ref="BV21:BW21"/>
    <mergeCell ref="BX21:BY21"/>
    <mergeCell ref="BZ21:CA21"/>
    <mergeCell ref="DF20:DG20"/>
    <mergeCell ref="DH20:DI20"/>
    <mergeCell ref="DJ20:DK20"/>
    <mergeCell ref="DL20:DM20"/>
    <mergeCell ref="DN20:DO20"/>
    <mergeCell ref="DP20:DQ20"/>
    <mergeCell ref="DR20:DS20"/>
    <mergeCell ref="CN21:CO21"/>
    <mergeCell ref="CP21:CQ21"/>
    <mergeCell ref="CR21:CS21"/>
    <mergeCell ref="CT21:CU21"/>
    <mergeCell ref="CV21:CW21"/>
    <mergeCell ref="CX21:CY21"/>
    <mergeCell ref="CZ21:DA21"/>
    <mergeCell ref="DB21:DC21"/>
    <mergeCell ref="DD21:DE21"/>
    <mergeCell ref="DF21:DG21"/>
    <mergeCell ref="DH21:DI21"/>
    <mergeCell ref="DJ21:DK21"/>
    <mergeCell ref="DL21:DM21"/>
    <mergeCell ref="DN21:DO21"/>
    <mergeCell ref="DP21:DQ21"/>
    <mergeCell ref="DR21:DS21"/>
    <mergeCell ref="CB21:CC21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DB20:DC20"/>
    <mergeCell ref="DD20:DE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AZ20:BA20"/>
    <mergeCell ref="BB20:BC20"/>
    <mergeCell ref="BD20:BE20"/>
    <mergeCell ref="BF20:BG20"/>
    <mergeCell ref="BH20:BI20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AJ19:AK19"/>
    <mergeCell ref="AL19:AM19"/>
    <mergeCell ref="AN21:AO21"/>
    <mergeCell ref="AP21:AQ21"/>
    <mergeCell ref="BJ20:BK20"/>
    <mergeCell ref="BL20:BM20"/>
    <mergeCell ref="BN20:BO20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AR19:AS19"/>
    <mergeCell ref="AT19:AU19"/>
    <mergeCell ref="AV19:AW19"/>
    <mergeCell ref="AX19:AY19"/>
    <mergeCell ref="Z20:AA20"/>
    <mergeCell ref="AB20:AC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BX19:BY19"/>
    <mergeCell ref="BZ19:CA19"/>
    <mergeCell ref="DF16:DG16"/>
    <mergeCell ref="DH16:DI16"/>
    <mergeCell ref="DJ16:DK16"/>
    <mergeCell ref="DL16:DM16"/>
    <mergeCell ref="DN16:DO16"/>
    <mergeCell ref="DP16:DQ16"/>
    <mergeCell ref="DR16:DS16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CB19:CC19"/>
    <mergeCell ref="CD19:CE19"/>
    <mergeCell ref="CF19:CG19"/>
    <mergeCell ref="CH19:CI19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N19:AO19"/>
    <mergeCell ref="AP19:AQ19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DB16:DC16"/>
    <mergeCell ref="DD16:DE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CJ19:CK19"/>
    <mergeCell ref="CL19:CM19"/>
    <mergeCell ref="BP19:BQ19"/>
    <mergeCell ref="BR19:BS19"/>
    <mergeCell ref="BT19:BU19"/>
    <mergeCell ref="BV19:BW19"/>
    <mergeCell ref="CD15:CE15"/>
    <mergeCell ref="CF15:CG15"/>
    <mergeCell ref="CH15:CI15"/>
    <mergeCell ref="AX16:AY16"/>
    <mergeCell ref="AZ16:BA16"/>
    <mergeCell ref="BB16:BC16"/>
    <mergeCell ref="BD16:BE16"/>
    <mergeCell ref="BF16:BG16"/>
    <mergeCell ref="BH16:BI16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AR15:AS15"/>
    <mergeCell ref="AT15:AU15"/>
    <mergeCell ref="AV15:AW15"/>
    <mergeCell ref="AX15:AY15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AJ15:AK15"/>
    <mergeCell ref="AL15:AM15"/>
    <mergeCell ref="CJ15:CK15"/>
    <mergeCell ref="CL15:CM15"/>
    <mergeCell ref="BP15:BQ15"/>
    <mergeCell ref="BR15:BS15"/>
    <mergeCell ref="BT15:BU15"/>
    <mergeCell ref="BV15:BW15"/>
    <mergeCell ref="BX15:BY15"/>
    <mergeCell ref="BZ15:CA15"/>
    <mergeCell ref="DF14:DG14"/>
    <mergeCell ref="DH14:DI14"/>
    <mergeCell ref="DJ14:DK14"/>
    <mergeCell ref="DL14:DM14"/>
    <mergeCell ref="DN14:DO14"/>
    <mergeCell ref="DP14:DQ14"/>
    <mergeCell ref="DR14:DS14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DH15:DI15"/>
    <mergeCell ref="DJ15:DK15"/>
    <mergeCell ref="DL15:DM15"/>
    <mergeCell ref="DN15:DO15"/>
    <mergeCell ref="DP15:DQ15"/>
    <mergeCell ref="DR15:DS15"/>
    <mergeCell ref="CB15:CC15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DB14:DC14"/>
    <mergeCell ref="DD14:DE14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AZ14:BA14"/>
    <mergeCell ref="BB14:BC14"/>
    <mergeCell ref="BD14:BE14"/>
    <mergeCell ref="BF14:BG14"/>
    <mergeCell ref="BH14:BI14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AJ13:AK13"/>
    <mergeCell ref="AL13:AM13"/>
    <mergeCell ref="AN15:AO15"/>
    <mergeCell ref="AP15:AQ15"/>
    <mergeCell ref="BJ14:BK14"/>
    <mergeCell ref="BL14:BM14"/>
    <mergeCell ref="BN14:BO14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AR13:AS13"/>
    <mergeCell ref="AT13:AU13"/>
    <mergeCell ref="AV13:AW13"/>
    <mergeCell ref="AX13:AY13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BX13:BY13"/>
    <mergeCell ref="BZ13:CA13"/>
    <mergeCell ref="DF12:DG12"/>
    <mergeCell ref="DH12:DI12"/>
    <mergeCell ref="DJ12:DK12"/>
    <mergeCell ref="DL12:DM12"/>
    <mergeCell ref="DN12:DO12"/>
    <mergeCell ref="DP12:DQ12"/>
    <mergeCell ref="DR12:DS12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3:DI13"/>
    <mergeCell ref="DJ13:DK13"/>
    <mergeCell ref="DL13:DM13"/>
    <mergeCell ref="DN13:DO13"/>
    <mergeCell ref="DP13:DQ13"/>
    <mergeCell ref="DR13:DS13"/>
    <mergeCell ref="CB13:CC13"/>
    <mergeCell ref="CD13:CE13"/>
    <mergeCell ref="CF13:CG13"/>
    <mergeCell ref="CH13:CI13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N13:AO13"/>
    <mergeCell ref="AP13:AQ13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DB12:DC12"/>
    <mergeCell ref="DD12:DE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CJ13:CK13"/>
    <mergeCell ref="CL13:CM13"/>
    <mergeCell ref="BP13:BQ13"/>
    <mergeCell ref="BR13:BS13"/>
    <mergeCell ref="BT13:BU13"/>
    <mergeCell ref="BV13:BW13"/>
    <mergeCell ref="CD11:CE11"/>
    <mergeCell ref="CF11:CG11"/>
    <mergeCell ref="CH11:CI11"/>
    <mergeCell ref="AX12:AY12"/>
    <mergeCell ref="AZ12:BA12"/>
    <mergeCell ref="BB12:BC12"/>
    <mergeCell ref="BD12:BE12"/>
    <mergeCell ref="BF12:BG12"/>
    <mergeCell ref="BH12:BI12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AR11:AS11"/>
    <mergeCell ref="AT11:AU11"/>
    <mergeCell ref="AV11:AW11"/>
    <mergeCell ref="AX11:AY11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J11:AK11"/>
    <mergeCell ref="AL11:AM11"/>
    <mergeCell ref="CJ11:CK11"/>
    <mergeCell ref="CL11:CM11"/>
    <mergeCell ref="BP11:BQ11"/>
    <mergeCell ref="BR11:BS11"/>
    <mergeCell ref="BT11:BU11"/>
    <mergeCell ref="BV11:BW11"/>
    <mergeCell ref="BX11:BY11"/>
    <mergeCell ref="BZ11:CA11"/>
    <mergeCell ref="DF10:DG10"/>
    <mergeCell ref="DH10:DI10"/>
    <mergeCell ref="DJ10:DK10"/>
    <mergeCell ref="DL10:DM10"/>
    <mergeCell ref="DN10:DO10"/>
    <mergeCell ref="DP10:DQ10"/>
    <mergeCell ref="DR10:DS10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R11:DS11"/>
    <mergeCell ref="CB11:CC11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DB10:DC10"/>
    <mergeCell ref="DD10:DE10"/>
    <mergeCell ref="CH10:CI10"/>
    <mergeCell ref="CJ10:CK10"/>
    <mergeCell ref="CL10:CM10"/>
    <mergeCell ref="CN10:CO10"/>
    <mergeCell ref="CP10:CQ10"/>
    <mergeCell ref="CR10:CS10"/>
    <mergeCell ref="CT10:CU10"/>
    <mergeCell ref="CV10:CW10"/>
    <mergeCell ref="CX10:CY10"/>
    <mergeCell ref="CZ10:DA10"/>
    <mergeCell ref="AZ10:BA10"/>
    <mergeCell ref="BB10:BC10"/>
    <mergeCell ref="BD10:BE10"/>
    <mergeCell ref="BF10:BG10"/>
    <mergeCell ref="BH10:BI10"/>
    <mergeCell ref="AZ9:BA9"/>
    <mergeCell ref="BB9:BC9"/>
    <mergeCell ref="BD9:BE9"/>
    <mergeCell ref="BF9:BG9"/>
    <mergeCell ref="BH9:BI9"/>
    <mergeCell ref="BJ9:BK9"/>
    <mergeCell ref="BL9:BM9"/>
    <mergeCell ref="BN9:BO9"/>
    <mergeCell ref="AJ9:AK9"/>
    <mergeCell ref="AL9:AM9"/>
    <mergeCell ref="AN11:AO11"/>
    <mergeCell ref="AP11:AQ11"/>
    <mergeCell ref="BJ10:BK10"/>
    <mergeCell ref="BL10:BM10"/>
    <mergeCell ref="BN10:BO10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AR9:AS9"/>
    <mergeCell ref="AT9:AU9"/>
    <mergeCell ref="AV9:AW9"/>
    <mergeCell ref="AX9:AY9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BT9:BU9"/>
    <mergeCell ref="BV9:BW9"/>
    <mergeCell ref="BX9:BY9"/>
    <mergeCell ref="BZ9:CA9"/>
    <mergeCell ref="DF8:DG8"/>
    <mergeCell ref="DH8:DI8"/>
    <mergeCell ref="DJ8:DK8"/>
    <mergeCell ref="DL8:DM8"/>
    <mergeCell ref="DN8:DO8"/>
    <mergeCell ref="DP8:DQ8"/>
    <mergeCell ref="DR8:DS8"/>
    <mergeCell ref="CN9:CO9"/>
    <mergeCell ref="CP9:CQ9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CB9:CC9"/>
    <mergeCell ref="CD9:CE9"/>
    <mergeCell ref="CF9:CG9"/>
    <mergeCell ref="CH9:CI9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BF8:BG8"/>
    <mergeCell ref="AN9:AO9"/>
    <mergeCell ref="AP9:AQ9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DB8:DC8"/>
    <mergeCell ref="DD8:DE8"/>
    <mergeCell ref="CH8:CI8"/>
    <mergeCell ref="CJ8:CK8"/>
    <mergeCell ref="CL8:CM8"/>
    <mergeCell ref="CN8:CO8"/>
    <mergeCell ref="CP8:CQ8"/>
    <mergeCell ref="CR8:CS8"/>
    <mergeCell ref="CT8:CU8"/>
    <mergeCell ref="CV8:CW8"/>
    <mergeCell ref="BH8:BI8"/>
    <mergeCell ref="CX8:CY8"/>
    <mergeCell ref="CZ8:DA8"/>
    <mergeCell ref="CJ9:CK9"/>
    <mergeCell ref="CL9:CM9"/>
    <mergeCell ref="BP9:BQ9"/>
    <mergeCell ref="BR9:BS9"/>
    <mergeCell ref="A1:Y4"/>
    <mergeCell ref="A5:DS5"/>
    <mergeCell ref="B6:Y6"/>
    <mergeCell ref="Z6:DS6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</mergeCells>
  <conditionalFormatting sqref="A1:DS4 DT1:IV6 A5:A6 A7:XFD91 A92 DT92:IV92 A93:XFD95 A96:BP96 BR96 BT96 BV96 BX96 BZ96 CB96 CD96 CF96 CH96 CJ96 CL96 CN96:CP96 CR96 CT96:CV96 CX96 CZ96 DB96 DD96 DF96 DH96 DJ96 DL96 DN96 DP96 DR96 DT96:IV96 A97:XFD65536">
    <cfRule type="cellIs" dxfId="1" priority="2" operator="equal">
      <formula>"N/A"</formula>
    </cfRule>
  </conditionalFormatting>
  <conditionalFormatting sqref="B6">
    <cfRule type="cellIs" dxfId="0" priority="1" operator="equal">
      <formula>"N/A"</formula>
    </cfRule>
  </conditionalFormatting>
  <printOptions horizontalCentered="1"/>
  <pageMargins left="0.19685039370078741" right="0.19685039370078741" top="0.19685039370078741" bottom="0.39370078740157483" header="0" footer="0"/>
  <pageSetup paperSize="9" scale="92" fitToHeight="2" orientation="portrait" r:id="rId1"/>
  <headerFooter>
    <oddHeader>&amp;C&amp;A</oddHeader>
    <oddFooter>&amp;C
Diretoria Geral HEF&amp;RPágina &amp;P de &amp;N</oddFooter>
  </headerFooter>
  <rowBreaks count="1" manualBreakCount="1">
    <brk id="66" max="1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415014-6F1E-417C-B69E-C4F1FD52FF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44B0B2-DCA1-4F68-86BC-01368B11C5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Producao</vt:lpstr>
      <vt:lpstr>Desempenho</vt:lpstr>
      <vt:lpstr>Efetividade</vt:lpstr>
      <vt:lpstr>Desempenho!Area_de_impressao</vt:lpstr>
      <vt:lpstr>Efetividade!Area_de_impressao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2026-06-03T19:03:34Z</dcterms:created>
  <dcterms:modified xsi:type="dcterms:W3CDTF">2026-06-06T18:24:37Z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