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7-2026\"/>
    </mc:Choice>
  </mc:AlternateContent>
  <xr:revisionPtr revIDLastSave="0" documentId="8_{69DC915F-F91D-4604-8561-E337586B3ACB}" xr6:coauthVersionLast="47" xr6:coauthVersionMax="47" xr10:uidLastSave="{00000000-0000-0000-0000-000000000000}"/>
  <bookViews>
    <workbookView xWindow="-120" yWindow="-120" windowWidth="20730" windowHeight="11040" xr2:uid="{1142E762-D6C5-4A9D-A3E4-FC7CF4E43653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Desempenho!$A$1:$BP$61</definedName>
    <definedName name="_xlnm.Print_Area" localSheetId="2">Efetividade!$A$1:$DS$99</definedName>
    <definedName name="_xlnm.Print_Area" localSheetId="0">Producao!$A$1:$BR$195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2">Efetividade!$1:$6</definedName>
    <definedName name="_xlnm.Print_Titles" localSheetId="0">Producao!$1:$8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99" i="3" l="1"/>
  <c r="DP99" i="3"/>
  <c r="DN99" i="3"/>
  <c r="DL99" i="3"/>
  <c r="DJ99" i="3"/>
  <c r="DH99" i="3"/>
  <c r="DF99" i="3"/>
  <c r="DD99" i="3"/>
  <c r="DB99" i="3"/>
  <c r="CZ99" i="3"/>
  <c r="CX99" i="3"/>
  <c r="CV99" i="3"/>
  <c r="CT99" i="3"/>
  <c r="CR99" i="3"/>
  <c r="CP99" i="3"/>
  <c r="CN99" i="3"/>
  <c r="CL99" i="3"/>
  <c r="CJ99" i="3"/>
  <c r="CH99" i="3"/>
  <c r="CF99" i="3"/>
  <c r="CD99" i="3"/>
  <c r="CB99" i="3"/>
  <c r="BZ99" i="3"/>
  <c r="BX99" i="3"/>
  <c r="BV99" i="3"/>
  <c r="BT99" i="3"/>
  <c r="BR99" i="3"/>
  <c r="BP99" i="3"/>
  <c r="BN99" i="3"/>
  <c r="BJ99" i="3"/>
  <c r="BH99" i="3"/>
  <c r="BF99" i="3"/>
  <c r="BD99" i="3"/>
  <c r="BB99" i="3"/>
  <c r="AZ99" i="3"/>
  <c r="AX99" i="3"/>
  <c r="AV99" i="3"/>
  <c r="AT99" i="3"/>
  <c r="AR99" i="3"/>
  <c r="AP99" i="3"/>
  <c r="AN99" i="3"/>
  <c r="AL99" i="3"/>
  <c r="AJ99" i="3"/>
  <c r="AH99" i="3"/>
  <c r="AF99" i="3"/>
  <c r="AD99" i="3"/>
  <c r="AB99" i="3"/>
  <c r="Z99" i="3"/>
  <c r="X99" i="3"/>
  <c r="V99" i="3"/>
  <c r="T99" i="3"/>
  <c r="R99" i="3"/>
  <c r="P99" i="3"/>
  <c r="N99" i="3"/>
  <c r="L99" i="3"/>
  <c r="J99" i="3"/>
  <c r="H99" i="3"/>
  <c r="F99" i="3"/>
  <c r="D99" i="3"/>
  <c r="B99" i="3"/>
  <c r="DR74" i="3"/>
  <c r="DP74" i="3"/>
  <c r="DN74" i="3"/>
  <c r="DL74" i="3"/>
  <c r="DJ74" i="3"/>
  <c r="DH74" i="3"/>
  <c r="DF74" i="3"/>
  <c r="DD74" i="3"/>
  <c r="DB74" i="3"/>
  <c r="CZ74" i="3"/>
  <c r="CX74" i="3"/>
  <c r="CV74" i="3"/>
  <c r="CT74" i="3"/>
  <c r="CR74" i="3"/>
  <c r="CP74" i="3"/>
  <c r="CN74" i="3"/>
  <c r="CL74" i="3"/>
  <c r="CJ74" i="3"/>
  <c r="CH74" i="3"/>
  <c r="CF74" i="3"/>
  <c r="CD74" i="3"/>
  <c r="CB74" i="3"/>
  <c r="BZ74" i="3"/>
  <c r="BX74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N74" i="3"/>
  <c r="AL74" i="3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DR72" i="3"/>
  <c r="DP72" i="3"/>
  <c r="DN72" i="3"/>
  <c r="DL72" i="3"/>
  <c r="DJ72" i="3"/>
  <c r="DH72" i="3"/>
  <c r="DF72" i="3"/>
  <c r="DD72" i="3"/>
  <c r="DB72" i="3"/>
  <c r="CZ72" i="3"/>
  <c r="CX72" i="3"/>
  <c r="CV72" i="3"/>
  <c r="CT72" i="3"/>
  <c r="CR72" i="3"/>
  <c r="CP72" i="3"/>
  <c r="CN72" i="3"/>
  <c r="CL72" i="3"/>
  <c r="CJ72" i="3"/>
  <c r="CH72" i="3"/>
  <c r="CF72" i="3"/>
  <c r="CD72" i="3"/>
  <c r="CB72" i="3"/>
  <c r="BZ72" i="3"/>
  <c r="BX72" i="3"/>
  <c r="BV72" i="3"/>
  <c r="BT72" i="3"/>
  <c r="BR72" i="3"/>
  <c r="BP72" i="3"/>
  <c r="BN72" i="3"/>
  <c r="BL72" i="3"/>
  <c r="BJ72" i="3"/>
  <c r="BH72" i="3"/>
  <c r="BF72" i="3"/>
  <c r="BD72" i="3"/>
  <c r="BB72" i="3"/>
  <c r="AZ72" i="3"/>
  <c r="AX72" i="3"/>
  <c r="AV72" i="3"/>
  <c r="AT72" i="3"/>
  <c r="AR72" i="3"/>
  <c r="AP72" i="3"/>
  <c r="AN72" i="3"/>
  <c r="AL72" i="3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DR69" i="3"/>
  <c r="DP69" i="3"/>
  <c r="DN69" i="3"/>
  <c r="DL69" i="3"/>
  <c r="DJ69" i="3"/>
  <c r="DH69" i="3"/>
  <c r="DF69" i="3"/>
  <c r="DD69" i="3"/>
  <c r="DB69" i="3"/>
  <c r="CZ69" i="3"/>
  <c r="CX69" i="3"/>
  <c r="CV69" i="3"/>
  <c r="CT69" i="3"/>
  <c r="CR69" i="3"/>
  <c r="CP69" i="3"/>
  <c r="CN69" i="3"/>
  <c r="CL69" i="3"/>
  <c r="CJ69" i="3"/>
  <c r="CH69" i="3"/>
  <c r="CF69" i="3"/>
  <c r="CD69" i="3"/>
  <c r="CB69" i="3"/>
  <c r="BZ69" i="3"/>
  <c r="BX69" i="3"/>
  <c r="BV69" i="3"/>
  <c r="BT69" i="3"/>
  <c r="BR69" i="3"/>
  <c r="BP69" i="3"/>
  <c r="BN69" i="3"/>
  <c r="BL69" i="3"/>
  <c r="BJ69" i="3"/>
  <c r="BH69" i="3"/>
  <c r="BF69" i="3"/>
  <c r="BD69" i="3"/>
  <c r="BB69" i="3"/>
  <c r="AZ69" i="3"/>
  <c r="AX69" i="3"/>
  <c r="AV69" i="3"/>
  <c r="AT69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DR65" i="3"/>
  <c r="DP65" i="3"/>
  <c r="DN65" i="3"/>
  <c r="DL65" i="3"/>
  <c r="DJ65" i="3"/>
  <c r="DH65" i="3"/>
  <c r="DF65" i="3"/>
  <c r="DD65" i="3"/>
  <c r="DB65" i="3"/>
  <c r="CZ65" i="3"/>
  <c r="CX65" i="3"/>
  <c r="CV65" i="3"/>
  <c r="CT65" i="3"/>
  <c r="CR65" i="3"/>
  <c r="CP65" i="3"/>
  <c r="CN65" i="3"/>
  <c r="CL65" i="3"/>
  <c r="CJ65" i="3"/>
  <c r="CH65" i="3"/>
  <c r="CF65" i="3"/>
  <c r="CD65" i="3"/>
  <c r="CB65" i="3"/>
  <c r="BZ65" i="3"/>
  <c r="BX65" i="3"/>
  <c r="BV65" i="3"/>
  <c r="BT65" i="3"/>
  <c r="BR65" i="3"/>
  <c r="BP65" i="3"/>
  <c r="BN65" i="3"/>
  <c r="BL65" i="3"/>
  <c r="BJ65" i="3"/>
  <c r="BH65" i="3"/>
  <c r="BF65" i="3"/>
  <c r="BD65" i="3"/>
  <c r="BB65" i="3"/>
  <c r="AZ65" i="3"/>
  <c r="AX65" i="3"/>
  <c r="AV65" i="3"/>
  <c r="AT65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DR63" i="3"/>
  <c r="DP63" i="3"/>
  <c r="DN63" i="3"/>
  <c r="DL63" i="3"/>
  <c r="DJ63" i="3"/>
  <c r="DH63" i="3"/>
  <c r="DF63" i="3"/>
  <c r="DD63" i="3"/>
  <c r="DB63" i="3"/>
  <c r="CZ63" i="3"/>
  <c r="CX63" i="3"/>
  <c r="CV63" i="3"/>
  <c r="CT63" i="3"/>
  <c r="CR63" i="3"/>
  <c r="CP63" i="3"/>
  <c r="CN63" i="3"/>
  <c r="CL63" i="3"/>
  <c r="CJ63" i="3"/>
  <c r="CH63" i="3"/>
  <c r="CF63" i="3"/>
  <c r="CD63" i="3"/>
  <c r="CB63" i="3"/>
  <c r="BZ63" i="3"/>
  <c r="BX63" i="3"/>
  <c r="BV63" i="3"/>
  <c r="BT63" i="3"/>
  <c r="BR63" i="3"/>
  <c r="BP63" i="3"/>
  <c r="BN63" i="3"/>
  <c r="BL63" i="3"/>
  <c r="BJ63" i="3"/>
  <c r="BH63" i="3"/>
  <c r="BF63" i="3"/>
  <c r="BD63" i="3"/>
  <c r="BB63" i="3"/>
  <c r="AZ63" i="3"/>
  <c r="AX63" i="3"/>
  <c r="AV63" i="3"/>
  <c r="AT63" i="3"/>
  <c r="AR63" i="3"/>
  <c r="AP63" i="3"/>
  <c r="AN63" i="3"/>
  <c r="AL63" i="3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DR62" i="3"/>
  <c r="DP62" i="3"/>
  <c r="DN62" i="3"/>
  <c r="DL62" i="3"/>
  <c r="DJ62" i="3"/>
  <c r="DH62" i="3"/>
  <c r="DF62" i="3"/>
  <c r="DD62" i="3"/>
  <c r="DB62" i="3"/>
  <c r="CZ62" i="3"/>
  <c r="CX62" i="3"/>
  <c r="CV62" i="3"/>
  <c r="CT62" i="3"/>
  <c r="CR62" i="3"/>
  <c r="CP62" i="3"/>
  <c r="CN62" i="3"/>
  <c r="CL62" i="3"/>
  <c r="CJ62" i="3"/>
  <c r="CH62" i="3"/>
  <c r="CF62" i="3"/>
  <c r="CD62" i="3"/>
  <c r="CB62" i="3"/>
  <c r="BZ62" i="3"/>
  <c r="BX62" i="3"/>
  <c r="BV62" i="3"/>
  <c r="BT62" i="3"/>
  <c r="BR62" i="3"/>
  <c r="BP62" i="3"/>
  <c r="BN62" i="3"/>
  <c r="BL62" i="3"/>
  <c r="BJ62" i="3"/>
  <c r="BH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DR61" i="3"/>
  <c r="DP61" i="3"/>
  <c r="DN61" i="3"/>
  <c r="DL61" i="3"/>
  <c r="DJ61" i="3"/>
  <c r="DH61" i="3"/>
  <c r="DF61" i="3"/>
  <c r="DD61" i="3"/>
  <c r="DB61" i="3"/>
  <c r="CZ61" i="3"/>
  <c r="CX61" i="3"/>
  <c r="CV61" i="3"/>
  <c r="CT61" i="3"/>
  <c r="CR61" i="3"/>
  <c r="CP61" i="3"/>
  <c r="CN61" i="3"/>
  <c r="CL61" i="3"/>
  <c r="CJ61" i="3"/>
  <c r="CH61" i="3"/>
  <c r="CF61" i="3"/>
  <c r="CD61" i="3"/>
  <c r="CB61" i="3"/>
  <c r="BZ61" i="3"/>
  <c r="BX61" i="3"/>
  <c r="BV61" i="3"/>
  <c r="BT61" i="3"/>
  <c r="BR61" i="3"/>
  <c r="BP61" i="3"/>
  <c r="BN61" i="3"/>
  <c r="BL61" i="3"/>
  <c r="BJ61" i="3"/>
  <c r="BH61" i="3"/>
  <c r="BF61" i="3"/>
  <c r="BD61" i="3"/>
  <c r="BB61" i="3"/>
  <c r="AZ61" i="3"/>
  <c r="AX61" i="3"/>
  <c r="AV61" i="3"/>
  <c r="AT61" i="3"/>
  <c r="AR61" i="3"/>
  <c r="AP61" i="3"/>
  <c r="AN61" i="3"/>
  <c r="AL61" i="3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DR38" i="3"/>
  <c r="DP38" i="3"/>
  <c r="DN38" i="3"/>
  <c r="DL38" i="3"/>
  <c r="DJ38" i="3"/>
  <c r="DH38" i="3"/>
  <c r="DF38" i="3"/>
  <c r="DD38" i="3"/>
  <c r="DB38" i="3"/>
  <c r="CZ38" i="3"/>
  <c r="CX38" i="3"/>
  <c r="CV38" i="3"/>
  <c r="CT38" i="3"/>
  <c r="CR38" i="3"/>
  <c r="CP38" i="3"/>
  <c r="CN38" i="3"/>
  <c r="CL38" i="3"/>
  <c r="CJ38" i="3"/>
  <c r="CH38" i="3"/>
  <c r="CF38" i="3"/>
  <c r="CD38" i="3"/>
  <c r="CB38" i="3"/>
  <c r="BZ38" i="3"/>
  <c r="BX38" i="3"/>
  <c r="BV38" i="3"/>
  <c r="BT38" i="3"/>
  <c r="BR38" i="3"/>
  <c r="BP38" i="3"/>
  <c r="BN38" i="3"/>
  <c r="BL38" i="3"/>
  <c r="BJ38" i="3"/>
  <c r="BH38" i="3"/>
  <c r="BF38" i="3"/>
  <c r="BD38" i="3"/>
  <c r="BB38" i="3"/>
  <c r="AZ38" i="3"/>
  <c r="AX38" i="3"/>
  <c r="AV38" i="3"/>
  <c r="AT38" i="3"/>
  <c r="AR38" i="3"/>
  <c r="AP38" i="3"/>
  <c r="AN38" i="3"/>
  <c r="AJ38" i="3"/>
  <c r="AD38" i="3"/>
  <c r="AB38" i="3"/>
  <c r="Z38" i="3"/>
  <c r="X38" i="3"/>
  <c r="V38" i="3"/>
  <c r="T38" i="3"/>
  <c r="R38" i="3"/>
  <c r="DR37" i="3"/>
  <c r="DP37" i="3"/>
  <c r="DN37" i="3"/>
  <c r="DL37" i="3"/>
  <c r="DJ37" i="3"/>
  <c r="DH37" i="3"/>
  <c r="DF37" i="3"/>
  <c r="DD37" i="3"/>
  <c r="DB37" i="3"/>
  <c r="CZ37" i="3"/>
  <c r="CX37" i="3"/>
  <c r="CV37" i="3"/>
  <c r="CT37" i="3"/>
  <c r="CR37" i="3"/>
  <c r="CP37" i="3"/>
  <c r="CN37" i="3"/>
  <c r="CL37" i="3"/>
  <c r="CJ37" i="3"/>
  <c r="CH37" i="3"/>
  <c r="CF37" i="3"/>
  <c r="CD37" i="3"/>
  <c r="CB37" i="3"/>
  <c r="BZ37" i="3"/>
  <c r="BX37" i="3"/>
  <c r="BV37" i="3"/>
  <c r="BT37" i="3"/>
  <c r="BR37" i="3"/>
  <c r="BP37" i="3"/>
  <c r="BN37" i="3"/>
  <c r="BL37" i="3"/>
  <c r="BJ37" i="3"/>
  <c r="BH37" i="3"/>
  <c r="BF37" i="3"/>
  <c r="BD37" i="3"/>
  <c r="BB37" i="3"/>
  <c r="AZ37" i="3"/>
  <c r="AX37" i="3"/>
  <c r="AV37" i="3"/>
  <c r="AT37" i="3"/>
  <c r="AR37" i="3"/>
  <c r="AP37" i="3"/>
  <c r="AN37" i="3"/>
  <c r="AL37" i="3"/>
  <c r="AJ37" i="3"/>
  <c r="AH37" i="3"/>
  <c r="AF37" i="3"/>
  <c r="AD37" i="3"/>
  <c r="AB37" i="3"/>
  <c r="Z37" i="3"/>
  <c r="X37" i="3"/>
  <c r="V37" i="3"/>
  <c r="T37" i="3"/>
  <c r="R37" i="3"/>
  <c r="DR36" i="3"/>
  <c r="DP36" i="3"/>
  <c r="DN36" i="3"/>
  <c r="DL36" i="3"/>
  <c r="DJ36" i="3"/>
  <c r="DH36" i="3"/>
  <c r="DF36" i="3"/>
  <c r="DD36" i="3"/>
  <c r="DB36" i="3"/>
  <c r="CZ36" i="3"/>
  <c r="CX36" i="3"/>
  <c r="CV36" i="3"/>
  <c r="CT36" i="3"/>
  <c r="CR36" i="3"/>
  <c r="CP36" i="3"/>
  <c r="CN36" i="3"/>
  <c r="CL36" i="3"/>
  <c r="CJ36" i="3"/>
  <c r="CH36" i="3"/>
  <c r="CF36" i="3"/>
  <c r="CD36" i="3"/>
  <c r="CB36" i="3"/>
  <c r="BZ36" i="3"/>
  <c r="BX36" i="3"/>
  <c r="BV36" i="3"/>
  <c r="BT36" i="3"/>
  <c r="BR36" i="3"/>
  <c r="BP36" i="3"/>
  <c r="BN36" i="3"/>
  <c r="BL36" i="3"/>
  <c r="BJ36" i="3"/>
  <c r="BH36" i="3"/>
  <c r="BF36" i="3"/>
  <c r="BD36" i="3"/>
  <c r="BB36" i="3"/>
  <c r="AZ36" i="3"/>
  <c r="AX36" i="3"/>
  <c r="AV36" i="3"/>
  <c r="AT36" i="3"/>
  <c r="AR36" i="3"/>
  <c r="AP36" i="3"/>
  <c r="AN36" i="3"/>
  <c r="AL36" i="3"/>
  <c r="AJ36" i="3"/>
  <c r="AH36" i="3"/>
  <c r="AF36" i="3"/>
  <c r="AD36" i="3"/>
  <c r="AB36" i="3"/>
  <c r="Z36" i="3"/>
  <c r="X36" i="3"/>
  <c r="V36" i="3"/>
  <c r="T36" i="3"/>
  <c r="R36" i="3"/>
  <c r="DR35" i="3"/>
  <c r="DP35" i="3"/>
  <c r="DN35" i="3"/>
  <c r="DL35" i="3"/>
  <c r="DJ35" i="3"/>
  <c r="DH35" i="3"/>
  <c r="DF35" i="3"/>
  <c r="DD35" i="3"/>
  <c r="DB35" i="3"/>
  <c r="CZ35" i="3"/>
  <c r="CX35" i="3"/>
  <c r="CV35" i="3"/>
  <c r="CT35" i="3"/>
  <c r="CR35" i="3"/>
  <c r="CP35" i="3"/>
  <c r="CN35" i="3"/>
  <c r="CL35" i="3"/>
  <c r="CJ35" i="3"/>
  <c r="CH35" i="3"/>
  <c r="CF35" i="3"/>
  <c r="CD35" i="3"/>
  <c r="CB35" i="3"/>
  <c r="BZ35" i="3"/>
  <c r="BX35" i="3"/>
  <c r="BV35" i="3"/>
  <c r="BT35" i="3"/>
  <c r="BR35" i="3"/>
  <c r="BP35" i="3"/>
  <c r="BN35" i="3"/>
  <c r="BL35" i="3"/>
  <c r="BJ35" i="3"/>
  <c r="BH35" i="3"/>
  <c r="BF35" i="3"/>
  <c r="BD35" i="3"/>
  <c r="BB35" i="3"/>
  <c r="AZ35" i="3"/>
  <c r="AX35" i="3"/>
  <c r="AV35" i="3"/>
  <c r="AT35" i="3"/>
  <c r="AR35" i="3"/>
  <c r="AP35" i="3"/>
  <c r="AN35" i="3"/>
  <c r="AL35" i="3"/>
  <c r="AJ35" i="3"/>
  <c r="AH35" i="3"/>
  <c r="AF35" i="3"/>
  <c r="AD35" i="3"/>
  <c r="AB35" i="3"/>
  <c r="Z35" i="3"/>
  <c r="X35" i="3"/>
  <c r="V35" i="3"/>
  <c r="T35" i="3"/>
  <c r="R35" i="3"/>
  <c r="DH34" i="3"/>
  <c r="DB34" i="3"/>
  <c r="CZ34" i="3"/>
  <c r="CX34" i="3"/>
  <c r="CV34" i="3"/>
  <c r="CT34" i="3"/>
  <c r="CR34" i="3"/>
  <c r="CP34" i="3"/>
  <c r="CN34" i="3"/>
  <c r="CL34" i="3"/>
  <c r="CJ34" i="3"/>
  <c r="CH34" i="3"/>
  <c r="CF34" i="3"/>
  <c r="CB34" i="3"/>
  <c r="BZ34" i="3"/>
  <c r="BX34" i="3"/>
  <c r="BV34" i="3"/>
  <c r="BT34" i="3"/>
  <c r="BR34" i="3"/>
  <c r="BN34" i="3"/>
  <c r="DR33" i="3"/>
  <c r="DP33" i="3"/>
  <c r="DN33" i="3"/>
  <c r="DL33" i="3"/>
  <c r="DJ33" i="3"/>
  <c r="DH33" i="3"/>
  <c r="DF33" i="3"/>
  <c r="DD33" i="3"/>
  <c r="DB33" i="3"/>
  <c r="CZ33" i="3"/>
  <c r="CX33" i="3"/>
  <c r="CV33" i="3"/>
  <c r="CT33" i="3"/>
  <c r="CR33" i="3"/>
  <c r="CP33" i="3"/>
  <c r="CN33" i="3"/>
  <c r="CL33" i="3"/>
  <c r="CJ33" i="3"/>
  <c r="CH33" i="3"/>
  <c r="CF33" i="3"/>
  <c r="CD33" i="3"/>
  <c r="CB33" i="3"/>
  <c r="BZ33" i="3"/>
  <c r="BX33" i="3"/>
  <c r="BV33" i="3"/>
  <c r="BT33" i="3"/>
  <c r="BR33" i="3"/>
  <c r="BP33" i="3"/>
  <c r="BN33" i="3"/>
  <c r="BL33" i="3"/>
  <c r="BJ33" i="3"/>
  <c r="BH33" i="3"/>
  <c r="BF33" i="3"/>
  <c r="BD33" i="3"/>
  <c r="BB33" i="3"/>
  <c r="AZ33" i="3"/>
  <c r="AX33" i="3"/>
  <c r="AV33" i="3"/>
  <c r="AT33" i="3"/>
  <c r="AR33" i="3"/>
  <c r="AP33" i="3"/>
  <c r="AN33" i="3"/>
  <c r="AL33" i="3"/>
  <c r="AJ33" i="3"/>
  <c r="AH33" i="3"/>
  <c r="AF33" i="3"/>
  <c r="AD33" i="3"/>
  <c r="AB33" i="3"/>
  <c r="Z33" i="3"/>
  <c r="X33" i="3"/>
  <c r="V33" i="3"/>
  <c r="T33" i="3"/>
  <c r="R33" i="3"/>
  <c r="DR32" i="3"/>
  <c r="DP32" i="3"/>
  <c r="DN32" i="3"/>
  <c r="DL32" i="3"/>
  <c r="DJ32" i="3"/>
  <c r="DH32" i="3"/>
  <c r="DF32" i="3"/>
  <c r="DD32" i="3"/>
  <c r="DB32" i="3"/>
  <c r="CZ32" i="3"/>
  <c r="CX32" i="3"/>
  <c r="CV32" i="3"/>
  <c r="CT32" i="3"/>
  <c r="CR32" i="3"/>
  <c r="CP32" i="3"/>
  <c r="CN32" i="3"/>
  <c r="CL32" i="3"/>
  <c r="CJ32" i="3"/>
  <c r="CH32" i="3"/>
  <c r="CF32" i="3"/>
  <c r="CD32" i="3"/>
  <c r="CB32" i="3"/>
  <c r="BZ32" i="3"/>
  <c r="BX32" i="3"/>
  <c r="BV32" i="3"/>
  <c r="BT32" i="3"/>
  <c r="BR32" i="3"/>
  <c r="BP32" i="3"/>
  <c r="BN32" i="3"/>
  <c r="BL32" i="3"/>
  <c r="BJ32" i="3"/>
  <c r="BH32" i="3"/>
  <c r="BF32" i="3"/>
  <c r="BD32" i="3"/>
  <c r="BB32" i="3"/>
  <c r="AZ32" i="3"/>
  <c r="AX32" i="3"/>
  <c r="AV32" i="3"/>
  <c r="AT32" i="3"/>
  <c r="AR32" i="3"/>
  <c r="AP32" i="3"/>
  <c r="AN32" i="3"/>
  <c r="AL32" i="3"/>
  <c r="AJ32" i="3"/>
  <c r="AH32" i="3"/>
  <c r="AF32" i="3"/>
  <c r="AD32" i="3"/>
  <c r="AB32" i="3"/>
  <c r="Z32" i="3"/>
  <c r="X32" i="3"/>
  <c r="V32" i="3"/>
  <c r="T32" i="3"/>
  <c r="R32" i="3"/>
  <c r="DR31" i="3"/>
  <c r="DP31" i="3"/>
  <c r="DN31" i="3"/>
  <c r="DL31" i="3"/>
  <c r="DJ31" i="3"/>
  <c r="DH31" i="3"/>
  <c r="DF31" i="3"/>
  <c r="DD31" i="3"/>
  <c r="DB31" i="3"/>
  <c r="CZ31" i="3"/>
  <c r="CX31" i="3"/>
  <c r="CV31" i="3"/>
  <c r="CT31" i="3"/>
  <c r="CR31" i="3"/>
  <c r="CP31" i="3"/>
  <c r="CN31" i="3"/>
  <c r="CL31" i="3"/>
  <c r="CJ31" i="3"/>
  <c r="CH31" i="3"/>
  <c r="CF31" i="3"/>
  <c r="CD31" i="3"/>
  <c r="CB31" i="3"/>
  <c r="BZ31" i="3"/>
  <c r="BX31" i="3"/>
  <c r="BV31" i="3"/>
  <c r="BT31" i="3"/>
  <c r="BR31" i="3"/>
  <c r="BP31" i="3"/>
  <c r="BN31" i="3"/>
  <c r="BL31" i="3"/>
  <c r="BJ31" i="3"/>
  <c r="BH31" i="3"/>
  <c r="BF31" i="3"/>
  <c r="BD31" i="3"/>
  <c r="BB31" i="3"/>
  <c r="AZ31" i="3"/>
  <c r="AX31" i="3"/>
  <c r="AV31" i="3"/>
  <c r="AT31" i="3"/>
  <c r="AR31" i="3"/>
  <c r="AP31" i="3"/>
  <c r="AN31" i="3"/>
  <c r="AL31" i="3"/>
  <c r="AJ31" i="3"/>
  <c r="AH31" i="3"/>
  <c r="AF31" i="3"/>
  <c r="AD31" i="3"/>
  <c r="AB31" i="3"/>
  <c r="Z31" i="3"/>
  <c r="X31" i="3"/>
  <c r="V31" i="3"/>
  <c r="T31" i="3"/>
  <c r="R31" i="3"/>
  <c r="B19" i="3"/>
  <c r="B30" i="3" s="1"/>
  <c r="B41" i="3" s="1"/>
  <c r="B51" i="3" s="1"/>
  <c r="B60" i="3" s="1"/>
  <c r="B68" i="3" s="1"/>
  <c r="B80" i="3" s="1"/>
  <c r="B94" i="3" s="1"/>
  <c r="J8" i="3"/>
  <c r="J19" i="3" s="1"/>
  <c r="J30" i="3" s="1"/>
  <c r="J41" i="3" s="1"/>
  <c r="J51" i="3" s="1"/>
  <c r="J60" i="3" s="1"/>
  <c r="J68" i="3" s="1"/>
  <c r="J80" i="3" s="1"/>
  <c r="J94" i="3" s="1"/>
  <c r="L8" i="3"/>
  <c r="L19" i="3" s="1"/>
  <c r="L30" i="3" s="1"/>
  <c r="L41" i="3" s="1"/>
  <c r="L51" i="3" s="1"/>
  <c r="L60" i="3" s="1"/>
  <c r="L68" i="3" s="1"/>
  <c r="L80" i="3" s="1"/>
  <c r="L94" i="3" s="1"/>
  <c r="H8" i="3"/>
  <c r="H19" i="3" s="1"/>
  <c r="H30" i="3" s="1"/>
  <c r="H41" i="3" s="1"/>
  <c r="H51" i="3" s="1"/>
  <c r="H60" i="3" s="1"/>
  <c r="H68" i="3" s="1"/>
  <c r="H80" i="3" s="1"/>
  <c r="H94" i="3" s="1"/>
  <c r="D8" i="3"/>
  <c r="D19" i="3" s="1"/>
  <c r="D30" i="3" s="1"/>
  <c r="D41" i="3" s="1"/>
  <c r="D51" i="3" s="1"/>
  <c r="D60" i="3" s="1"/>
  <c r="D68" i="3" s="1"/>
  <c r="D80" i="3" s="1"/>
  <c r="D94" i="3" s="1"/>
  <c r="F8" i="3"/>
  <c r="F19" i="3" s="1"/>
  <c r="F30" i="3" s="1"/>
  <c r="F41" i="3" s="1"/>
  <c r="F51" i="3" s="1"/>
  <c r="F60" i="3" s="1"/>
  <c r="F68" i="3" s="1"/>
  <c r="F80" i="3" s="1"/>
  <c r="F94" i="3" s="1"/>
  <c r="AR64" i="2"/>
  <c r="AQ64" i="2"/>
  <c r="AP64" i="2"/>
  <c r="AO64" i="2"/>
  <c r="AN64" i="2"/>
  <c r="AM64" i="2"/>
  <c r="AL64" i="2"/>
  <c r="AK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O64" i="2"/>
  <c r="N64" i="2"/>
  <c r="M64" i="2"/>
  <c r="L64" i="2"/>
  <c r="K64" i="2"/>
  <c r="J64" i="2"/>
  <c r="H64" i="2"/>
  <c r="G64" i="2"/>
  <c r="F64" i="2"/>
  <c r="E64" i="2"/>
  <c r="D64" i="2"/>
  <c r="C64" i="2"/>
  <c r="AR61" i="2"/>
  <c r="AQ61" i="2"/>
  <c r="AP61" i="2"/>
  <c r="AO61" i="2"/>
  <c r="AN61" i="2"/>
  <c r="AM61" i="2"/>
  <c r="AL61" i="2"/>
  <c r="AK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O61" i="2"/>
  <c r="N61" i="2"/>
  <c r="L61" i="2"/>
  <c r="H61" i="2"/>
  <c r="G61" i="2"/>
  <c r="F61" i="2"/>
  <c r="E61" i="2"/>
  <c r="D61" i="2"/>
  <c r="C61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H58" i="2"/>
  <c r="G58" i="2"/>
  <c r="F58" i="2"/>
  <c r="E58" i="2"/>
  <c r="D58" i="2"/>
  <c r="C58" i="2"/>
  <c r="AA57" i="2"/>
  <c r="AA55" i="2"/>
  <c r="Z57" i="2"/>
  <c r="X57" i="2"/>
  <c r="X55" i="2"/>
  <c r="W57" i="2"/>
  <c r="W55" i="2"/>
  <c r="V57" i="2"/>
  <c r="U57" i="2"/>
  <c r="T57" i="2"/>
  <c r="S57" i="2"/>
  <c r="R57" i="2"/>
  <c r="Q57" i="2"/>
  <c r="Q55" i="2"/>
  <c r="O57" i="2"/>
  <c r="O55" i="2"/>
  <c r="N57" i="2"/>
  <c r="N55" i="2"/>
  <c r="M57" i="2"/>
  <c r="L57" i="2"/>
  <c r="K57" i="2"/>
  <c r="J57" i="2"/>
  <c r="H57" i="2"/>
  <c r="H55" i="2"/>
  <c r="G57" i="2"/>
  <c r="G55" i="2"/>
  <c r="F57" i="2"/>
  <c r="F55" i="2"/>
  <c r="E57" i="2"/>
  <c r="E55" i="2"/>
  <c r="D57" i="2"/>
  <c r="C57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F55" i="2"/>
  <c r="AE55" i="2"/>
  <c r="AD55" i="2"/>
  <c r="AC55" i="2"/>
  <c r="AB55" i="2"/>
  <c r="Z55" i="2"/>
  <c r="Y55" i="2"/>
  <c r="V55" i="2"/>
  <c r="U55" i="2"/>
  <c r="T55" i="2"/>
  <c r="S55" i="2"/>
  <c r="R55" i="2"/>
  <c r="M55" i="2"/>
  <c r="L55" i="2"/>
  <c r="K55" i="2"/>
  <c r="J55" i="2"/>
  <c r="D55" i="2"/>
  <c r="C55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O52" i="2"/>
  <c r="N52" i="2"/>
  <c r="M52" i="2"/>
  <c r="L52" i="2"/>
  <c r="K52" i="2"/>
  <c r="J52" i="2"/>
  <c r="H52" i="2"/>
  <c r="G52" i="2"/>
  <c r="F52" i="2"/>
  <c r="E52" i="2"/>
  <c r="D52" i="2"/>
  <c r="C52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O43" i="2"/>
  <c r="N43" i="2"/>
  <c r="M43" i="2"/>
  <c r="L43" i="2"/>
  <c r="K43" i="2"/>
  <c r="J43" i="2"/>
  <c r="J41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O40" i="2"/>
  <c r="N40" i="2"/>
  <c r="M40" i="2"/>
  <c r="L40" i="2"/>
  <c r="K40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O37" i="2"/>
  <c r="N37" i="2"/>
  <c r="M37" i="2"/>
  <c r="L37" i="2"/>
  <c r="K37" i="2"/>
  <c r="J37" i="2"/>
  <c r="H37" i="2"/>
  <c r="G37" i="2"/>
  <c r="F37" i="2"/>
  <c r="E37" i="2"/>
  <c r="D37" i="2"/>
  <c r="C37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O34" i="2"/>
  <c r="N34" i="2"/>
  <c r="M34" i="2"/>
  <c r="L34" i="2"/>
  <c r="K34" i="2"/>
  <c r="J34" i="2"/>
  <c r="H34" i="2"/>
  <c r="G34" i="2"/>
  <c r="F34" i="2"/>
  <c r="E34" i="2"/>
  <c r="D34" i="2"/>
  <c r="C34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O31" i="2"/>
  <c r="N31" i="2"/>
  <c r="M31" i="2"/>
  <c r="L31" i="2"/>
  <c r="K31" i="2"/>
  <c r="J31" i="2"/>
  <c r="H31" i="2"/>
  <c r="G31" i="2"/>
  <c r="F31" i="2"/>
  <c r="E31" i="2"/>
  <c r="D31" i="2"/>
  <c r="C31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O28" i="2"/>
  <c r="N28" i="2"/>
  <c r="M28" i="2"/>
  <c r="L28" i="2"/>
  <c r="K28" i="2"/>
  <c r="J28" i="2"/>
  <c r="H28" i="2"/>
  <c r="G28" i="2"/>
  <c r="F28" i="2"/>
  <c r="E28" i="2"/>
  <c r="D28" i="2"/>
  <c r="C28" i="2"/>
  <c r="AC27" i="2"/>
  <c r="D27" i="2"/>
  <c r="E27" i="2"/>
  <c r="F27" i="2"/>
  <c r="G27" i="2"/>
  <c r="H27" i="2"/>
  <c r="J27" i="2"/>
  <c r="K27" i="2"/>
  <c r="L27" i="2"/>
  <c r="M27" i="2"/>
  <c r="N27" i="2"/>
  <c r="O27" i="2"/>
  <c r="AJ26" i="2"/>
  <c r="AJ25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O24" i="2"/>
  <c r="N24" i="2"/>
  <c r="M24" i="2"/>
  <c r="L24" i="2"/>
  <c r="K24" i="2"/>
  <c r="J24" i="2"/>
  <c r="H24" i="2"/>
  <c r="G24" i="2"/>
  <c r="F24" i="2"/>
  <c r="E24" i="2"/>
  <c r="D24" i="2"/>
  <c r="C24" i="2"/>
  <c r="J23" i="2"/>
  <c r="K23" i="2"/>
  <c r="L23" i="2"/>
  <c r="M23" i="2"/>
  <c r="N23" i="2"/>
  <c r="O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K23" i="2"/>
  <c r="AJ23" i="2" s="1"/>
  <c r="E23" i="2"/>
  <c r="F23" i="2"/>
  <c r="G23" i="2"/>
  <c r="D23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O20" i="2"/>
  <c r="N20" i="2"/>
  <c r="M20" i="2"/>
  <c r="L20" i="2"/>
  <c r="K20" i="2"/>
  <c r="J20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O17" i="2"/>
  <c r="N17" i="2"/>
  <c r="M17" i="2"/>
  <c r="L17" i="2"/>
  <c r="K17" i="2"/>
  <c r="J17" i="2"/>
  <c r="AC16" i="2"/>
  <c r="BI14" i="2"/>
  <c r="AC14" i="2"/>
  <c r="BP12" i="2"/>
  <c r="BO12" i="2"/>
  <c r="BN12" i="2"/>
  <c r="BM12" i="2"/>
  <c r="BL12" i="2"/>
  <c r="BK12" i="2"/>
  <c r="BK11" i="2"/>
  <c r="BK16" i="2"/>
  <c r="BJ12" i="2"/>
  <c r="BI12" i="2"/>
  <c r="BG12" i="2"/>
  <c r="BF12" i="2"/>
  <c r="BE12" i="2"/>
  <c r="BC12" i="2"/>
  <c r="BB12" i="2"/>
  <c r="AZ12" i="2"/>
  <c r="AW12" i="2"/>
  <c r="AV12" i="2"/>
  <c r="AU12" i="2"/>
  <c r="AT12" i="2"/>
  <c r="AS12" i="2"/>
  <c r="AR12" i="2"/>
  <c r="AQ12" i="2"/>
  <c r="AP12" i="2"/>
  <c r="AO12" i="2"/>
  <c r="AN12" i="2"/>
  <c r="AM12" i="2"/>
  <c r="AK12" i="2"/>
  <c r="AJ12" i="2"/>
  <c r="AF12" i="2"/>
  <c r="AE12" i="2"/>
  <c r="AE11" i="2"/>
  <c r="AE16" i="2"/>
  <c r="AD12" i="2"/>
  <c r="AB12" i="2"/>
  <c r="AB11" i="2"/>
  <c r="AB16" i="2" s="1"/>
  <c r="AA12" i="2"/>
  <c r="AA11" i="2"/>
  <c r="AA16" i="2"/>
  <c r="Z12" i="2"/>
  <c r="Y12" i="2"/>
  <c r="X12" i="2"/>
  <c r="W12" i="2"/>
  <c r="V12" i="2"/>
  <c r="U12" i="2"/>
  <c r="T12" i="2"/>
  <c r="T11" i="2"/>
  <c r="T16" i="2"/>
  <c r="S12" i="2"/>
  <c r="S11" i="2"/>
  <c r="S16" i="2"/>
  <c r="R12" i="2"/>
  <c r="Q12" i="2"/>
  <c r="Q11" i="2"/>
  <c r="Q16" i="2"/>
  <c r="O12" i="2"/>
  <c r="N12" i="2"/>
  <c r="M12" i="2"/>
  <c r="L12" i="2"/>
  <c r="K12" i="2"/>
  <c r="K11" i="2"/>
  <c r="K16" i="2" s="1"/>
  <c r="J12" i="2"/>
  <c r="J11" i="2"/>
  <c r="J16" i="2"/>
  <c r="H12" i="2"/>
  <c r="G12" i="2"/>
  <c r="G11" i="2"/>
  <c r="F12" i="2"/>
  <c r="E12" i="2"/>
  <c r="D12" i="2"/>
  <c r="C12" i="2"/>
  <c r="BJ11" i="2"/>
  <c r="BJ16" i="2"/>
  <c r="BH11" i="2"/>
  <c r="BH16" i="2"/>
  <c r="BE11" i="2"/>
  <c r="BE16" i="2" s="1"/>
  <c r="AP11" i="2"/>
  <c r="AP16" i="2"/>
  <c r="AO11" i="2"/>
  <c r="AO16" i="2"/>
  <c r="AL11" i="2"/>
  <c r="AL16" i="2"/>
  <c r="AJ11" i="2"/>
  <c r="AJ16" i="2" s="1"/>
  <c r="AF11" i="2"/>
  <c r="AF16" i="2"/>
  <c r="AD11" i="2"/>
  <c r="AD16" i="2"/>
  <c r="Z11" i="2"/>
  <c r="Z16" i="2"/>
  <c r="Y11" i="2"/>
  <c r="Y16" i="2"/>
  <c r="X11" i="2"/>
  <c r="X16" i="2"/>
  <c r="W11" i="2"/>
  <c r="W16" i="2" s="1"/>
  <c r="AL27" i="3"/>
  <c r="V11" i="2"/>
  <c r="V16" i="2"/>
  <c r="U11" i="2"/>
  <c r="U16" i="2"/>
  <c r="R11" i="2"/>
  <c r="R16" i="2"/>
  <c r="O11" i="2"/>
  <c r="O16" i="2"/>
  <c r="N11" i="2"/>
  <c r="N16" i="2"/>
  <c r="M11" i="2"/>
  <c r="M16" i="2"/>
  <c r="L11" i="2"/>
  <c r="L16" i="2"/>
  <c r="H11" i="2"/>
  <c r="F11" i="2"/>
  <c r="E11" i="2"/>
  <c r="D11" i="2"/>
  <c r="C11" i="2"/>
  <c r="BP8" i="2"/>
  <c r="BP15" i="2" s="1"/>
  <c r="BO8" i="2"/>
  <c r="BO15" i="2" s="1"/>
  <c r="BN8" i="2"/>
  <c r="BN15" i="2"/>
  <c r="BM8" i="2"/>
  <c r="BM15" i="2"/>
  <c r="BL8" i="2"/>
  <c r="BL15" i="2" s="1"/>
  <c r="BK8" i="2"/>
  <c r="BK15" i="2"/>
  <c r="BK14" i="2" s="1"/>
  <c r="BJ8" i="2"/>
  <c r="BJ15" i="2"/>
  <c r="BJ14" i="2"/>
  <c r="BI8" i="2"/>
  <c r="BH8" i="2"/>
  <c r="BH15" i="2"/>
  <c r="BG8" i="2"/>
  <c r="BG15" i="2"/>
  <c r="BF8" i="2"/>
  <c r="BF15" i="2"/>
  <c r="BE8" i="2"/>
  <c r="BE15" i="2" s="1"/>
  <c r="BE14" i="2" s="1"/>
  <c r="BD8" i="2"/>
  <c r="BD15" i="2" s="1"/>
  <c r="BC8" i="2"/>
  <c r="BC15" i="2"/>
  <c r="BB8" i="2"/>
  <c r="BB15" i="2"/>
  <c r="BA8" i="2"/>
  <c r="BA15" i="2"/>
  <c r="AZ8" i="2"/>
  <c r="AZ15" i="2"/>
  <c r="AY8" i="2"/>
  <c r="AY15" i="2"/>
  <c r="AX8" i="2"/>
  <c r="AX15" i="2"/>
  <c r="AW8" i="2"/>
  <c r="AW15" i="2" s="1"/>
  <c r="AV8" i="2"/>
  <c r="AV15" i="2" s="1"/>
  <c r="AU8" i="2"/>
  <c r="AU15" i="2" s="1"/>
  <c r="AT8" i="2"/>
  <c r="AT15" i="2"/>
  <c r="AS8" i="2"/>
  <c r="AS15" i="2"/>
  <c r="AR8" i="2"/>
  <c r="AR15" i="2"/>
  <c r="AQ8" i="2"/>
  <c r="AQ15" i="2"/>
  <c r="AP8" i="2"/>
  <c r="AP15" i="2" s="1"/>
  <c r="AP14" i="2" s="1"/>
  <c r="AO8" i="2"/>
  <c r="AO15" i="2"/>
  <c r="AN8" i="2"/>
  <c r="AN15" i="2"/>
  <c r="AM8" i="2"/>
  <c r="AM15" i="2"/>
  <c r="AL8" i="2"/>
  <c r="AL15" i="2"/>
  <c r="AK8" i="2"/>
  <c r="AK15" i="2"/>
  <c r="AJ8" i="2"/>
  <c r="AJ15" i="2"/>
  <c r="AF8" i="2"/>
  <c r="AF15" i="2"/>
  <c r="AF14" i="2"/>
  <c r="AE8" i="2"/>
  <c r="AE15" i="2"/>
  <c r="AD8" i="2"/>
  <c r="AD15" i="2" s="1"/>
  <c r="AD14" i="2" s="1"/>
  <c r="AC8" i="2"/>
  <c r="AB8" i="2"/>
  <c r="AB15" i="2" s="1"/>
  <c r="AB14" i="2" s="1"/>
  <c r="AA8" i="2"/>
  <c r="AA15" i="2"/>
  <c r="AA14" i="2"/>
  <c r="Z8" i="2"/>
  <c r="Z15" i="2"/>
  <c r="Z14" i="2"/>
  <c r="Y8" i="2"/>
  <c r="Y15" i="2" s="1"/>
  <c r="X8" i="2"/>
  <c r="X15" i="2"/>
  <c r="X14" i="2"/>
  <c r="W8" i="2"/>
  <c r="V8" i="2"/>
  <c r="V15" i="2"/>
  <c r="U8" i="2"/>
  <c r="T8" i="2"/>
  <c r="T15" i="2" s="1"/>
  <c r="T14" i="2" s="1"/>
  <c r="S8" i="2"/>
  <c r="S15" i="2"/>
  <c r="S14" i="2"/>
  <c r="R8" i="2"/>
  <c r="R15" i="2"/>
  <c r="R14" i="2"/>
  <c r="Q8" i="2"/>
  <c r="Q15" i="2" s="1"/>
  <c r="Q14" i="2" s="1"/>
  <c r="O8" i="2"/>
  <c r="O15" i="2"/>
  <c r="O14" i="2"/>
  <c r="N8" i="2"/>
  <c r="N15" i="2"/>
  <c r="N14" i="2"/>
  <c r="M8" i="2"/>
  <c r="M15" i="2" s="1"/>
  <c r="L8" i="2"/>
  <c r="L15" i="2" s="1"/>
  <c r="L14" i="2" s="1"/>
  <c r="K8" i="2"/>
  <c r="K15" i="2"/>
  <c r="K14" i="2"/>
  <c r="J8" i="2"/>
  <c r="J15" i="2"/>
  <c r="J14" i="2"/>
  <c r="H8" i="2"/>
  <c r="G8" i="2"/>
  <c r="F8" i="2"/>
  <c r="E8" i="2"/>
  <c r="D8" i="2"/>
  <c r="C8" i="2"/>
  <c r="AJ7" i="2"/>
  <c r="BF8" i="3"/>
  <c r="BF68" i="3" s="1"/>
  <c r="F7" i="2"/>
  <c r="G7" i="2"/>
  <c r="H7" i="2"/>
  <c r="J7" i="2"/>
  <c r="K7" i="2"/>
  <c r="L7" i="2"/>
  <c r="M7" i="2"/>
  <c r="N7" i="2"/>
  <c r="O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K7" i="2"/>
  <c r="AK27" i="2" s="1"/>
  <c r="E7" i="2"/>
  <c r="D7" i="2"/>
  <c r="BR195" i="1"/>
  <c r="BQ195" i="1"/>
  <c r="BP195" i="1"/>
  <c r="BO195" i="1"/>
  <c r="BN195" i="1"/>
  <c r="BM195" i="1"/>
  <c r="BL195" i="1"/>
  <c r="BK195" i="1"/>
  <c r="BJ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K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N195" i="1"/>
  <c r="M195" i="1"/>
  <c r="L195" i="1"/>
  <c r="K195" i="1"/>
  <c r="J195" i="1"/>
  <c r="I195" i="1"/>
  <c r="G195" i="1"/>
  <c r="F195" i="1"/>
  <c r="E195" i="1"/>
  <c r="D195" i="1"/>
  <c r="C195" i="1"/>
  <c r="B195" i="1"/>
  <c r="AK194" i="1"/>
  <c r="AG194" i="1"/>
  <c r="AK193" i="1"/>
  <c r="AG193" i="1"/>
  <c r="AK192" i="1"/>
  <c r="AG192" i="1"/>
  <c r="AK191" i="1"/>
  <c r="AG191" i="1"/>
  <c r="AK190" i="1"/>
  <c r="F190" i="1"/>
  <c r="G190" i="1"/>
  <c r="I190" i="1"/>
  <c r="J190" i="1"/>
  <c r="K190" i="1"/>
  <c r="L190" i="1"/>
  <c r="M190" i="1"/>
  <c r="N190" i="1"/>
  <c r="D190" i="1"/>
  <c r="E190" i="1"/>
  <c r="C190" i="1"/>
  <c r="AG189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K188" i="1"/>
  <c r="AG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N188" i="1"/>
  <c r="M188" i="1"/>
  <c r="L188" i="1"/>
  <c r="K188" i="1"/>
  <c r="J188" i="1"/>
  <c r="I188" i="1"/>
  <c r="G188" i="1"/>
  <c r="F188" i="1"/>
  <c r="E188" i="1"/>
  <c r="D188" i="1"/>
  <c r="C188" i="1"/>
  <c r="B188" i="1"/>
  <c r="AK187" i="1"/>
  <c r="AG187" i="1"/>
  <c r="AK186" i="1"/>
  <c r="AG186" i="1"/>
  <c r="AK185" i="1"/>
  <c r="AG185" i="1"/>
  <c r="AK184" i="1"/>
  <c r="AG184" i="1"/>
  <c r="AK183" i="1"/>
  <c r="AG183" i="1"/>
  <c r="AK182" i="1"/>
  <c r="AG182" i="1"/>
  <c r="AK181" i="1"/>
  <c r="B181" i="1"/>
  <c r="AG180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G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N179" i="1"/>
  <c r="M179" i="1"/>
  <c r="L179" i="1"/>
  <c r="K179" i="1"/>
  <c r="J179" i="1"/>
  <c r="I179" i="1"/>
  <c r="G179" i="1"/>
  <c r="F179" i="1"/>
  <c r="E179" i="1"/>
  <c r="D179" i="1"/>
  <c r="C179" i="1"/>
  <c r="B179" i="1"/>
  <c r="AG178" i="1"/>
  <c r="AG177" i="1"/>
  <c r="AG176" i="1"/>
  <c r="AG175" i="1"/>
  <c r="B174" i="1"/>
  <c r="AG173" i="1"/>
  <c r="AG172" i="1"/>
  <c r="AG170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G169" i="1"/>
  <c r="AE169" i="1"/>
  <c r="AD169" i="1"/>
  <c r="AC169" i="1"/>
  <c r="AB169" i="1"/>
  <c r="AA169" i="1"/>
  <c r="Z169" i="1"/>
  <c r="Y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AG168" i="1"/>
  <c r="AG167" i="1"/>
  <c r="AG166" i="1"/>
  <c r="AG165" i="1"/>
  <c r="AG164" i="1"/>
  <c r="AG163" i="1"/>
  <c r="AG162" i="1"/>
  <c r="AG160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S159" i="1"/>
  <c r="AR159" i="1"/>
  <c r="AQ159" i="1"/>
  <c r="AP159" i="1"/>
  <c r="AO159" i="1"/>
  <c r="AN159" i="1"/>
  <c r="AM159" i="1"/>
  <c r="AG159" i="1"/>
  <c r="AI159" i="1"/>
  <c r="AK158" i="1"/>
  <c r="AJ158" i="1"/>
  <c r="AG158" i="1"/>
  <c r="AK157" i="1"/>
  <c r="AJ157" i="1"/>
  <c r="AG157" i="1"/>
  <c r="AK156" i="1"/>
  <c r="AJ156" i="1"/>
  <c r="AG156" i="1"/>
  <c r="AK155" i="1"/>
  <c r="AJ155" i="1"/>
  <c r="AG155" i="1"/>
  <c r="AK154" i="1"/>
  <c r="AJ154" i="1"/>
  <c r="AG154" i="1"/>
  <c r="AK153" i="1"/>
  <c r="AJ153" i="1"/>
  <c r="AJ159" i="1" s="1"/>
  <c r="AG153" i="1"/>
  <c r="AK152" i="1"/>
  <c r="AJ152" i="1"/>
  <c r="AI152" i="1"/>
  <c r="AG151" i="1"/>
  <c r="AT150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I149" i="1"/>
  <c r="AG149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G148" i="1"/>
  <c r="AI148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I147" i="1"/>
  <c r="AG147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G146" i="1"/>
  <c r="AI146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G145" i="1"/>
  <c r="AI145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I144" i="1"/>
  <c r="AG144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I143" i="1"/>
  <c r="AG143" i="1"/>
  <c r="AK142" i="1"/>
  <c r="AJ142" i="1"/>
  <c r="AI142" i="1"/>
  <c r="AG141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S140" i="1"/>
  <c r="AR140" i="1"/>
  <c r="AQ140" i="1"/>
  <c r="AP140" i="1"/>
  <c r="AO140" i="1"/>
  <c r="AN140" i="1"/>
  <c r="AM140" i="1"/>
  <c r="AL140" i="1"/>
  <c r="AK140" i="1"/>
  <c r="AI140" i="1"/>
  <c r="AE140" i="1"/>
  <c r="AD140" i="1"/>
  <c r="AC140" i="1"/>
  <c r="AB140" i="1"/>
  <c r="AA140" i="1"/>
  <c r="Z140" i="1"/>
  <c r="Y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K139" i="1"/>
  <c r="AJ139" i="1"/>
  <c r="AG139" i="1"/>
  <c r="AK138" i="1"/>
  <c r="AJ138" i="1"/>
  <c r="AG138" i="1"/>
  <c r="AK137" i="1"/>
  <c r="AJ137" i="1"/>
  <c r="AG137" i="1"/>
  <c r="AK136" i="1"/>
  <c r="AJ136" i="1"/>
  <c r="AG136" i="1"/>
  <c r="AK135" i="1"/>
  <c r="AJ135" i="1"/>
  <c r="AG135" i="1"/>
  <c r="AK134" i="1"/>
  <c r="AJ134" i="1"/>
  <c r="AG134" i="1"/>
  <c r="AK133" i="1"/>
  <c r="AJ133" i="1"/>
  <c r="AG133" i="1"/>
  <c r="AL132" i="1"/>
  <c r="AK132" i="1"/>
  <c r="AJ132" i="1"/>
  <c r="AI132" i="1"/>
  <c r="B132" i="1"/>
  <c r="AG131" i="1"/>
  <c r="BR130" i="1"/>
  <c r="BR150" i="1" s="1"/>
  <c r="BQ130" i="1"/>
  <c r="BQ150" i="1" s="1"/>
  <c r="BP130" i="1"/>
  <c r="BP150" i="1" s="1"/>
  <c r="BO130" i="1"/>
  <c r="BO150" i="1"/>
  <c r="BN130" i="1"/>
  <c r="BM130" i="1"/>
  <c r="BM150" i="1" s="1"/>
  <c r="BL130" i="1"/>
  <c r="BK130" i="1"/>
  <c r="BJ130" i="1"/>
  <c r="BJ150" i="1" s="1"/>
  <c r="BI130" i="1"/>
  <c r="BI150" i="1" s="1"/>
  <c r="BH130" i="1"/>
  <c r="BH150" i="1" s="1"/>
  <c r="BG130" i="1"/>
  <c r="BG150" i="1"/>
  <c r="BF130" i="1"/>
  <c r="BE130" i="1"/>
  <c r="BE150" i="1" s="1"/>
  <c r="BD130" i="1"/>
  <c r="BD150" i="1"/>
  <c r="BC130" i="1"/>
  <c r="BB130" i="1"/>
  <c r="BB150" i="1" s="1"/>
  <c r="BA130" i="1"/>
  <c r="BA150" i="1" s="1"/>
  <c r="AZ130" i="1"/>
  <c r="AY130" i="1"/>
  <c r="AY150" i="1"/>
  <c r="AX130" i="1"/>
  <c r="AX150" i="1" s="1"/>
  <c r="AW130" i="1"/>
  <c r="AW150" i="1" s="1"/>
  <c r="AV130" i="1"/>
  <c r="AV150" i="1" s="1"/>
  <c r="AU130" i="1"/>
  <c r="AS130" i="1"/>
  <c r="AS150" i="1" s="1"/>
  <c r="AR130" i="1"/>
  <c r="AR150" i="1" s="1"/>
  <c r="AQ130" i="1"/>
  <c r="AP130" i="1"/>
  <c r="AP150" i="1"/>
  <c r="AO130" i="1"/>
  <c r="AN130" i="1"/>
  <c r="AM130" i="1"/>
  <c r="AG130" i="1"/>
  <c r="AK130" i="1"/>
  <c r="AI130" i="1"/>
  <c r="AI150" i="1" s="1"/>
  <c r="AK129" i="1"/>
  <c r="AJ129" i="1"/>
  <c r="AG129" i="1"/>
  <c r="AK128" i="1"/>
  <c r="AJ128" i="1"/>
  <c r="AG128" i="1"/>
  <c r="AK127" i="1"/>
  <c r="AK147" i="1" s="1"/>
  <c r="AJ127" i="1"/>
  <c r="AG127" i="1"/>
  <c r="AK126" i="1"/>
  <c r="AJ126" i="1"/>
  <c r="AG126" i="1"/>
  <c r="AK125" i="1"/>
  <c r="AJ125" i="1"/>
  <c r="AJ145" i="1" s="1"/>
  <c r="AG125" i="1"/>
  <c r="AK124" i="1"/>
  <c r="AJ124" i="1"/>
  <c r="AJ144" i="1"/>
  <c r="AG124" i="1"/>
  <c r="AK123" i="1"/>
  <c r="AJ123" i="1"/>
  <c r="AG123" i="1"/>
  <c r="AK122" i="1"/>
  <c r="AJ122" i="1"/>
  <c r="AI122" i="1"/>
  <c r="AG121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S120" i="1"/>
  <c r="AR120" i="1"/>
  <c r="AQ120" i="1"/>
  <c r="AP120" i="1"/>
  <c r="AO120" i="1"/>
  <c r="AN120" i="1"/>
  <c r="AM120" i="1"/>
  <c r="AK120" i="1"/>
  <c r="AI120" i="1"/>
  <c r="AG120" i="1"/>
  <c r="AK119" i="1"/>
  <c r="AJ119" i="1"/>
  <c r="AG119" i="1"/>
  <c r="AK118" i="1"/>
  <c r="AJ118" i="1"/>
  <c r="AG118" i="1"/>
  <c r="AK117" i="1"/>
  <c r="AJ117" i="1"/>
  <c r="AG117" i="1"/>
  <c r="AK116" i="1"/>
  <c r="AJ116" i="1"/>
  <c r="AG116" i="1"/>
  <c r="AK115" i="1"/>
  <c r="AJ115" i="1"/>
  <c r="AG115" i="1"/>
  <c r="AK114" i="1"/>
  <c r="AJ114" i="1"/>
  <c r="AG114" i="1"/>
  <c r="AK113" i="1"/>
  <c r="AJ113" i="1"/>
  <c r="AJ120" i="1"/>
  <c r="AG113" i="1"/>
  <c r="AK112" i="1"/>
  <c r="AJ112" i="1"/>
  <c r="AI112" i="1"/>
  <c r="AG111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G110" i="1"/>
  <c r="AE110" i="1"/>
  <c r="AD110" i="1"/>
  <c r="AC110" i="1"/>
  <c r="AB110" i="1"/>
  <c r="AA110" i="1"/>
  <c r="Z110" i="1"/>
  <c r="Y110" i="1"/>
  <c r="W110" i="1"/>
  <c r="V110" i="1"/>
  <c r="U110" i="1"/>
  <c r="T110" i="1"/>
  <c r="S110" i="1"/>
  <c r="R110" i="1"/>
  <c r="Q110" i="1"/>
  <c r="P110" i="1"/>
  <c r="N110" i="1"/>
  <c r="M110" i="1"/>
  <c r="L110" i="1"/>
  <c r="K110" i="1"/>
  <c r="J110" i="1"/>
  <c r="I110" i="1"/>
  <c r="G110" i="1"/>
  <c r="F110" i="1"/>
  <c r="E110" i="1"/>
  <c r="D110" i="1"/>
  <c r="C110" i="1"/>
  <c r="B110" i="1"/>
  <c r="AG109" i="1"/>
  <c r="AG108" i="1"/>
  <c r="AG107" i="1"/>
  <c r="AG106" i="1"/>
  <c r="AG105" i="1"/>
  <c r="AG104" i="1"/>
  <c r="B103" i="1"/>
  <c r="AG102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G101" i="1"/>
  <c r="AL101" i="1"/>
  <c r="AI101" i="1"/>
  <c r="AK100" i="1"/>
  <c r="AJ100" i="1"/>
  <c r="AG100" i="1"/>
  <c r="AK99" i="1"/>
  <c r="AK101" i="1" s="1"/>
  <c r="AJ99" i="1"/>
  <c r="AJ101" i="1" s="1"/>
  <c r="AG99" i="1"/>
  <c r="AL98" i="1"/>
  <c r="AK98" i="1"/>
  <c r="AJ98" i="1"/>
  <c r="AI98" i="1"/>
  <c r="AG97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G96" i="1"/>
  <c r="AE96" i="1"/>
  <c r="AD96" i="1"/>
  <c r="AC96" i="1"/>
  <c r="AB96" i="1"/>
  <c r="AA96" i="1"/>
  <c r="AG95" i="1"/>
  <c r="AG94" i="1"/>
  <c r="O94" i="1"/>
  <c r="AF94" i="1"/>
  <c r="K94" i="1"/>
  <c r="J94" i="1"/>
  <c r="H94" i="1"/>
  <c r="AG93" i="1"/>
  <c r="O93" i="1"/>
  <c r="H93" i="1"/>
  <c r="H96" i="1"/>
  <c r="AG92" i="1"/>
  <c r="AF91" i="1"/>
  <c r="B91" i="1"/>
  <c r="AG90" i="1"/>
  <c r="BR89" i="1"/>
  <c r="BQ89" i="1"/>
  <c r="BP89" i="1"/>
  <c r="BP66" i="1"/>
  <c r="BO89" i="1"/>
  <c r="BN89" i="1"/>
  <c r="BM89" i="1"/>
  <c r="BM66" i="1"/>
  <c r="BL89" i="1"/>
  <c r="BK89" i="1"/>
  <c r="BJ89" i="1"/>
  <c r="BI89" i="1"/>
  <c r="BH89" i="1"/>
  <c r="BH66" i="1"/>
  <c r="BG89" i="1"/>
  <c r="BF89" i="1"/>
  <c r="BE89" i="1"/>
  <c r="BD89" i="1"/>
  <c r="BD66" i="1"/>
  <c r="BC89" i="1"/>
  <c r="BB89" i="1"/>
  <c r="BA89" i="1"/>
  <c r="AZ89" i="1"/>
  <c r="AY89" i="1"/>
  <c r="AX89" i="1"/>
  <c r="AW89" i="1"/>
  <c r="AW66" i="1"/>
  <c r="AV89" i="1"/>
  <c r="AU89" i="1"/>
  <c r="AT89" i="1"/>
  <c r="AS89" i="1"/>
  <c r="AR89" i="1"/>
  <c r="AQ89" i="1"/>
  <c r="AP89" i="1"/>
  <c r="AP66" i="1"/>
  <c r="AO89" i="1"/>
  <c r="AO66" i="1"/>
  <c r="AN89" i="1"/>
  <c r="AM89" i="1"/>
  <c r="AL89" i="1"/>
  <c r="AI89" i="1"/>
  <c r="AG89" i="1"/>
  <c r="AE89" i="1"/>
  <c r="AD89" i="1"/>
  <c r="AC89" i="1"/>
  <c r="AB89" i="1"/>
  <c r="AA89" i="1"/>
  <c r="Z89" i="1"/>
  <c r="Z94" i="1"/>
  <c r="Y89" i="1"/>
  <c r="Y94" i="1"/>
  <c r="X89" i="1"/>
  <c r="X94" i="1"/>
  <c r="W89" i="1"/>
  <c r="W94" i="1"/>
  <c r="V89" i="1"/>
  <c r="V94" i="1"/>
  <c r="U89" i="1"/>
  <c r="U94" i="1" s="1"/>
  <c r="T89" i="1"/>
  <c r="T94" i="1" s="1"/>
  <c r="S89" i="1"/>
  <c r="S94" i="1"/>
  <c r="R89" i="1"/>
  <c r="R94" i="1"/>
  <c r="Q89" i="1"/>
  <c r="Q94" i="1"/>
  <c r="P89" i="1"/>
  <c r="P94" i="1"/>
  <c r="O89" i="1"/>
  <c r="N89" i="1"/>
  <c r="N94" i="1"/>
  <c r="M89" i="1"/>
  <c r="M94" i="1"/>
  <c r="L89" i="1"/>
  <c r="L94" i="1" s="1"/>
  <c r="I89" i="1"/>
  <c r="I94" i="1"/>
  <c r="H89" i="1"/>
  <c r="G89" i="1"/>
  <c r="G94" i="1"/>
  <c r="F89" i="1"/>
  <c r="F94" i="1"/>
  <c r="E89" i="1"/>
  <c r="E94" i="1"/>
  <c r="D89" i="1"/>
  <c r="D94" i="1" s="1"/>
  <c r="C89" i="1"/>
  <c r="C94" i="1"/>
  <c r="B89" i="1"/>
  <c r="B94" i="1" s="1"/>
  <c r="AK88" i="1"/>
  <c r="AG88" i="1"/>
  <c r="AK87" i="1"/>
  <c r="AG87" i="1"/>
  <c r="AK86" i="1"/>
  <c r="AK89" i="1"/>
  <c r="AJ86" i="1"/>
  <c r="AJ89" i="1" s="1"/>
  <c r="AG86" i="1"/>
  <c r="AF86" i="1"/>
  <c r="AL85" i="1"/>
  <c r="AK85" i="1"/>
  <c r="AJ85" i="1"/>
  <c r="AI85" i="1"/>
  <c r="AG85" i="1"/>
  <c r="AF85" i="1"/>
  <c r="B85" i="1"/>
  <c r="BR83" i="1"/>
  <c r="BQ83" i="1"/>
  <c r="BQ65" i="1"/>
  <c r="BP83" i="1"/>
  <c r="BP65" i="1"/>
  <c r="BO83" i="1"/>
  <c r="BN83" i="1"/>
  <c r="BN65" i="1"/>
  <c r="BM83" i="1"/>
  <c r="BL83" i="1"/>
  <c r="BK83" i="1"/>
  <c r="BJ83" i="1"/>
  <c r="BI83" i="1"/>
  <c r="BH83" i="1"/>
  <c r="BH65" i="1"/>
  <c r="BG83" i="1"/>
  <c r="BF83" i="1"/>
  <c r="BF65" i="1"/>
  <c r="BE83" i="1"/>
  <c r="BD83" i="1"/>
  <c r="BC83" i="1"/>
  <c r="BB83" i="1"/>
  <c r="BB65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P65" i="1"/>
  <c r="AO83" i="1"/>
  <c r="AN83" i="1"/>
  <c r="AM83" i="1"/>
  <c r="AL83" i="1"/>
  <c r="AI83" i="1"/>
  <c r="AI65" i="1"/>
  <c r="AG83" i="1"/>
  <c r="AE83" i="1"/>
  <c r="AD83" i="1"/>
  <c r="AC83" i="1"/>
  <c r="AB83" i="1"/>
  <c r="AA83" i="1"/>
  <c r="Z83" i="1"/>
  <c r="Z65" i="1"/>
  <c r="Z67" i="1"/>
  <c r="Y83" i="1"/>
  <c r="X83" i="1"/>
  <c r="W83" i="1"/>
  <c r="V83" i="1"/>
  <c r="U83" i="1"/>
  <c r="U65" i="1"/>
  <c r="T83" i="1"/>
  <c r="T65" i="1"/>
  <c r="S83" i="1"/>
  <c r="R83" i="1"/>
  <c r="R65" i="1"/>
  <c r="Q83" i="1"/>
  <c r="Q65" i="1"/>
  <c r="P83" i="1"/>
  <c r="P65" i="1"/>
  <c r="O83" i="1"/>
  <c r="N83" i="1"/>
  <c r="M83" i="1"/>
  <c r="L83" i="1"/>
  <c r="K83" i="1"/>
  <c r="K65" i="1"/>
  <c r="J83" i="1"/>
  <c r="I83" i="1"/>
  <c r="H83" i="1"/>
  <c r="G83" i="1"/>
  <c r="F83" i="1"/>
  <c r="E83" i="1"/>
  <c r="D83" i="1"/>
  <c r="C83" i="1"/>
  <c r="B83" i="1"/>
  <c r="AK82" i="1"/>
  <c r="AG82" i="1"/>
  <c r="AK81" i="1"/>
  <c r="AG81" i="1"/>
  <c r="AK80" i="1"/>
  <c r="AG80" i="1"/>
  <c r="AK79" i="1"/>
  <c r="AK83" i="1"/>
  <c r="AJ79" i="1"/>
  <c r="AJ83" i="1"/>
  <c r="AJ65" i="1"/>
  <c r="AG79" i="1"/>
  <c r="AF79" i="1"/>
  <c r="AL78" i="1"/>
  <c r="AK78" i="1"/>
  <c r="AJ78" i="1"/>
  <c r="AI78" i="1"/>
  <c r="AG78" i="1"/>
  <c r="AF78" i="1"/>
  <c r="B78" i="1"/>
  <c r="BR76" i="1"/>
  <c r="BQ76" i="1"/>
  <c r="BP76" i="1"/>
  <c r="BO76" i="1"/>
  <c r="BN76" i="1"/>
  <c r="BM76" i="1"/>
  <c r="BM64" i="1"/>
  <c r="BL76" i="1"/>
  <c r="BK76" i="1"/>
  <c r="BJ76" i="1"/>
  <c r="BI76" i="1"/>
  <c r="BH76" i="1"/>
  <c r="BG76" i="1"/>
  <c r="BG64" i="1"/>
  <c r="BF76" i="1"/>
  <c r="BE76" i="1"/>
  <c r="BD76" i="1"/>
  <c r="BC76" i="1"/>
  <c r="BB76" i="1"/>
  <c r="BB64" i="1"/>
  <c r="BA76" i="1"/>
  <c r="AZ76" i="1"/>
  <c r="AY76" i="1"/>
  <c r="AY64" i="1"/>
  <c r="AX76" i="1"/>
  <c r="AW76" i="1"/>
  <c r="AW64" i="1"/>
  <c r="AV76" i="1"/>
  <c r="AU76" i="1"/>
  <c r="AT76" i="1"/>
  <c r="AS76" i="1"/>
  <c r="AR76" i="1"/>
  <c r="AQ76" i="1"/>
  <c r="AP76" i="1"/>
  <c r="AP64" i="1"/>
  <c r="AP67" i="1"/>
  <c r="AO76" i="1"/>
  <c r="AO64" i="1"/>
  <c r="AO67" i="1"/>
  <c r="AN76" i="1"/>
  <c r="AM76" i="1"/>
  <c r="AL76" i="1"/>
  <c r="AI76" i="1"/>
  <c r="AE76" i="1"/>
  <c r="AD76" i="1"/>
  <c r="AC76" i="1"/>
  <c r="AB76" i="1"/>
  <c r="AA76" i="1"/>
  <c r="AA64" i="1"/>
  <c r="Z76" i="1"/>
  <c r="Y76" i="1"/>
  <c r="Y64" i="1"/>
  <c r="X76" i="1"/>
  <c r="X64" i="1"/>
  <c r="W76" i="1"/>
  <c r="V76" i="1"/>
  <c r="V64" i="1"/>
  <c r="U76" i="1"/>
  <c r="T76" i="1"/>
  <c r="S76" i="1"/>
  <c r="S64" i="1"/>
  <c r="R76" i="1"/>
  <c r="R64" i="1"/>
  <c r="Q76" i="1"/>
  <c r="P76" i="1"/>
  <c r="P64" i="1"/>
  <c r="P67" i="1"/>
  <c r="O76" i="1"/>
  <c r="N76" i="1"/>
  <c r="N64" i="1"/>
  <c r="M76" i="1"/>
  <c r="M64" i="1"/>
  <c r="L76" i="1"/>
  <c r="K76" i="1"/>
  <c r="J76" i="1"/>
  <c r="I76" i="1"/>
  <c r="H76" i="1"/>
  <c r="G76" i="1"/>
  <c r="F76" i="1"/>
  <c r="E76" i="1"/>
  <c r="D76" i="1"/>
  <c r="D64" i="1"/>
  <c r="C76" i="1"/>
  <c r="B76" i="1"/>
  <c r="AK75" i="1"/>
  <c r="AG75" i="1"/>
  <c r="AK74" i="1"/>
  <c r="AG74" i="1"/>
  <c r="AF74" i="1"/>
  <c r="AK73" i="1"/>
  <c r="AG73" i="1"/>
  <c r="AF73" i="1"/>
  <c r="AK72" i="1"/>
  <c r="AG72" i="1"/>
  <c r="AF72" i="1"/>
  <c r="AK71" i="1"/>
  <c r="AG71" i="1"/>
  <c r="AF71" i="1"/>
  <c r="AK70" i="1"/>
  <c r="AJ70" i="1"/>
  <c r="AJ76" i="1"/>
  <c r="AJ64" i="1"/>
  <c r="AG70" i="1"/>
  <c r="AF70" i="1"/>
  <c r="AF76" i="1"/>
  <c r="AL69" i="1"/>
  <c r="AK69" i="1"/>
  <c r="AJ69" i="1"/>
  <c r="AI69" i="1"/>
  <c r="AG69" i="1"/>
  <c r="AF69" i="1"/>
  <c r="B69" i="1"/>
  <c r="BL67" i="1"/>
  <c r="BK67" i="1"/>
  <c r="BJ67" i="1"/>
  <c r="BI67" i="1"/>
  <c r="BC67" i="1"/>
  <c r="BA67" i="1"/>
  <c r="AZ67" i="1"/>
  <c r="AX67" i="1"/>
  <c r="AV67" i="1"/>
  <c r="AU67" i="1"/>
  <c r="AT67" i="1"/>
  <c r="AS67" i="1"/>
  <c r="AR67" i="1"/>
  <c r="AN67" i="1"/>
  <c r="AE67" i="1"/>
  <c r="AD67" i="1"/>
  <c r="AC67" i="1"/>
  <c r="AB67" i="1"/>
  <c r="L67" i="1"/>
  <c r="J67" i="1"/>
  <c r="I67" i="1"/>
  <c r="G67" i="1"/>
  <c r="F67" i="1"/>
  <c r="E67" i="1"/>
  <c r="C67" i="1"/>
  <c r="B67" i="1"/>
  <c r="BR66" i="1"/>
  <c r="BQ66" i="1"/>
  <c r="BO66" i="1"/>
  <c r="BN66" i="1"/>
  <c r="BG66" i="1"/>
  <c r="BF66" i="1"/>
  <c r="BF67" i="1" s="1"/>
  <c r="BB66" i="1"/>
  <c r="BB67" i="1" s="1"/>
  <c r="AY66" i="1"/>
  <c r="AQ66" i="1"/>
  <c r="AQ67" i="1"/>
  <c r="AM66" i="1"/>
  <c r="AK66" i="1"/>
  <c r="AL66" i="1"/>
  <c r="AJ66" i="1"/>
  <c r="AI66" i="1"/>
  <c r="AG66" i="1"/>
  <c r="BR65" i="1"/>
  <c r="BO65" i="1"/>
  <c r="BM65" i="1"/>
  <c r="BG65" i="1"/>
  <c r="BG67" i="1" s="1"/>
  <c r="BD65" i="1"/>
  <c r="AY65" i="1"/>
  <c r="AY67" i="1" s="1"/>
  <c r="AW65" i="1"/>
  <c r="AM65" i="1"/>
  <c r="AM67" i="1"/>
  <c r="AL65" i="1"/>
  <c r="AA65" i="1"/>
  <c r="Y65" i="1"/>
  <c r="X65" i="1"/>
  <c r="X67" i="1" s="1"/>
  <c r="W65" i="1"/>
  <c r="V65" i="1"/>
  <c r="V67" i="1" s="1"/>
  <c r="S65" i="1"/>
  <c r="S67" i="1" s="1"/>
  <c r="O65" i="1"/>
  <c r="AF65" i="1"/>
  <c r="N65" i="1"/>
  <c r="N67" i="1" s="1"/>
  <c r="M65" i="1"/>
  <c r="M67" i="1"/>
  <c r="H65" i="1"/>
  <c r="D65" i="1"/>
  <c r="BR64" i="1"/>
  <c r="BR67" i="1"/>
  <c r="BQ64" i="1"/>
  <c r="BP64" i="1"/>
  <c r="BP67" i="1"/>
  <c r="BO64" i="1"/>
  <c r="BO67" i="1"/>
  <c r="BN64" i="1"/>
  <c r="BN67" i="1" s="1"/>
  <c r="BH64" i="1"/>
  <c r="BE64" i="1"/>
  <c r="BE67" i="1"/>
  <c r="BD64" i="1"/>
  <c r="AL64" i="1"/>
  <c r="AL67" i="1" s="1"/>
  <c r="AK64" i="1"/>
  <c r="AI64" i="1"/>
  <c r="AI67" i="1"/>
  <c r="AG64" i="1"/>
  <c r="W64" i="1"/>
  <c r="U64" i="1"/>
  <c r="U67" i="1"/>
  <c r="T64" i="1"/>
  <c r="T67" i="1"/>
  <c r="Q64" i="1"/>
  <c r="Q67" i="1"/>
  <c r="O64" i="1"/>
  <c r="K64" i="1"/>
  <c r="K67" i="1"/>
  <c r="H64" i="1"/>
  <c r="H67" i="1" s="1"/>
  <c r="J42" i="2" s="1"/>
  <c r="AL63" i="1"/>
  <c r="AK63" i="1"/>
  <c r="AJ63" i="1"/>
  <c r="AI63" i="1"/>
  <c r="AG63" i="1"/>
  <c r="AF63" i="1"/>
  <c r="B63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G61" i="1"/>
  <c r="AF61" i="1"/>
  <c r="AE61" i="1"/>
  <c r="AD61" i="1"/>
  <c r="AC61" i="1"/>
  <c r="AB61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G53" i="1"/>
  <c r="AF53" i="1"/>
  <c r="AE53" i="1"/>
  <c r="AD53" i="1"/>
  <c r="AC53" i="1"/>
  <c r="AB53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G40" i="1"/>
  <c r="AF40" i="1"/>
  <c r="AE40" i="1"/>
  <c r="AD40" i="1"/>
  <c r="AC40" i="1"/>
  <c r="AB40" i="1"/>
  <c r="AG37" i="1"/>
  <c r="AG42" i="1"/>
  <c r="AG45" i="1"/>
  <c r="AG48" i="1"/>
  <c r="AG55" i="1" s="1"/>
  <c r="AF37" i="1"/>
  <c r="AF42" i="1"/>
  <c r="AF45" i="1"/>
  <c r="AF48" i="1"/>
  <c r="AF5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I35" i="1"/>
  <c r="AE35" i="1"/>
  <c r="AD35" i="1"/>
  <c r="AC35" i="1"/>
  <c r="AB35" i="1"/>
  <c r="AA35" i="1"/>
  <c r="Z35" i="1"/>
  <c r="Z93" i="1"/>
  <c r="Z96" i="1"/>
  <c r="Y35" i="1"/>
  <c r="Y93" i="1"/>
  <c r="Y96" i="1"/>
  <c r="X35" i="1"/>
  <c r="X93" i="1"/>
  <c r="X96" i="1"/>
  <c r="W35" i="1"/>
  <c r="W93" i="1"/>
  <c r="V35" i="1"/>
  <c r="V93" i="1"/>
  <c r="V96" i="1"/>
  <c r="U35" i="1"/>
  <c r="U93" i="1" s="1"/>
  <c r="U96" i="1" s="1"/>
  <c r="T35" i="1"/>
  <c r="T93" i="1"/>
  <c r="T96" i="1"/>
  <c r="S35" i="1"/>
  <c r="S93" i="1"/>
  <c r="S96" i="1"/>
  <c r="R35" i="1"/>
  <c r="R93" i="1"/>
  <c r="R96" i="1"/>
  <c r="Q35" i="1"/>
  <c r="Q93" i="1"/>
  <c r="Q96" i="1"/>
  <c r="P35" i="1"/>
  <c r="P93" i="1"/>
  <c r="P96" i="1"/>
  <c r="O35" i="1"/>
  <c r="N35" i="1"/>
  <c r="N93" i="1"/>
  <c r="N96" i="1"/>
  <c r="M35" i="1"/>
  <c r="M93" i="1" s="1"/>
  <c r="L35" i="1"/>
  <c r="L93" i="1"/>
  <c r="L96" i="1"/>
  <c r="K35" i="1"/>
  <c r="K93" i="1"/>
  <c r="K96" i="1"/>
  <c r="J35" i="1"/>
  <c r="J93" i="1"/>
  <c r="J96" i="1"/>
  <c r="I35" i="1"/>
  <c r="I93" i="1"/>
  <c r="I96" i="1"/>
  <c r="H35" i="1"/>
  <c r="G35" i="1"/>
  <c r="G93" i="1"/>
  <c r="G96" i="1"/>
  <c r="F35" i="1"/>
  <c r="F93" i="1"/>
  <c r="F96" i="1"/>
  <c r="E35" i="1"/>
  <c r="E93" i="1" s="1"/>
  <c r="E96" i="1" s="1"/>
  <c r="D35" i="1"/>
  <c r="D93" i="1"/>
  <c r="D96" i="1"/>
  <c r="C35" i="1"/>
  <c r="C93" i="1"/>
  <c r="C96" i="1"/>
  <c r="B35" i="1"/>
  <c r="B93" i="1"/>
  <c r="B96" i="1"/>
  <c r="AK34" i="1"/>
  <c r="AJ34" i="1"/>
  <c r="AG34" i="1"/>
  <c r="AK33" i="1"/>
  <c r="AJ33" i="1"/>
  <c r="AG33" i="1"/>
  <c r="AK32" i="1"/>
  <c r="AK35" i="1"/>
  <c r="AJ32" i="1"/>
  <c r="AJ35" i="1" s="1"/>
  <c r="AG32" i="1"/>
  <c r="AG31" i="1"/>
  <c r="AF31" i="1"/>
  <c r="AG30" i="1"/>
  <c r="AF30" i="1"/>
  <c r="AG29" i="1"/>
  <c r="AF29" i="1"/>
  <c r="AG28" i="1"/>
  <c r="AF28" i="1"/>
  <c r="AF35" i="1"/>
  <c r="AL27" i="1"/>
  <c r="AK27" i="1"/>
  <c r="AJ27" i="1"/>
  <c r="AI27" i="1"/>
  <c r="AG27" i="1"/>
  <c r="AF27" i="1"/>
  <c r="B27" i="1"/>
  <c r="BR25" i="1"/>
  <c r="BP13" i="2"/>
  <c r="BP11" i="2"/>
  <c r="BP16" i="2"/>
  <c r="BP14" i="2"/>
  <c r="BQ25" i="1"/>
  <c r="BO13" i="2"/>
  <c r="BP25" i="1"/>
  <c r="BN13" i="2"/>
  <c r="BN11" i="2"/>
  <c r="BN16" i="2"/>
  <c r="BO25" i="1"/>
  <c r="BM13" i="2"/>
  <c r="BM11" i="2"/>
  <c r="BM16" i="2"/>
  <c r="BN25" i="1"/>
  <c r="BL13" i="2"/>
  <c r="BM25" i="1"/>
  <c r="BL25" i="1"/>
  <c r="BK25" i="1"/>
  <c r="BI13" i="2"/>
  <c r="BI11" i="2"/>
  <c r="BJ25" i="1"/>
  <c r="BI25" i="1"/>
  <c r="BG13" i="2"/>
  <c r="BG11" i="2"/>
  <c r="BG16" i="2"/>
  <c r="BH25" i="1"/>
  <c r="BF13" i="2"/>
  <c r="BG25" i="1"/>
  <c r="BF25" i="1"/>
  <c r="BD13" i="2"/>
  <c r="BD11" i="2"/>
  <c r="BD16" i="2"/>
  <c r="BE25" i="1"/>
  <c r="BC13" i="2"/>
  <c r="BC11" i="2"/>
  <c r="BC16" i="2"/>
  <c r="BD25" i="1"/>
  <c r="BB13" i="2"/>
  <c r="BC25" i="1"/>
  <c r="BA13" i="2"/>
  <c r="BA11" i="2"/>
  <c r="BA16" i="2"/>
  <c r="BB25" i="1"/>
  <c r="AZ13" i="2"/>
  <c r="AZ11" i="2"/>
  <c r="AZ16" i="2"/>
  <c r="BA25" i="1"/>
  <c r="AY13" i="2"/>
  <c r="AY11" i="2"/>
  <c r="AY16" i="2"/>
  <c r="AZ25" i="1"/>
  <c r="AX13" i="2"/>
  <c r="AX11" i="2"/>
  <c r="AX16" i="2"/>
  <c r="AY25" i="1"/>
  <c r="AW13" i="2"/>
  <c r="AW11" i="2"/>
  <c r="AW16" i="2"/>
  <c r="AX25" i="1"/>
  <c r="AV13" i="2"/>
  <c r="AW25" i="1"/>
  <c r="AU13" i="2"/>
  <c r="AV25" i="1"/>
  <c r="AT13" i="2"/>
  <c r="AT11" i="2"/>
  <c r="AT16" i="2"/>
  <c r="AT14" i="2"/>
  <c r="AU25" i="1"/>
  <c r="AS13" i="2"/>
  <c r="AS11" i="2"/>
  <c r="AS16" i="2"/>
  <c r="AT25" i="1"/>
  <c r="AR13" i="2"/>
  <c r="AR11" i="2"/>
  <c r="AR16" i="2"/>
  <c r="AS25" i="1"/>
  <c r="AQ13" i="2"/>
  <c r="AR25" i="1"/>
  <c r="AQ25" i="1"/>
  <c r="AP25" i="1"/>
  <c r="AN13" i="2"/>
  <c r="AO25" i="1"/>
  <c r="AM13" i="2"/>
  <c r="AN25" i="1"/>
  <c r="AM25" i="1"/>
  <c r="AK13" i="2"/>
  <c r="AL25" i="1"/>
  <c r="AI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K24" i="1"/>
  <c r="AJ24" i="1"/>
  <c r="AG24" i="1"/>
  <c r="AF24" i="1"/>
  <c r="AK23" i="1"/>
  <c r="AJ23" i="1"/>
  <c r="AG23" i="1"/>
  <c r="AF23" i="1"/>
  <c r="AK22" i="1"/>
  <c r="AJ22" i="1"/>
  <c r="AG22" i="1"/>
  <c r="AF22" i="1"/>
  <c r="AK21" i="1"/>
  <c r="AK25" i="1" s="1"/>
  <c r="AJ21" i="1"/>
  <c r="AJ25" i="1"/>
  <c r="AG21" i="1"/>
  <c r="AG25" i="1"/>
  <c r="AF21" i="1"/>
  <c r="B20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N18" i="1"/>
  <c r="M18" i="1"/>
  <c r="L18" i="1"/>
  <c r="K18" i="1"/>
  <c r="J18" i="1"/>
  <c r="I18" i="1"/>
  <c r="G18" i="1"/>
  <c r="F18" i="1"/>
  <c r="E18" i="1"/>
  <c r="D18" i="1"/>
  <c r="C18" i="1"/>
  <c r="B18" i="1"/>
  <c r="B15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N13" i="1"/>
  <c r="M13" i="1"/>
  <c r="L13" i="1"/>
  <c r="K13" i="1"/>
  <c r="J13" i="1"/>
  <c r="I13" i="1"/>
  <c r="G13" i="1"/>
  <c r="F13" i="1"/>
  <c r="E13" i="1"/>
  <c r="D13" i="1"/>
  <c r="C13" i="1"/>
  <c r="B13" i="1"/>
  <c r="D10" i="1"/>
  <c r="E10" i="1"/>
  <c r="C10" i="1"/>
  <c r="E174" i="1"/>
  <c r="E181" i="1"/>
  <c r="E103" i="1"/>
  <c r="E85" i="1"/>
  <c r="E132" i="1"/>
  <c r="E91" i="1"/>
  <c r="E78" i="1"/>
  <c r="E69" i="1"/>
  <c r="E63" i="1"/>
  <c r="E27" i="1"/>
  <c r="E20" i="1"/>
  <c r="E15" i="1"/>
  <c r="F10" i="1"/>
  <c r="AG35" i="1"/>
  <c r="D85" i="1"/>
  <c r="D63" i="1"/>
  <c r="D174" i="1"/>
  <c r="D181" i="1"/>
  <c r="D78" i="1"/>
  <c r="D69" i="1"/>
  <c r="D103" i="1"/>
  <c r="D132" i="1"/>
  <c r="D27" i="1"/>
  <c r="D20" i="1"/>
  <c r="D15" i="1"/>
  <c r="D91" i="1"/>
  <c r="AF25" i="1"/>
  <c r="BH67" i="1"/>
  <c r="AG76" i="1"/>
  <c r="Y67" i="1"/>
  <c r="AJ67" i="1"/>
  <c r="W67" i="1"/>
  <c r="M96" i="1"/>
  <c r="AG65" i="1"/>
  <c r="AG67" i="1"/>
  <c r="R67" i="1"/>
  <c r="AF93" i="1"/>
  <c r="AF96" i="1"/>
  <c r="O96" i="1"/>
  <c r="W96" i="1"/>
  <c r="BQ67" i="1"/>
  <c r="AK76" i="1"/>
  <c r="AA67" i="1"/>
  <c r="O67" i="1"/>
  <c r="AF64" i="1"/>
  <c r="AF67" i="1"/>
  <c r="AK65" i="1"/>
  <c r="AK67" i="1"/>
  <c r="D67" i="1"/>
  <c r="BD67" i="1"/>
  <c r="AL7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AK145" i="1"/>
  <c r="AJ148" i="1"/>
  <c r="AO150" i="1"/>
  <c r="BF150" i="1"/>
  <c r="BN150" i="1"/>
  <c r="BG14" i="2"/>
  <c r="AJ130" i="1"/>
  <c r="AJ143" i="1"/>
  <c r="AK148" i="1"/>
  <c r="AK146" i="1"/>
  <c r="AJ149" i="1"/>
  <c r="AJ140" i="1"/>
  <c r="AJ150" i="1"/>
  <c r="AK149" i="1"/>
  <c r="AK150" i="1"/>
  <c r="AB27" i="2"/>
  <c r="Q27" i="2"/>
  <c r="AG195" i="1"/>
  <c r="V14" i="2"/>
  <c r="AO14" i="2"/>
  <c r="BM14" i="2"/>
  <c r="N8" i="3"/>
  <c r="AK159" i="1"/>
  <c r="W15" i="2"/>
  <c r="W14" i="2"/>
  <c r="AL16" i="3"/>
  <c r="AL38" i="3"/>
  <c r="AE14" i="2"/>
  <c r="AX14" i="2"/>
  <c r="BN14" i="2"/>
  <c r="AY14" i="2"/>
  <c r="AQ11" i="2"/>
  <c r="AQ16" i="2"/>
  <c r="AQ14" i="2" s="1"/>
  <c r="BB11" i="2"/>
  <c r="BB16" i="2"/>
  <c r="AK144" i="1"/>
  <c r="AU150" i="1"/>
  <c r="BC150" i="1"/>
  <c r="BK150" i="1"/>
  <c r="AJ14" i="2"/>
  <c r="AR14" i="2"/>
  <c r="AZ14" i="2"/>
  <c r="BH14" i="2"/>
  <c r="AM150" i="1"/>
  <c r="AG150" i="1"/>
  <c r="AG140" i="1"/>
  <c r="AS14" i="2"/>
  <c r="BA14" i="2"/>
  <c r="BD14" i="2"/>
  <c r="AL14" i="2"/>
  <c r="BB14" i="2"/>
  <c r="AK11" i="2"/>
  <c r="AK16" i="2"/>
  <c r="AK14" i="2"/>
  <c r="BF11" i="2"/>
  <c r="BF16" i="2"/>
  <c r="BF14" i="2" s="1"/>
  <c r="BO11" i="2"/>
  <c r="BO16" i="2"/>
  <c r="BO14" i="2" s="1"/>
  <c r="BC14" i="2"/>
  <c r="AM11" i="2"/>
  <c r="AM16" i="2"/>
  <c r="AM14" i="2"/>
  <c r="AU11" i="2"/>
  <c r="AU16" i="2"/>
  <c r="AU14" i="2"/>
  <c r="AJ24" i="2"/>
  <c r="J40" i="2"/>
  <c r="AN11" i="2"/>
  <c r="AN16" i="2"/>
  <c r="AN14" i="2" s="1"/>
  <c r="AV11" i="2"/>
  <c r="AV16" i="2"/>
  <c r="AV14" i="2"/>
  <c r="AW14" i="2"/>
  <c r="BF41" i="3"/>
  <c r="BF51" i="3"/>
  <c r="BF30" i="3"/>
  <c r="BF19" i="3"/>
  <c r="BF80" i="3"/>
  <c r="BF94" i="3"/>
  <c r="BF60" i="3"/>
  <c r="BL11" i="2"/>
  <c r="BL16" i="2"/>
  <c r="BL14" i="2"/>
  <c r="Y14" i="2"/>
  <c r="AJ27" i="2"/>
  <c r="M14" i="2"/>
  <c r="P8" i="3"/>
  <c r="N19" i="3"/>
  <c r="N30" i="3"/>
  <c r="N41" i="3" s="1"/>
  <c r="N51" i="3" s="1"/>
  <c r="N60" i="3" s="1"/>
  <c r="N68" i="3" s="1"/>
  <c r="N80" i="3" s="1"/>
  <c r="N94" i="3" s="1"/>
  <c r="F174" i="1"/>
  <c r="F181" i="1"/>
  <c r="F132" i="1"/>
  <c r="F103" i="1"/>
  <c r="F78" i="1"/>
  <c r="F69" i="1"/>
  <c r="F63" i="1"/>
  <c r="F85" i="1"/>
  <c r="F91" i="1"/>
  <c r="F20" i="1"/>
  <c r="F15" i="1"/>
  <c r="G10" i="1"/>
  <c r="F27" i="1"/>
  <c r="AL27" i="2"/>
  <c r="AM7" i="2"/>
  <c r="AD27" i="2"/>
  <c r="R27" i="2"/>
  <c r="G174" i="1"/>
  <c r="G181" i="1"/>
  <c r="G132" i="1"/>
  <c r="G85" i="1"/>
  <c r="G103" i="1"/>
  <c r="G63" i="1"/>
  <c r="G91" i="1"/>
  <c r="G69" i="1"/>
  <c r="G20" i="1"/>
  <c r="G15" i="1"/>
  <c r="I10" i="1"/>
  <c r="G27" i="1"/>
  <c r="G78" i="1"/>
  <c r="AE27" i="2"/>
  <c r="S27" i="2"/>
  <c r="AM27" i="2"/>
  <c r="AN7" i="2"/>
  <c r="R8" i="3"/>
  <c r="P19" i="3"/>
  <c r="P30" i="3"/>
  <c r="P41" i="3" s="1"/>
  <c r="P51" i="3" s="1"/>
  <c r="P60" i="3" s="1"/>
  <c r="P68" i="3" s="1"/>
  <c r="P80" i="3" s="1"/>
  <c r="P94" i="3" s="1"/>
  <c r="AF27" i="2"/>
  <c r="T27" i="2"/>
  <c r="U27" i="2"/>
  <c r="V27" i="2"/>
  <c r="W27" i="2"/>
  <c r="X27" i="2"/>
  <c r="Y27" i="2"/>
  <c r="Z27" i="2"/>
  <c r="AA27" i="2"/>
  <c r="I181" i="1"/>
  <c r="I132" i="1"/>
  <c r="I171" i="1"/>
  <c r="I103" i="1"/>
  <c r="I91" i="1"/>
  <c r="I174" i="1"/>
  <c r="I161" i="1"/>
  <c r="I27" i="1"/>
  <c r="I63" i="1"/>
  <c r="I85" i="1"/>
  <c r="I78" i="1"/>
  <c r="I20" i="1"/>
  <c r="I15" i="1"/>
  <c r="J10" i="1"/>
  <c r="I69" i="1"/>
  <c r="R19" i="3"/>
  <c r="R30" i="3"/>
  <c r="R41" i="3"/>
  <c r="R51" i="3" s="1"/>
  <c r="R60" i="3" s="1"/>
  <c r="R68" i="3" s="1"/>
  <c r="R80" i="3" s="1"/>
  <c r="R94" i="3" s="1"/>
  <c r="T8" i="3"/>
  <c r="AN27" i="2"/>
  <c r="AO7" i="2"/>
  <c r="J171" i="1"/>
  <c r="J174" i="1"/>
  <c r="J161" i="1"/>
  <c r="J181" i="1"/>
  <c r="J103" i="1"/>
  <c r="J132" i="1"/>
  <c r="J91" i="1"/>
  <c r="J78" i="1"/>
  <c r="J69" i="1"/>
  <c r="J85" i="1"/>
  <c r="K10" i="1"/>
  <c r="J20" i="1"/>
  <c r="J15" i="1"/>
  <c r="J63" i="1"/>
  <c r="J27" i="1"/>
  <c r="AP7" i="2"/>
  <c r="AO27" i="2"/>
  <c r="V8" i="3"/>
  <c r="T19" i="3"/>
  <c r="T30" i="3"/>
  <c r="T41" i="3"/>
  <c r="T51" i="3"/>
  <c r="T60" i="3"/>
  <c r="T68" i="3" s="1"/>
  <c r="T80" i="3" s="1"/>
  <c r="T94" i="3" s="1"/>
  <c r="AP27" i="2"/>
  <c r="AQ7" i="2"/>
  <c r="K171" i="1"/>
  <c r="K103" i="1"/>
  <c r="K174" i="1"/>
  <c r="K161" i="1"/>
  <c r="K181" i="1"/>
  <c r="K132" i="1"/>
  <c r="K91" i="1"/>
  <c r="K85" i="1"/>
  <c r="L10" i="1"/>
  <c r="K78" i="1"/>
  <c r="K69" i="1"/>
  <c r="K63" i="1"/>
  <c r="K27" i="1"/>
  <c r="K20" i="1"/>
  <c r="K15" i="1"/>
  <c r="V19" i="3"/>
  <c r="V30" i="3" s="1"/>
  <c r="V41" i="3" s="1"/>
  <c r="V51" i="3" s="1"/>
  <c r="V60" i="3" s="1"/>
  <c r="V68" i="3" s="1"/>
  <c r="V80" i="3" s="1"/>
  <c r="V94" i="3" s="1"/>
  <c r="X8" i="3"/>
  <c r="X19" i="3" s="1"/>
  <c r="X30" i="3" s="1"/>
  <c r="X41" i="3" s="1"/>
  <c r="X51" i="3" s="1"/>
  <c r="X60" i="3" s="1"/>
  <c r="X68" i="3" s="1"/>
  <c r="X80" i="3" s="1"/>
  <c r="X94" i="3" s="1"/>
  <c r="Z8" i="3"/>
  <c r="L161" i="1"/>
  <c r="L171" i="1"/>
  <c r="L174" i="1"/>
  <c r="L181" i="1"/>
  <c r="L78" i="1"/>
  <c r="L69" i="1"/>
  <c r="L132" i="1"/>
  <c r="L91" i="1"/>
  <c r="L103" i="1"/>
  <c r="L20" i="1"/>
  <c r="L15" i="1"/>
  <c r="L63" i="1"/>
  <c r="L27" i="1"/>
  <c r="L85" i="1"/>
  <c r="M10" i="1"/>
  <c r="AQ27" i="2"/>
  <c r="AR7" i="2"/>
  <c r="AR27" i="2" s="1"/>
  <c r="AS7" i="2"/>
  <c r="Z19" i="3"/>
  <c r="Z30" i="3"/>
  <c r="Z41" i="3"/>
  <c r="Z51" i="3"/>
  <c r="Z60" i="3" s="1"/>
  <c r="Z68" i="3" s="1"/>
  <c r="Z80" i="3" s="1"/>
  <c r="Z94" i="3" s="1"/>
  <c r="AB8" i="3"/>
  <c r="M161" i="1"/>
  <c r="M171" i="1"/>
  <c r="M174" i="1"/>
  <c r="M181" i="1"/>
  <c r="M85" i="1"/>
  <c r="M63" i="1"/>
  <c r="M132" i="1"/>
  <c r="M103" i="1"/>
  <c r="M20" i="1"/>
  <c r="M15" i="1"/>
  <c r="M91" i="1"/>
  <c r="M78" i="1"/>
  <c r="M27" i="1"/>
  <c r="M69" i="1"/>
  <c r="N10" i="1"/>
  <c r="N78" i="1"/>
  <c r="N69" i="1"/>
  <c r="N63" i="1"/>
  <c r="N132" i="1"/>
  <c r="N20" i="1"/>
  <c r="N15" i="1"/>
  <c r="N91" i="1"/>
  <c r="N27" i="1"/>
  <c r="N85" i="1"/>
  <c r="P10" i="1"/>
  <c r="AT7" i="2"/>
  <c r="AS27" i="2"/>
  <c r="AD8" i="3"/>
  <c r="AB19" i="3"/>
  <c r="AB30" i="3"/>
  <c r="AB41" i="3"/>
  <c r="AB51" i="3"/>
  <c r="AB60" i="3"/>
  <c r="AB68" i="3"/>
  <c r="AB80" i="3"/>
  <c r="AB94" i="3" s="1"/>
  <c r="P171" i="1"/>
  <c r="P174" i="1"/>
  <c r="P181" i="1"/>
  <c r="P190" i="1"/>
  <c r="P161" i="1"/>
  <c r="P132" i="1"/>
  <c r="P85" i="1"/>
  <c r="P103" i="1"/>
  <c r="P91" i="1"/>
  <c r="P27" i="1"/>
  <c r="P78" i="1"/>
  <c r="P69" i="1"/>
  <c r="P63" i="1"/>
  <c r="P15" i="1"/>
  <c r="P20" i="1"/>
  <c r="Q10" i="1"/>
  <c r="AT27" i="2"/>
  <c r="AU7" i="2"/>
  <c r="AF8" i="3"/>
  <c r="AD19" i="3"/>
  <c r="AD30" i="3" s="1"/>
  <c r="AD41" i="3" s="1"/>
  <c r="AD51" i="3" s="1"/>
  <c r="AD60" i="3" s="1"/>
  <c r="AD68" i="3" s="1"/>
  <c r="AD80" i="3" s="1"/>
  <c r="AD94" i="3" s="1"/>
  <c r="Q174" i="1"/>
  <c r="Q181" i="1"/>
  <c r="Q161" i="1"/>
  <c r="Q132" i="1"/>
  <c r="Q103" i="1"/>
  <c r="Q190" i="1"/>
  <c r="Q91" i="1"/>
  <c r="Q78" i="1"/>
  <c r="Q69" i="1"/>
  <c r="Q63" i="1"/>
  <c r="Q85" i="1"/>
  <c r="Q27" i="1"/>
  <c r="Q171" i="1"/>
  <c r="R10" i="1"/>
  <c r="Q20" i="1"/>
  <c r="Q15" i="1"/>
  <c r="AH8" i="3"/>
  <c r="AH19" i="3" s="1"/>
  <c r="AH30" i="3" s="1"/>
  <c r="AH41" i="3" s="1"/>
  <c r="AH51" i="3" s="1"/>
  <c r="AH60" i="3" s="1"/>
  <c r="AH68" i="3" s="1"/>
  <c r="AH80" i="3" s="1"/>
  <c r="AH94" i="3" s="1"/>
  <c r="AF19" i="3"/>
  <c r="AF30" i="3"/>
  <c r="AF41" i="3"/>
  <c r="AF51" i="3"/>
  <c r="AF60" i="3" s="1"/>
  <c r="AF68" i="3" s="1"/>
  <c r="AF80" i="3" s="1"/>
  <c r="AF94" i="3" s="1"/>
  <c r="AU27" i="2"/>
  <c r="AV7" i="2"/>
  <c r="AV27" i="2" s="1"/>
  <c r="R181" i="1"/>
  <c r="R132" i="1"/>
  <c r="S10" i="1"/>
  <c r="AW7" i="2"/>
  <c r="AJ8" i="3"/>
  <c r="S190" i="1"/>
  <c r="S171" i="1"/>
  <c r="S174" i="1"/>
  <c r="S161" i="1"/>
  <c r="S181" i="1"/>
  <c r="S103" i="1"/>
  <c r="S91" i="1"/>
  <c r="S78" i="1"/>
  <c r="S69" i="1"/>
  <c r="S63" i="1"/>
  <c r="T10" i="1"/>
  <c r="S85" i="1"/>
  <c r="S27" i="1"/>
  <c r="S20" i="1"/>
  <c r="S15" i="1"/>
  <c r="S132" i="1"/>
  <c r="AL8" i="3"/>
  <c r="AJ19" i="3"/>
  <c r="AJ30" i="3"/>
  <c r="AJ41" i="3"/>
  <c r="AJ51" i="3"/>
  <c r="AJ60" i="3"/>
  <c r="AJ68" i="3"/>
  <c r="AJ80" i="3"/>
  <c r="AJ94" i="3"/>
  <c r="AW27" i="2"/>
  <c r="AX7" i="2"/>
  <c r="AX27" i="2"/>
  <c r="AY7" i="2"/>
  <c r="T103" i="1"/>
  <c r="T190" i="1"/>
  <c r="T171" i="1"/>
  <c r="T174" i="1"/>
  <c r="T161" i="1"/>
  <c r="T181" i="1"/>
  <c r="T91" i="1"/>
  <c r="T132" i="1"/>
  <c r="T78" i="1"/>
  <c r="T69" i="1"/>
  <c r="T63" i="1"/>
  <c r="U10" i="1"/>
  <c r="T85" i="1"/>
  <c r="T27" i="1"/>
  <c r="T20" i="1"/>
  <c r="T15" i="1"/>
  <c r="AL19" i="3"/>
  <c r="AL30" i="3"/>
  <c r="AL41" i="3"/>
  <c r="AL51" i="3"/>
  <c r="AL60" i="3"/>
  <c r="AL68" i="3"/>
  <c r="AL80" i="3"/>
  <c r="AL94" i="3"/>
  <c r="AN8" i="3"/>
  <c r="U190" i="1"/>
  <c r="U161" i="1"/>
  <c r="U171" i="1"/>
  <c r="U78" i="1"/>
  <c r="U69" i="1"/>
  <c r="U174" i="1"/>
  <c r="U181" i="1"/>
  <c r="U132" i="1"/>
  <c r="U91" i="1"/>
  <c r="U103" i="1"/>
  <c r="U85" i="1"/>
  <c r="U63" i="1"/>
  <c r="U20" i="1"/>
  <c r="U15" i="1"/>
  <c r="U27" i="1"/>
  <c r="V10" i="1"/>
  <c r="AN19" i="3"/>
  <c r="AN30" i="3"/>
  <c r="AN41" i="3"/>
  <c r="AN51" i="3"/>
  <c r="AN60" i="3"/>
  <c r="AN68" i="3"/>
  <c r="AN80" i="3"/>
  <c r="AN94" i="3"/>
  <c r="AP8" i="3"/>
  <c r="AY27" i="2"/>
  <c r="AZ7" i="2"/>
  <c r="V190" i="1"/>
  <c r="V161" i="1"/>
  <c r="V171" i="1"/>
  <c r="V174" i="1"/>
  <c r="V85" i="1"/>
  <c r="V63" i="1"/>
  <c r="V181" i="1"/>
  <c r="V91" i="1"/>
  <c r="V103" i="1"/>
  <c r="V132" i="1"/>
  <c r="V69" i="1"/>
  <c r="V20" i="1"/>
  <c r="V15" i="1"/>
  <c r="V27" i="1"/>
  <c r="W10" i="1"/>
  <c r="V78" i="1"/>
  <c r="AZ27" i="2"/>
  <c r="BA7" i="2"/>
  <c r="AR8" i="3"/>
  <c r="AP19" i="3"/>
  <c r="AP30" i="3"/>
  <c r="AP41" i="3"/>
  <c r="AP51" i="3"/>
  <c r="AP60" i="3"/>
  <c r="AP68" i="3"/>
  <c r="AP80" i="3"/>
  <c r="AP94" i="3"/>
  <c r="W190" i="1"/>
  <c r="W161" i="1"/>
  <c r="W171" i="1"/>
  <c r="W174" i="1"/>
  <c r="W181" i="1"/>
  <c r="W103" i="1"/>
  <c r="W132" i="1"/>
  <c r="W91" i="1"/>
  <c r="W85" i="1"/>
  <c r="W20" i="1"/>
  <c r="W15" i="1"/>
  <c r="W27" i="1"/>
  <c r="W78" i="1"/>
  <c r="W63" i="1"/>
  <c r="X10" i="1"/>
  <c r="W69" i="1"/>
  <c r="AT8" i="3"/>
  <c r="AR19" i="3"/>
  <c r="AR30" i="3"/>
  <c r="AR41" i="3"/>
  <c r="AR51" i="3"/>
  <c r="AR60" i="3"/>
  <c r="AR68" i="3"/>
  <c r="AR80" i="3"/>
  <c r="AR94" i="3"/>
  <c r="BA27" i="2"/>
  <c r="BB7" i="2"/>
  <c r="X190" i="1"/>
  <c r="X171" i="1"/>
  <c r="X174" i="1"/>
  <c r="X181" i="1"/>
  <c r="X132" i="1"/>
  <c r="X161" i="1"/>
  <c r="X103" i="1"/>
  <c r="X78" i="1"/>
  <c r="X69" i="1"/>
  <c r="X63" i="1"/>
  <c r="X91" i="1"/>
  <c r="X85" i="1"/>
  <c r="X27" i="1"/>
  <c r="Y10" i="1"/>
  <c r="X20" i="1"/>
  <c r="X15" i="1"/>
  <c r="BB27" i="2"/>
  <c r="BC7" i="2"/>
  <c r="AV8" i="3"/>
  <c r="AT19" i="3"/>
  <c r="AT30" i="3"/>
  <c r="AT41" i="3"/>
  <c r="AT51" i="3"/>
  <c r="AT60" i="3"/>
  <c r="AT68" i="3"/>
  <c r="AT80" i="3"/>
  <c r="AT94" i="3"/>
  <c r="Y174" i="1"/>
  <c r="Y181" i="1"/>
  <c r="Y171" i="1"/>
  <c r="Y132" i="1"/>
  <c r="Y190" i="1"/>
  <c r="Y161" i="1"/>
  <c r="Y85" i="1"/>
  <c r="Y91" i="1"/>
  <c r="Y27" i="1"/>
  <c r="Y78" i="1"/>
  <c r="Y69" i="1"/>
  <c r="Y63" i="1"/>
  <c r="Y20" i="1"/>
  <c r="Y15" i="1"/>
  <c r="Y103" i="1"/>
  <c r="Z10" i="1"/>
  <c r="AX8" i="3"/>
  <c r="AV19" i="3"/>
  <c r="AV30" i="3"/>
  <c r="AV41" i="3"/>
  <c r="AV51" i="3"/>
  <c r="AV60" i="3"/>
  <c r="AV68" i="3"/>
  <c r="AV80" i="3"/>
  <c r="AV94" i="3"/>
  <c r="BC27" i="2"/>
  <c r="BD7" i="2"/>
  <c r="Z181" i="1"/>
  <c r="Z171" i="1"/>
  <c r="Z132" i="1"/>
  <c r="Z190" i="1"/>
  <c r="Z174" i="1"/>
  <c r="Z161" i="1"/>
  <c r="Z103" i="1"/>
  <c r="Z91" i="1"/>
  <c r="Z27" i="1"/>
  <c r="Z85" i="1"/>
  <c r="Z78" i="1"/>
  <c r="Z69" i="1"/>
  <c r="Z63" i="1"/>
  <c r="Z20" i="1"/>
  <c r="Z15" i="1"/>
  <c r="AA10" i="1"/>
  <c r="BD27" i="2"/>
  <c r="BE7" i="2"/>
  <c r="AX19" i="3"/>
  <c r="AX30" i="3" s="1"/>
  <c r="AX41" i="3" s="1"/>
  <c r="AX51" i="3" s="1"/>
  <c r="AX60" i="3" s="1"/>
  <c r="AX68" i="3" s="1"/>
  <c r="AX80" i="3" s="1"/>
  <c r="AX94" i="3" s="1"/>
  <c r="AZ8" i="3"/>
  <c r="AA171" i="1"/>
  <c r="AA190" i="1"/>
  <c r="AA174" i="1"/>
  <c r="AA161" i="1"/>
  <c r="AA181" i="1"/>
  <c r="AA85" i="1"/>
  <c r="AA132" i="1"/>
  <c r="AA63" i="1"/>
  <c r="AA78" i="1"/>
  <c r="AB10" i="1"/>
  <c r="AA69" i="1"/>
  <c r="AA103" i="1"/>
  <c r="AA20" i="1"/>
  <c r="AA27" i="1"/>
  <c r="AA91" i="1"/>
  <c r="AA15" i="1"/>
  <c r="BB8" i="3"/>
  <c r="AZ19" i="3"/>
  <c r="AZ30" i="3"/>
  <c r="AZ41" i="3"/>
  <c r="AZ51" i="3" s="1"/>
  <c r="AZ60" i="3" s="1"/>
  <c r="AZ68" i="3" s="1"/>
  <c r="AZ80" i="3" s="1"/>
  <c r="AZ94" i="3" s="1"/>
  <c r="BE27" i="2"/>
  <c r="BF7" i="2"/>
  <c r="BF27" i="2" s="1"/>
  <c r="BG7" i="2"/>
  <c r="AB190" i="1"/>
  <c r="AB174" i="1"/>
  <c r="AB161" i="1"/>
  <c r="AB181" i="1"/>
  <c r="AB103" i="1"/>
  <c r="AB132" i="1"/>
  <c r="AB91" i="1"/>
  <c r="AB171" i="1"/>
  <c r="AB78" i="1"/>
  <c r="AC10" i="1"/>
  <c r="AB69" i="1"/>
  <c r="AB63" i="1"/>
  <c r="AB27" i="1"/>
  <c r="AB85" i="1"/>
  <c r="AB20" i="1"/>
  <c r="AB37" i="1"/>
  <c r="AB42" i="1"/>
  <c r="AB45" i="1"/>
  <c r="AB48" i="1"/>
  <c r="AB55" i="1" s="1"/>
  <c r="AB15" i="1"/>
  <c r="BB19" i="3"/>
  <c r="BB30" i="3"/>
  <c r="BB41" i="3"/>
  <c r="BB51" i="3" s="1"/>
  <c r="BB60" i="3" s="1"/>
  <c r="BB68" i="3" s="1"/>
  <c r="BB80" i="3" s="1"/>
  <c r="BB94" i="3" s="1"/>
  <c r="BD8" i="3"/>
  <c r="BD19" i="3" s="1"/>
  <c r="BD30" i="3" s="1"/>
  <c r="BD41" i="3" s="1"/>
  <c r="BD51" i="3" s="1"/>
  <c r="BD60" i="3" s="1"/>
  <c r="BD68" i="3" s="1"/>
  <c r="BD80" i="3" s="1"/>
  <c r="BD94" i="3" s="1"/>
  <c r="BH8" i="3"/>
  <c r="BJ8" i="3"/>
  <c r="AC161" i="1"/>
  <c r="AC181" i="1"/>
  <c r="AC78" i="1"/>
  <c r="AC69" i="1"/>
  <c r="AC171" i="1"/>
  <c r="AC132" i="1"/>
  <c r="AC91" i="1"/>
  <c r="AC190" i="1"/>
  <c r="AC103" i="1"/>
  <c r="AC174" i="1"/>
  <c r="AC63" i="1"/>
  <c r="AC20" i="1"/>
  <c r="AC37" i="1"/>
  <c r="AC42" i="1"/>
  <c r="AC45" i="1" s="1"/>
  <c r="AC48" i="1" s="1"/>
  <c r="AC55" i="1" s="1"/>
  <c r="AC15" i="1"/>
  <c r="AC85" i="1"/>
  <c r="AC27" i="1"/>
  <c r="AD10" i="1"/>
  <c r="BG27" i="2"/>
  <c r="BH7" i="2"/>
  <c r="BH27" i="2" s="1"/>
  <c r="BI7" i="2"/>
  <c r="BL8" i="3"/>
  <c r="BJ19" i="3"/>
  <c r="BJ30" i="3"/>
  <c r="BJ41" i="3" s="1"/>
  <c r="BJ51" i="3" s="1"/>
  <c r="BJ60" i="3" s="1"/>
  <c r="BJ68" i="3" s="1"/>
  <c r="BJ80" i="3" s="1"/>
  <c r="BJ94" i="3" s="1"/>
  <c r="AD161" i="1"/>
  <c r="AD190" i="1"/>
  <c r="AD171" i="1"/>
  <c r="AD85" i="1"/>
  <c r="AD63" i="1"/>
  <c r="AD174" i="1"/>
  <c r="AD132" i="1"/>
  <c r="AD91" i="1"/>
  <c r="AD103" i="1"/>
  <c r="AD78" i="1"/>
  <c r="AD69" i="1"/>
  <c r="AD20" i="1"/>
  <c r="AD37" i="1"/>
  <c r="AD42" i="1" s="1"/>
  <c r="AD45" i="1" s="1"/>
  <c r="AD48" i="1" s="1"/>
  <c r="AD55" i="1" s="1"/>
  <c r="AD15" i="1"/>
  <c r="AD27" i="1"/>
  <c r="AD181" i="1"/>
  <c r="AE10" i="1"/>
  <c r="BH19" i="3"/>
  <c r="BH30" i="3"/>
  <c r="BN8" i="3"/>
  <c r="BL19" i="3"/>
  <c r="BL30" i="3"/>
  <c r="BL41" i="3" s="1"/>
  <c r="BL51" i="3" s="1"/>
  <c r="BL60" i="3" s="1"/>
  <c r="BL68" i="3" s="1"/>
  <c r="BL80" i="3" s="1"/>
  <c r="BL94" i="3" s="1"/>
  <c r="BI27" i="2"/>
  <c r="BJ7" i="2"/>
  <c r="AE190" i="1"/>
  <c r="AE161" i="1"/>
  <c r="AE171" i="1"/>
  <c r="AE174" i="1"/>
  <c r="AE181" i="1"/>
  <c r="AE103" i="1"/>
  <c r="AE91" i="1"/>
  <c r="AE85" i="1"/>
  <c r="AE78" i="1"/>
  <c r="AE69" i="1"/>
  <c r="AE63" i="1"/>
  <c r="AE20" i="1"/>
  <c r="AE37" i="1"/>
  <c r="AE42" i="1" s="1"/>
  <c r="AE45" i="1" s="1"/>
  <c r="AE48" i="1" s="1"/>
  <c r="AE55" i="1" s="1"/>
  <c r="AE15" i="1"/>
  <c r="AE27" i="1"/>
  <c r="AE132" i="1"/>
  <c r="AM10" i="1"/>
  <c r="BJ27" i="2"/>
  <c r="BK7" i="2"/>
  <c r="AM161" i="1"/>
  <c r="AG161" i="1"/>
  <c r="AM103" i="1"/>
  <c r="AG103" i="1"/>
  <c r="AN10" i="1"/>
  <c r="AM20" i="1"/>
  <c r="AM15" i="1"/>
  <c r="BN19" i="3"/>
  <c r="BN30" i="3"/>
  <c r="BN41" i="3" s="1"/>
  <c r="BN51" i="3" s="1"/>
  <c r="BN60" i="3" s="1"/>
  <c r="BN68" i="3" s="1"/>
  <c r="BN80" i="3" s="1"/>
  <c r="BN94" i="3" s="1"/>
  <c r="BP8" i="3"/>
  <c r="BH41" i="3"/>
  <c r="AN103" i="1"/>
  <c r="AN171" i="1"/>
  <c r="AN174" i="1"/>
  <c r="AN161" i="1"/>
  <c r="AN91" i="1"/>
  <c r="AO10" i="1"/>
  <c r="AN20" i="1"/>
  <c r="AN15" i="1"/>
  <c r="BR8" i="3"/>
  <c r="BP19" i="3"/>
  <c r="BP30" i="3"/>
  <c r="BP41" i="3"/>
  <c r="BP51" i="3"/>
  <c r="BP60" i="3" s="1"/>
  <c r="BP68" i="3" s="1"/>
  <c r="BP80" i="3" s="1"/>
  <c r="BP94" i="3" s="1"/>
  <c r="BL7" i="2"/>
  <c r="BK27" i="2"/>
  <c r="BH51" i="3"/>
  <c r="AM181" i="1"/>
  <c r="AG181" i="1" s="1"/>
  <c r="AM85" i="1"/>
  <c r="AM63" i="1"/>
  <c r="AM190" i="1"/>
  <c r="AG190" i="1"/>
  <c r="AM152" i="1"/>
  <c r="AG152" i="1"/>
  <c r="AM142" i="1"/>
  <c r="AG142" i="1"/>
  <c r="AM132" i="1"/>
  <c r="AG132" i="1"/>
  <c r="AM112" i="1"/>
  <c r="AG112" i="1" s="1"/>
  <c r="AM122" i="1"/>
  <c r="AG122" i="1"/>
  <c r="AM98" i="1"/>
  <c r="AG98" i="1" s="1"/>
  <c r="AM78" i="1"/>
  <c r="AM69" i="1"/>
  <c r="AM27" i="1"/>
  <c r="AM37" i="1"/>
  <c r="AM42" i="1" s="1"/>
  <c r="AM45" i="1" s="1"/>
  <c r="AM48" i="1" s="1"/>
  <c r="AM55" i="1" s="1"/>
  <c r="AN152" i="1"/>
  <c r="AN190" i="1"/>
  <c r="AN181" i="1"/>
  <c r="AN112" i="1"/>
  <c r="AN132" i="1"/>
  <c r="AN37" i="1"/>
  <c r="AN42" i="1" s="1"/>
  <c r="AN45" i="1" s="1"/>
  <c r="AN48" i="1" s="1"/>
  <c r="AN55" i="1" s="1"/>
  <c r="AN142" i="1"/>
  <c r="AN122" i="1"/>
  <c r="AN98" i="1"/>
  <c r="AN78" i="1"/>
  <c r="AN69" i="1"/>
  <c r="AN63" i="1"/>
  <c r="AN27" i="1"/>
  <c r="AN85" i="1"/>
  <c r="AO171" i="1"/>
  <c r="AO174" i="1"/>
  <c r="AO161" i="1"/>
  <c r="AO103" i="1"/>
  <c r="AO91" i="1"/>
  <c r="AP10" i="1"/>
  <c r="AO20" i="1"/>
  <c r="AO15" i="1"/>
  <c r="BH60" i="3"/>
  <c r="BM7" i="2"/>
  <c r="BL27" i="2"/>
  <c r="BR19" i="3"/>
  <c r="BR30" i="3"/>
  <c r="BR41" i="3" s="1"/>
  <c r="BR51" i="3" s="1"/>
  <c r="BR60" i="3" s="1"/>
  <c r="BR68" i="3" s="1"/>
  <c r="BR80" i="3" s="1"/>
  <c r="BR94" i="3" s="1"/>
  <c r="BT8" i="3"/>
  <c r="BH68" i="3"/>
  <c r="AO152" i="1"/>
  <c r="AO190" i="1"/>
  <c r="AO181" i="1"/>
  <c r="AO112" i="1"/>
  <c r="AO98" i="1"/>
  <c r="AO122" i="1"/>
  <c r="AO132" i="1"/>
  <c r="AO142" i="1"/>
  <c r="AO85" i="1"/>
  <c r="AO78" i="1"/>
  <c r="AO69" i="1"/>
  <c r="AO63" i="1"/>
  <c r="AO27" i="1"/>
  <c r="AO37" i="1"/>
  <c r="AO42" i="1" s="1"/>
  <c r="AO45" i="1" s="1"/>
  <c r="AO48" i="1" s="1"/>
  <c r="AO55" i="1" s="1"/>
  <c r="AP103" i="1"/>
  <c r="AP171" i="1"/>
  <c r="AP174" i="1"/>
  <c r="AP161" i="1"/>
  <c r="AP91" i="1"/>
  <c r="AQ10" i="1"/>
  <c r="AP20" i="1"/>
  <c r="AP15" i="1"/>
  <c r="BT19" i="3"/>
  <c r="BT30" i="3"/>
  <c r="BT41" i="3" s="1"/>
  <c r="BT51" i="3" s="1"/>
  <c r="BT60" i="3" s="1"/>
  <c r="BT68" i="3" s="1"/>
  <c r="BT80" i="3" s="1"/>
  <c r="BT94" i="3" s="1"/>
  <c r="BV8" i="3"/>
  <c r="BM27" i="2"/>
  <c r="BN7" i="2"/>
  <c r="AP152" i="1"/>
  <c r="AP190" i="1"/>
  <c r="AP181" i="1"/>
  <c r="AP142" i="1"/>
  <c r="AP132" i="1"/>
  <c r="AP122" i="1"/>
  <c r="AP78" i="1"/>
  <c r="AP69" i="1"/>
  <c r="AP98" i="1"/>
  <c r="AP63" i="1"/>
  <c r="AP112" i="1"/>
  <c r="AP27" i="1"/>
  <c r="AP37" i="1"/>
  <c r="AP42" i="1" s="1"/>
  <c r="AP45" i="1" s="1"/>
  <c r="AP48" i="1" s="1"/>
  <c r="AP55" i="1" s="1"/>
  <c r="AP85" i="1"/>
  <c r="AQ161" i="1"/>
  <c r="AQ171" i="1"/>
  <c r="AQ174" i="1"/>
  <c r="AQ103" i="1"/>
  <c r="AQ91" i="1"/>
  <c r="AR10" i="1"/>
  <c r="AQ20" i="1"/>
  <c r="AQ15" i="1"/>
  <c r="BN27" i="2"/>
  <c r="BO7" i="2"/>
  <c r="BX8" i="3"/>
  <c r="BV19" i="3"/>
  <c r="BV30" i="3"/>
  <c r="BV41" i="3" s="1"/>
  <c r="BV51" i="3" s="1"/>
  <c r="BV60" i="3" s="1"/>
  <c r="BV68" i="3" s="1"/>
  <c r="BV80" i="3" s="1"/>
  <c r="BV94" i="3" s="1"/>
  <c r="BH80" i="3"/>
  <c r="BH94" i="3"/>
  <c r="AQ190" i="1"/>
  <c r="AQ181" i="1"/>
  <c r="AQ112" i="1"/>
  <c r="AQ98" i="1"/>
  <c r="AQ142" i="1"/>
  <c r="AQ132" i="1"/>
  <c r="AQ152" i="1"/>
  <c r="AQ122" i="1"/>
  <c r="AQ27" i="1"/>
  <c r="AQ85" i="1"/>
  <c r="AQ63" i="1"/>
  <c r="AQ78" i="1"/>
  <c r="AQ69" i="1"/>
  <c r="AQ37" i="1"/>
  <c r="AQ42" i="1"/>
  <c r="AQ45" i="1" s="1"/>
  <c r="AQ48" i="1" s="1"/>
  <c r="AQ55" i="1" s="1"/>
  <c r="BO27" i="2"/>
  <c r="BP7" i="2"/>
  <c r="BP27" i="2" s="1"/>
  <c r="AR161" i="1"/>
  <c r="AR171" i="1"/>
  <c r="AR174" i="1"/>
  <c r="AR91" i="1"/>
  <c r="AR20" i="1"/>
  <c r="AR15" i="1"/>
  <c r="AR103" i="1"/>
  <c r="AS10" i="1"/>
  <c r="BZ8" i="3"/>
  <c r="BX19" i="3"/>
  <c r="BX30" i="3"/>
  <c r="BX41" i="3" s="1"/>
  <c r="BX51" i="3" s="1"/>
  <c r="BX60" i="3" s="1"/>
  <c r="BX68" i="3" s="1"/>
  <c r="BX80" i="3" s="1"/>
  <c r="BX94" i="3" s="1"/>
  <c r="AR190" i="1"/>
  <c r="AR181" i="1"/>
  <c r="AR142" i="1"/>
  <c r="AR132" i="1"/>
  <c r="AR152" i="1"/>
  <c r="AR122" i="1"/>
  <c r="AR78" i="1"/>
  <c r="AR98" i="1"/>
  <c r="AR85" i="1"/>
  <c r="AR69" i="1"/>
  <c r="AR63" i="1"/>
  <c r="AR112" i="1"/>
  <c r="AR27" i="1"/>
  <c r="AR37" i="1"/>
  <c r="AR42" i="1"/>
  <c r="AR45" i="1" s="1"/>
  <c r="AR48" i="1" s="1"/>
  <c r="AR55" i="1" s="1"/>
  <c r="AS161" i="1"/>
  <c r="AS171" i="1"/>
  <c r="AS174" i="1"/>
  <c r="AS103" i="1"/>
  <c r="AS91" i="1"/>
  <c r="AS20" i="1"/>
  <c r="AS15" i="1"/>
  <c r="AT10" i="1"/>
  <c r="CB8" i="3"/>
  <c r="BZ19" i="3"/>
  <c r="BZ30" i="3" s="1"/>
  <c r="BZ41" i="3" s="1"/>
  <c r="BZ51" i="3" s="1"/>
  <c r="BZ60" i="3" s="1"/>
  <c r="BZ68" i="3" s="1"/>
  <c r="BZ80" i="3" s="1"/>
  <c r="BZ94" i="3" s="1"/>
  <c r="AT171" i="1"/>
  <c r="AT174" i="1"/>
  <c r="AT161" i="1"/>
  <c r="AT20" i="1"/>
  <c r="AT15" i="1"/>
  <c r="AT91" i="1"/>
  <c r="AT103" i="1"/>
  <c r="AU10" i="1"/>
  <c r="CD8" i="3"/>
  <c r="CB19" i="3"/>
  <c r="CB30" i="3"/>
  <c r="CB41" i="3" s="1"/>
  <c r="CB51" i="3" s="1"/>
  <c r="CB60" i="3" s="1"/>
  <c r="CB68" i="3" s="1"/>
  <c r="CB80" i="3" s="1"/>
  <c r="CB94" i="3" s="1"/>
  <c r="AS190" i="1"/>
  <c r="AS181" i="1"/>
  <c r="AS142" i="1"/>
  <c r="AS152" i="1"/>
  <c r="AS122" i="1"/>
  <c r="AS132" i="1"/>
  <c r="AS98" i="1"/>
  <c r="AS112" i="1"/>
  <c r="AS37" i="1"/>
  <c r="AS42" i="1"/>
  <c r="AS45" i="1"/>
  <c r="AS48" i="1" s="1"/>
  <c r="AS55" i="1" s="1"/>
  <c r="AS85" i="1"/>
  <c r="AS27" i="1"/>
  <c r="AS63" i="1"/>
  <c r="AS78" i="1"/>
  <c r="AS69" i="1"/>
  <c r="AT190" i="1"/>
  <c r="AT181" i="1"/>
  <c r="AT142" i="1"/>
  <c r="AT152" i="1"/>
  <c r="AT122" i="1"/>
  <c r="AT78" i="1"/>
  <c r="AT69" i="1"/>
  <c r="AT112" i="1"/>
  <c r="AT98" i="1"/>
  <c r="AT85" i="1"/>
  <c r="AT63" i="1"/>
  <c r="AT132" i="1"/>
  <c r="AT37" i="1"/>
  <c r="AT42" i="1" s="1"/>
  <c r="AT45" i="1" s="1"/>
  <c r="AT48" i="1" s="1"/>
  <c r="AT55" i="1" s="1"/>
  <c r="AT27" i="1"/>
  <c r="AU174" i="1"/>
  <c r="AU171" i="1"/>
  <c r="AU161" i="1"/>
  <c r="AU91" i="1"/>
  <c r="AU103" i="1"/>
  <c r="AU20" i="1"/>
  <c r="AU15" i="1"/>
  <c r="AV10" i="1"/>
  <c r="CD19" i="3"/>
  <c r="CD30" i="3" s="1"/>
  <c r="CD41" i="3" s="1"/>
  <c r="CD51" i="3" s="1"/>
  <c r="CD60" i="3" s="1"/>
  <c r="CD68" i="3" s="1"/>
  <c r="CD80" i="3" s="1"/>
  <c r="CD94" i="3" s="1"/>
  <c r="CF8" i="3"/>
  <c r="AV174" i="1"/>
  <c r="AV161" i="1"/>
  <c r="AV103" i="1"/>
  <c r="AV171" i="1"/>
  <c r="AV91" i="1"/>
  <c r="AV20" i="1"/>
  <c r="AV15" i="1"/>
  <c r="AW10" i="1"/>
  <c r="AU190" i="1"/>
  <c r="AU181" i="1"/>
  <c r="AU152" i="1"/>
  <c r="AU85" i="1"/>
  <c r="AU63" i="1"/>
  <c r="AU132" i="1"/>
  <c r="AU122" i="1"/>
  <c r="AU98" i="1"/>
  <c r="AU142" i="1"/>
  <c r="AU112" i="1"/>
  <c r="AU78" i="1"/>
  <c r="AU69" i="1"/>
  <c r="AU37" i="1"/>
  <c r="AU42" i="1" s="1"/>
  <c r="AU45" i="1" s="1"/>
  <c r="AU48" i="1" s="1"/>
  <c r="AU55" i="1" s="1"/>
  <c r="AU27" i="1"/>
  <c r="CH8" i="3"/>
  <c r="CH19" i="3" s="1"/>
  <c r="CH30" i="3" s="1"/>
  <c r="CH41" i="3" s="1"/>
  <c r="CH51" i="3" s="1"/>
  <c r="CH60" i="3" s="1"/>
  <c r="CH68" i="3" s="1"/>
  <c r="CH80" i="3" s="1"/>
  <c r="CH94" i="3" s="1"/>
  <c r="CF19" i="3"/>
  <c r="CF30" i="3"/>
  <c r="CF41" i="3" s="1"/>
  <c r="CF51" i="3" s="1"/>
  <c r="CF60" i="3" s="1"/>
  <c r="CF68" i="3" s="1"/>
  <c r="CF80" i="3" s="1"/>
  <c r="CF94" i="3" s="1"/>
  <c r="AX10" i="1"/>
  <c r="AW20" i="1"/>
  <c r="AW15" i="1"/>
  <c r="CJ8" i="3"/>
  <c r="AV152" i="1"/>
  <c r="AV190" i="1"/>
  <c r="AV142" i="1"/>
  <c r="AV37" i="1"/>
  <c r="AV42" i="1"/>
  <c r="AV45" i="1" s="1"/>
  <c r="AV48" i="1" s="1"/>
  <c r="AV55" i="1" s="1"/>
  <c r="AV112" i="1"/>
  <c r="AV181" i="1"/>
  <c r="AV78" i="1"/>
  <c r="AV69" i="1"/>
  <c r="AV132" i="1"/>
  <c r="AV98" i="1"/>
  <c r="AV122" i="1"/>
  <c r="AV85" i="1"/>
  <c r="AV63" i="1"/>
  <c r="AV27" i="1"/>
  <c r="AW152" i="1"/>
  <c r="AW112" i="1"/>
  <c r="AW98" i="1"/>
  <c r="AW181" i="1"/>
  <c r="AW122" i="1"/>
  <c r="AW142" i="1"/>
  <c r="AW190" i="1"/>
  <c r="AW132" i="1"/>
  <c r="AW85" i="1"/>
  <c r="AW78" i="1"/>
  <c r="AW69" i="1"/>
  <c r="AW63" i="1"/>
  <c r="AW27" i="1"/>
  <c r="AW37" i="1"/>
  <c r="AW42" i="1" s="1"/>
  <c r="AW45" i="1" s="1"/>
  <c r="AW48" i="1" s="1"/>
  <c r="AW55" i="1" s="1"/>
  <c r="AY10" i="1"/>
  <c r="CJ19" i="3"/>
  <c r="CJ30" i="3" s="1"/>
  <c r="CJ41" i="3" s="1"/>
  <c r="CJ51" i="3" s="1"/>
  <c r="CJ60" i="3" s="1"/>
  <c r="CJ68" i="3" s="1"/>
  <c r="CJ80" i="3" s="1"/>
  <c r="CJ94" i="3" s="1"/>
  <c r="CL8" i="3"/>
  <c r="AZ10" i="1"/>
  <c r="CL19" i="3"/>
  <c r="CL30" i="3" s="1"/>
  <c r="CL41" i="3" s="1"/>
  <c r="CL51" i="3" s="1"/>
  <c r="CL60" i="3" s="1"/>
  <c r="CL68" i="3" s="1"/>
  <c r="CL80" i="3" s="1"/>
  <c r="CL94" i="3" s="1"/>
  <c r="CN8" i="3"/>
  <c r="CN19" i="3" s="1"/>
  <c r="CN30" i="3" s="1"/>
  <c r="CN41" i="3" s="1"/>
  <c r="CN51" i="3" s="1"/>
  <c r="CN60" i="3" s="1"/>
  <c r="CN68" i="3" s="1"/>
  <c r="CN80" i="3" s="1"/>
  <c r="CN94" i="3" s="1"/>
  <c r="CP8" i="3"/>
  <c r="AZ161" i="1"/>
  <c r="AZ171" i="1"/>
  <c r="AZ174" i="1"/>
  <c r="AZ103" i="1"/>
  <c r="AZ91" i="1"/>
  <c r="AZ20" i="1"/>
  <c r="AZ15" i="1"/>
  <c r="BA10" i="1"/>
  <c r="AZ190" i="1"/>
  <c r="AZ181" i="1"/>
  <c r="AZ132" i="1"/>
  <c r="AZ142" i="1"/>
  <c r="AZ122" i="1"/>
  <c r="AZ152" i="1"/>
  <c r="AZ112" i="1"/>
  <c r="AZ85" i="1"/>
  <c r="AZ98" i="1"/>
  <c r="AZ63" i="1"/>
  <c r="AZ78" i="1"/>
  <c r="AZ69" i="1"/>
  <c r="AZ27" i="1"/>
  <c r="AZ37" i="1"/>
  <c r="AZ42" i="1"/>
  <c r="AZ45" i="1"/>
  <c r="AZ48" i="1" s="1"/>
  <c r="AZ55" i="1" s="1"/>
  <c r="BA161" i="1"/>
  <c r="BA171" i="1"/>
  <c r="BA174" i="1"/>
  <c r="BA103" i="1"/>
  <c r="BA91" i="1"/>
  <c r="BA20" i="1"/>
  <c r="BA15" i="1"/>
  <c r="BB10" i="1"/>
  <c r="CR8" i="3"/>
  <c r="CP19" i="3"/>
  <c r="CP30" i="3"/>
  <c r="CP41" i="3" s="1"/>
  <c r="CP51" i="3" s="1"/>
  <c r="CP60" i="3" s="1"/>
  <c r="CP68" i="3" s="1"/>
  <c r="CP80" i="3" s="1"/>
  <c r="CP94" i="3" s="1"/>
  <c r="CT8" i="3"/>
  <c r="CR19" i="3"/>
  <c r="CR30" i="3" s="1"/>
  <c r="CR41" i="3" s="1"/>
  <c r="CR51" i="3" s="1"/>
  <c r="CR60" i="3" s="1"/>
  <c r="CR68" i="3" s="1"/>
  <c r="CR80" i="3" s="1"/>
  <c r="CR94" i="3" s="1"/>
  <c r="BB171" i="1"/>
  <c r="BB174" i="1"/>
  <c r="BB161" i="1"/>
  <c r="BB91" i="1"/>
  <c r="BB103" i="1"/>
  <c r="BB20" i="1"/>
  <c r="BB15" i="1"/>
  <c r="BC10" i="1"/>
  <c r="BA142" i="1"/>
  <c r="BA122" i="1"/>
  <c r="BA181" i="1"/>
  <c r="BA190" i="1"/>
  <c r="BA152" i="1"/>
  <c r="BA78" i="1"/>
  <c r="BA112" i="1"/>
  <c r="BA85" i="1"/>
  <c r="BA132" i="1"/>
  <c r="BA98" i="1"/>
  <c r="BA69" i="1"/>
  <c r="BA63" i="1"/>
  <c r="BA27" i="1"/>
  <c r="BA37" i="1"/>
  <c r="BA42" i="1"/>
  <c r="BA45" i="1" s="1"/>
  <c r="BA48" i="1" s="1"/>
  <c r="BA55" i="1" s="1"/>
  <c r="BB142" i="1"/>
  <c r="BB190" i="1"/>
  <c r="BB181" i="1"/>
  <c r="BB122" i="1"/>
  <c r="BB78" i="1"/>
  <c r="BB69" i="1"/>
  <c r="BB152" i="1"/>
  <c r="BB112" i="1"/>
  <c r="BB98" i="1"/>
  <c r="BB132" i="1"/>
  <c r="BB85" i="1"/>
  <c r="BB63" i="1"/>
  <c r="BB37" i="1"/>
  <c r="BB42" i="1" s="1"/>
  <c r="BB45" i="1" s="1"/>
  <c r="BB48" i="1" s="1"/>
  <c r="BB55" i="1" s="1"/>
  <c r="BB27" i="1"/>
  <c r="BC174" i="1"/>
  <c r="BC171" i="1"/>
  <c r="BC91" i="1"/>
  <c r="BC161" i="1"/>
  <c r="BC103" i="1"/>
  <c r="BD10" i="1"/>
  <c r="BC20" i="1"/>
  <c r="BC15" i="1"/>
  <c r="CT19" i="3"/>
  <c r="CT30" i="3" s="1"/>
  <c r="CT41" i="3" s="1"/>
  <c r="CT51" i="3" s="1"/>
  <c r="CT60" i="3" s="1"/>
  <c r="CT68" i="3" s="1"/>
  <c r="CT80" i="3" s="1"/>
  <c r="CT94" i="3" s="1"/>
  <c r="CV8" i="3"/>
  <c r="BD103" i="1"/>
  <c r="BE10" i="1"/>
  <c r="CX8" i="3"/>
  <c r="CV19" i="3"/>
  <c r="CV30" i="3"/>
  <c r="CV41" i="3"/>
  <c r="CV51" i="3"/>
  <c r="CV60" i="3"/>
  <c r="CV68" i="3"/>
  <c r="CV80" i="3" s="1"/>
  <c r="CV94" i="3" s="1"/>
  <c r="BC190" i="1"/>
  <c r="BC181" i="1"/>
  <c r="BC142" i="1"/>
  <c r="BC152" i="1"/>
  <c r="BC85" i="1"/>
  <c r="BC63" i="1"/>
  <c r="BC132" i="1"/>
  <c r="BC112" i="1"/>
  <c r="BC98" i="1"/>
  <c r="BC122" i="1"/>
  <c r="BC69" i="1"/>
  <c r="BC37" i="1"/>
  <c r="BC42" i="1" s="1"/>
  <c r="BC45" i="1" s="1"/>
  <c r="BC48" i="1" s="1"/>
  <c r="BC55" i="1" s="1"/>
  <c r="BC78" i="1"/>
  <c r="BC27" i="1"/>
  <c r="BE171" i="1"/>
  <c r="BE174" i="1"/>
  <c r="BE161" i="1"/>
  <c r="BE103" i="1"/>
  <c r="BF10" i="1"/>
  <c r="BE91" i="1"/>
  <c r="BE20" i="1"/>
  <c r="BE15" i="1"/>
  <c r="CX19" i="3"/>
  <c r="CX30" i="3"/>
  <c r="CX41" i="3"/>
  <c r="CX51" i="3" s="1"/>
  <c r="CX60" i="3" s="1"/>
  <c r="CX68" i="3" s="1"/>
  <c r="CX80" i="3" s="1"/>
  <c r="CX94" i="3" s="1"/>
  <c r="CZ8" i="3"/>
  <c r="CZ19" i="3" s="1"/>
  <c r="CZ30" i="3" s="1"/>
  <c r="CZ41" i="3" s="1"/>
  <c r="CZ51" i="3" s="1"/>
  <c r="CZ60" i="3" s="1"/>
  <c r="CZ68" i="3" s="1"/>
  <c r="CZ80" i="3" s="1"/>
  <c r="CZ94" i="3" s="1"/>
  <c r="DB8" i="3"/>
  <c r="BE152" i="1"/>
  <c r="BE132" i="1"/>
  <c r="BE181" i="1"/>
  <c r="BE190" i="1"/>
  <c r="BE112" i="1"/>
  <c r="BE98" i="1"/>
  <c r="BE142" i="1"/>
  <c r="BE122" i="1"/>
  <c r="BE78" i="1"/>
  <c r="BE69" i="1"/>
  <c r="BE85" i="1"/>
  <c r="BE63" i="1"/>
  <c r="BE27" i="1"/>
  <c r="BE37" i="1"/>
  <c r="BE42" i="1" s="1"/>
  <c r="BE45" i="1" s="1"/>
  <c r="BE48" i="1" s="1"/>
  <c r="BE55" i="1" s="1"/>
  <c r="BF171" i="1"/>
  <c r="BF174" i="1"/>
  <c r="BF161" i="1"/>
  <c r="BF103" i="1"/>
  <c r="BF91" i="1"/>
  <c r="BG10" i="1"/>
  <c r="BF20" i="1"/>
  <c r="BF152" i="1" s="1"/>
  <c r="BF15" i="1"/>
  <c r="BF181" i="1"/>
  <c r="BF190" i="1"/>
  <c r="BF112" i="1"/>
  <c r="BF132" i="1"/>
  <c r="BF98" i="1"/>
  <c r="BF122" i="1"/>
  <c r="BF142" i="1"/>
  <c r="BF78" i="1"/>
  <c r="BF27" i="1"/>
  <c r="BF63" i="1"/>
  <c r="BF85" i="1"/>
  <c r="BF69" i="1"/>
  <c r="BF37" i="1"/>
  <c r="BF42" i="1"/>
  <c r="BF45" i="1" s="1"/>
  <c r="BF48" i="1" s="1"/>
  <c r="BF55" i="1" s="1"/>
  <c r="BG161" i="1"/>
  <c r="BG174" i="1"/>
  <c r="BG171" i="1"/>
  <c r="BG103" i="1"/>
  <c r="BH10" i="1"/>
  <c r="BG91" i="1"/>
  <c r="BG20" i="1"/>
  <c r="BG15" i="1"/>
  <c r="DD8" i="3"/>
  <c r="DB19" i="3"/>
  <c r="DB30" i="3"/>
  <c r="DB41" i="3" s="1"/>
  <c r="DB51" i="3" s="1"/>
  <c r="DB60" i="3" s="1"/>
  <c r="DB68" i="3" s="1"/>
  <c r="DB80" i="3" s="1"/>
  <c r="DB94" i="3" s="1"/>
  <c r="BG181" i="1"/>
  <c r="BG190" i="1"/>
  <c r="BG112" i="1"/>
  <c r="BG98" i="1"/>
  <c r="BG152" i="1"/>
  <c r="BG132" i="1"/>
  <c r="BG122" i="1"/>
  <c r="BG27" i="1"/>
  <c r="BG142" i="1"/>
  <c r="BG85" i="1"/>
  <c r="BG69" i="1"/>
  <c r="BG63" i="1"/>
  <c r="BG37" i="1"/>
  <c r="BG42" i="1"/>
  <c r="BG45" i="1"/>
  <c r="BG48" i="1" s="1"/>
  <c r="BG55" i="1" s="1"/>
  <c r="BG78" i="1"/>
  <c r="BH161" i="1"/>
  <c r="BH171" i="1"/>
  <c r="BH91" i="1"/>
  <c r="BH174" i="1"/>
  <c r="BH103" i="1"/>
  <c r="BH20" i="1"/>
  <c r="BH15" i="1"/>
  <c r="BI10" i="1"/>
  <c r="DF8" i="3"/>
  <c r="DD19" i="3"/>
  <c r="DD30" i="3" s="1"/>
  <c r="DD41" i="3" s="1"/>
  <c r="DD51" i="3" s="1"/>
  <c r="DD60" i="3" s="1"/>
  <c r="DD68" i="3" s="1"/>
  <c r="DD80" i="3" s="1"/>
  <c r="DD94" i="3" s="1"/>
  <c r="BI161" i="1"/>
  <c r="BI171" i="1"/>
  <c r="BI174" i="1"/>
  <c r="BI103" i="1"/>
  <c r="BI91" i="1"/>
  <c r="BI20" i="1"/>
  <c r="BI15" i="1"/>
  <c r="BJ10" i="1"/>
  <c r="DH8" i="3"/>
  <c r="DF19" i="3"/>
  <c r="DF30" i="3" s="1"/>
  <c r="DF41" i="3" s="1"/>
  <c r="DF51" i="3" s="1"/>
  <c r="DF60" i="3" s="1"/>
  <c r="DF68" i="3" s="1"/>
  <c r="DF80" i="3" s="1"/>
  <c r="DF94" i="3" s="1"/>
  <c r="BH190" i="1"/>
  <c r="BH181" i="1"/>
  <c r="BH152" i="1"/>
  <c r="BH132" i="1"/>
  <c r="BH142" i="1"/>
  <c r="BH122" i="1"/>
  <c r="BH98" i="1"/>
  <c r="BH78" i="1"/>
  <c r="BH69" i="1"/>
  <c r="BH112" i="1"/>
  <c r="BH27" i="1"/>
  <c r="BH63" i="1"/>
  <c r="BH37" i="1"/>
  <c r="BH42" i="1"/>
  <c r="BH45" i="1" s="1"/>
  <c r="BH48" i="1" s="1"/>
  <c r="BH55" i="1" s="1"/>
  <c r="BH85" i="1"/>
  <c r="BI190" i="1"/>
  <c r="BI152" i="1"/>
  <c r="BI132" i="1"/>
  <c r="BI142" i="1"/>
  <c r="BI122" i="1"/>
  <c r="BI85" i="1"/>
  <c r="BI181" i="1"/>
  <c r="BI112" i="1"/>
  <c r="BI63" i="1"/>
  <c r="BI27" i="1"/>
  <c r="BI37" i="1"/>
  <c r="BI42" i="1" s="1"/>
  <c r="BI45" i="1" s="1"/>
  <c r="BI48" i="1" s="1"/>
  <c r="BI55" i="1" s="1"/>
  <c r="BI69" i="1"/>
  <c r="BI98" i="1"/>
  <c r="BI78" i="1"/>
  <c r="BJ171" i="1"/>
  <c r="BJ174" i="1"/>
  <c r="BJ161" i="1"/>
  <c r="BJ91" i="1"/>
  <c r="BJ103" i="1"/>
  <c r="BJ20" i="1"/>
  <c r="BJ15" i="1"/>
  <c r="BK10" i="1"/>
  <c r="DJ8" i="3"/>
  <c r="DH19" i="3"/>
  <c r="DH30" i="3" s="1"/>
  <c r="DH41" i="3" s="1"/>
  <c r="DH51" i="3" s="1"/>
  <c r="DH60" i="3" s="1"/>
  <c r="DH68" i="3" s="1"/>
  <c r="DH80" i="3" s="1"/>
  <c r="DH94" i="3" s="1"/>
  <c r="DJ19" i="3"/>
  <c r="DJ30" i="3" s="1"/>
  <c r="DJ41" i="3" s="1"/>
  <c r="DJ51" i="3" s="1"/>
  <c r="DJ60" i="3" s="1"/>
  <c r="DJ68" i="3" s="1"/>
  <c r="DJ80" i="3" s="1"/>
  <c r="DJ94" i="3" s="1"/>
  <c r="DL8" i="3"/>
  <c r="BK174" i="1"/>
  <c r="BK91" i="1"/>
  <c r="BK171" i="1"/>
  <c r="BK103" i="1"/>
  <c r="BL10" i="1"/>
  <c r="BK161" i="1"/>
  <c r="BK20" i="1"/>
  <c r="BK15" i="1"/>
  <c r="BJ142" i="1"/>
  <c r="BJ122" i="1"/>
  <c r="BJ78" i="1"/>
  <c r="BJ69" i="1"/>
  <c r="BJ181" i="1"/>
  <c r="BJ112" i="1"/>
  <c r="BJ98" i="1"/>
  <c r="BJ132" i="1"/>
  <c r="BJ190" i="1"/>
  <c r="BJ85" i="1"/>
  <c r="BJ152" i="1"/>
  <c r="BJ27" i="1"/>
  <c r="BJ37" i="1"/>
  <c r="BJ42" i="1" s="1"/>
  <c r="BJ45" i="1" s="1"/>
  <c r="BJ48" i="1" s="1"/>
  <c r="BJ55" i="1" s="1"/>
  <c r="BJ63" i="1"/>
  <c r="BL103" i="1"/>
  <c r="BL171" i="1"/>
  <c r="BL174" i="1"/>
  <c r="BL161" i="1"/>
  <c r="BL91" i="1"/>
  <c r="BM10" i="1"/>
  <c r="BL20" i="1"/>
  <c r="BL15" i="1"/>
  <c r="DN8" i="3"/>
  <c r="DL19" i="3"/>
  <c r="DL30" i="3" s="1"/>
  <c r="DL41" i="3" s="1"/>
  <c r="DL51" i="3" s="1"/>
  <c r="DL60" i="3" s="1"/>
  <c r="DL68" i="3" s="1"/>
  <c r="DL80" i="3" s="1"/>
  <c r="DL94" i="3" s="1"/>
  <c r="BK190" i="1"/>
  <c r="BK181" i="1"/>
  <c r="BK142" i="1"/>
  <c r="BK85" i="1"/>
  <c r="BK63" i="1"/>
  <c r="BK152" i="1"/>
  <c r="BK122" i="1"/>
  <c r="BK78" i="1"/>
  <c r="BK112" i="1"/>
  <c r="BK37" i="1"/>
  <c r="BK42" i="1"/>
  <c r="BK45" i="1" s="1"/>
  <c r="BK48" i="1" s="1"/>
  <c r="BK55" i="1" s="1"/>
  <c r="BK69" i="1"/>
  <c r="BK98" i="1"/>
  <c r="BK132" i="1"/>
  <c r="BK27" i="1"/>
  <c r="BL190" i="1"/>
  <c r="BL181" i="1"/>
  <c r="BL152" i="1"/>
  <c r="BL142" i="1"/>
  <c r="BL132" i="1"/>
  <c r="BL37" i="1"/>
  <c r="BL42" i="1"/>
  <c r="BL45" i="1" s="1"/>
  <c r="BL48" i="1" s="1"/>
  <c r="BL55" i="1" s="1"/>
  <c r="BL112" i="1"/>
  <c r="BL98" i="1"/>
  <c r="BL122" i="1"/>
  <c r="BL69" i="1"/>
  <c r="BL63" i="1"/>
  <c r="BL85" i="1"/>
  <c r="BL78" i="1"/>
  <c r="BL27" i="1"/>
  <c r="BM91" i="1"/>
  <c r="BM171" i="1"/>
  <c r="BM174" i="1"/>
  <c r="BM161" i="1"/>
  <c r="BM103" i="1"/>
  <c r="BN10" i="1"/>
  <c r="BM20" i="1"/>
  <c r="BM15" i="1"/>
  <c r="DN19" i="3"/>
  <c r="DN30" i="3" s="1"/>
  <c r="DN41" i="3" s="1"/>
  <c r="DN51" i="3" s="1"/>
  <c r="DN60" i="3" s="1"/>
  <c r="DN68" i="3" s="1"/>
  <c r="DN80" i="3" s="1"/>
  <c r="DN94" i="3" s="1"/>
  <c r="DP8" i="3"/>
  <c r="DP19" i="3" s="1"/>
  <c r="DP30" i="3" s="1"/>
  <c r="DP41" i="3" s="1"/>
  <c r="DP51" i="3" s="1"/>
  <c r="DP60" i="3" s="1"/>
  <c r="DP68" i="3" s="1"/>
  <c r="DP80" i="3" s="1"/>
  <c r="DP94" i="3" s="1"/>
  <c r="DR8" i="3"/>
  <c r="DR19" i="3" s="1"/>
  <c r="DR30" i="3" s="1"/>
  <c r="DR41" i="3" s="1"/>
  <c r="DR51" i="3" s="1"/>
  <c r="DR60" i="3" s="1"/>
  <c r="DR68" i="3" s="1"/>
  <c r="DR80" i="3" s="1"/>
  <c r="DR94" i="3" s="1"/>
  <c r="BN103" i="1"/>
  <c r="BN171" i="1"/>
  <c r="BN174" i="1"/>
  <c r="BN161" i="1"/>
  <c r="BO10" i="1"/>
  <c r="BN91" i="1"/>
  <c r="BN20" i="1"/>
  <c r="BN15" i="1"/>
  <c r="BM190" i="1"/>
  <c r="BM181" i="1"/>
  <c r="BM152" i="1"/>
  <c r="BM132" i="1"/>
  <c r="BM112" i="1"/>
  <c r="BM98" i="1"/>
  <c r="BM122" i="1"/>
  <c r="BM85" i="1"/>
  <c r="BM63" i="1"/>
  <c r="BM142" i="1"/>
  <c r="BM37" i="1"/>
  <c r="BM42" i="1" s="1"/>
  <c r="BM45" i="1" s="1"/>
  <c r="BM48" i="1" s="1"/>
  <c r="BM55" i="1" s="1"/>
  <c r="BM69" i="1"/>
  <c r="BM78" i="1"/>
  <c r="BM27" i="1"/>
  <c r="BO161" i="1"/>
  <c r="BO171" i="1"/>
  <c r="BO174" i="1"/>
  <c r="BO103" i="1"/>
  <c r="BP10" i="1"/>
  <c r="BO91" i="1"/>
  <c r="BO15" i="1"/>
  <c r="BO20" i="1"/>
  <c r="BN152" i="1"/>
  <c r="BN112" i="1"/>
  <c r="BN181" i="1"/>
  <c r="BN190" i="1"/>
  <c r="BN142" i="1"/>
  <c r="BN98" i="1"/>
  <c r="BN78" i="1"/>
  <c r="BN69" i="1"/>
  <c r="BN122" i="1"/>
  <c r="BN63" i="1"/>
  <c r="BN85" i="1"/>
  <c r="BN132" i="1"/>
  <c r="BN27" i="1"/>
  <c r="BN37" i="1"/>
  <c r="BN42" i="1" s="1"/>
  <c r="BN45" i="1" s="1"/>
  <c r="BN48" i="1" s="1"/>
  <c r="BN55" i="1" s="1"/>
  <c r="BP161" i="1"/>
  <c r="BP171" i="1"/>
  <c r="BP174" i="1"/>
  <c r="BP103" i="1"/>
  <c r="BP91" i="1"/>
  <c r="BP20" i="1"/>
  <c r="BP15" i="1"/>
  <c r="BQ10" i="1"/>
  <c r="BO112" i="1"/>
  <c r="BO98" i="1"/>
  <c r="BO181" i="1"/>
  <c r="BO190" i="1"/>
  <c r="BO152" i="1"/>
  <c r="BO142" i="1"/>
  <c r="BO27" i="1"/>
  <c r="BO132" i="1"/>
  <c r="BO122" i="1"/>
  <c r="BO69" i="1"/>
  <c r="BO63" i="1"/>
  <c r="BO85" i="1"/>
  <c r="BO78" i="1"/>
  <c r="BO37" i="1"/>
  <c r="BO42" i="1" s="1"/>
  <c r="BO45" i="1" s="1"/>
  <c r="BO48" i="1" s="1"/>
  <c r="BO55" i="1" s="1"/>
  <c r="BP190" i="1"/>
  <c r="BP181" i="1"/>
  <c r="BP132" i="1"/>
  <c r="BP122" i="1"/>
  <c r="BP152" i="1"/>
  <c r="BP142" i="1"/>
  <c r="BP112" i="1"/>
  <c r="BP98" i="1"/>
  <c r="BP85" i="1"/>
  <c r="BP69" i="1"/>
  <c r="BP63" i="1"/>
  <c r="BP78" i="1"/>
  <c r="BP27" i="1"/>
  <c r="BP37" i="1"/>
  <c r="BP42" i="1"/>
  <c r="BP45" i="1" s="1"/>
  <c r="BP48" i="1" s="1"/>
  <c r="BP55" i="1" s="1"/>
  <c r="BQ161" i="1"/>
  <c r="BQ171" i="1"/>
  <c r="BQ174" i="1"/>
  <c r="BQ103" i="1"/>
  <c r="BQ91" i="1"/>
  <c r="BQ20" i="1"/>
  <c r="BQ15" i="1"/>
  <c r="BR10" i="1"/>
  <c r="BQ132" i="1"/>
  <c r="BQ122" i="1"/>
  <c r="BQ181" i="1"/>
  <c r="BQ152" i="1"/>
  <c r="BQ142" i="1"/>
  <c r="BQ190" i="1"/>
  <c r="BQ112" i="1"/>
  <c r="BQ98" i="1"/>
  <c r="BQ78" i="1"/>
  <c r="BQ69" i="1"/>
  <c r="BQ85" i="1"/>
  <c r="BQ27" i="1"/>
  <c r="BQ37" i="1"/>
  <c r="BQ42" i="1" s="1"/>
  <c r="BQ45" i="1" s="1"/>
  <c r="BQ48" i="1" s="1"/>
  <c r="BQ55" i="1" s="1"/>
  <c r="BQ63" i="1"/>
  <c r="C15" i="1" l="1"/>
  <c r="C181" i="1"/>
  <c r="C132" i="1"/>
  <c r="C174" i="1"/>
  <c r="C69" i="1"/>
  <c r="C78" i="1"/>
  <c r="C91" i="1"/>
  <c r="C103" i="1"/>
  <c r="C63" i="1"/>
  <c r="C85" i="1"/>
  <c r="C27" i="1"/>
  <c r="C20" i="1"/>
  <c r="N103" i="1"/>
  <c r="N181" i="1"/>
  <c r="N174" i="1"/>
  <c r="N171" i="1"/>
  <c r="N161" i="1"/>
  <c r="R103" i="1"/>
  <c r="R20" i="1"/>
  <c r="R174" i="1"/>
  <c r="R15" i="1"/>
  <c r="R69" i="1"/>
  <c r="R78" i="1"/>
  <c r="R85" i="1"/>
  <c r="R27" i="1"/>
  <c r="R63" i="1"/>
  <c r="R161" i="1"/>
  <c r="R171" i="1"/>
  <c r="R190" i="1"/>
  <c r="R91" i="1"/>
  <c r="AM171" i="1"/>
  <c r="AG171" i="1" s="1"/>
  <c r="AM91" i="1"/>
  <c r="AG91" i="1" s="1"/>
  <c r="AM174" i="1"/>
  <c r="AG174" i="1" s="1"/>
  <c r="AW161" i="1"/>
  <c r="AW171" i="1"/>
  <c r="AW103" i="1"/>
  <c r="AW174" i="1"/>
  <c r="AW91" i="1"/>
  <c r="AX91" i="1"/>
  <c r="AX174" i="1"/>
  <c r="AX103" i="1"/>
  <c r="AX20" i="1"/>
  <c r="AX161" i="1"/>
  <c r="AX171" i="1"/>
  <c r="AX15" i="1"/>
  <c r="AY103" i="1"/>
  <c r="AY171" i="1"/>
  <c r="AY161" i="1"/>
  <c r="AY15" i="1"/>
  <c r="AY174" i="1"/>
  <c r="AY91" i="1"/>
  <c r="AY20" i="1"/>
  <c r="BD174" i="1"/>
  <c r="BD91" i="1"/>
  <c r="BD20" i="1"/>
  <c r="BD161" i="1"/>
  <c r="BD171" i="1"/>
  <c r="BD15" i="1"/>
  <c r="BR20" i="1"/>
  <c r="BR103" i="1"/>
  <c r="BR161" i="1"/>
  <c r="BR171" i="1"/>
  <c r="BR15" i="1"/>
  <c r="BR174" i="1"/>
  <c r="BR91" i="1"/>
  <c r="AW67" i="1"/>
  <c r="BM67" i="1"/>
  <c r="AK143" i="1"/>
  <c r="AJ146" i="1"/>
  <c r="AJ147" i="1"/>
  <c r="AN150" i="1"/>
  <c r="AQ150" i="1"/>
  <c r="AZ150" i="1"/>
  <c r="BL150" i="1"/>
  <c r="AH16" i="3"/>
  <c r="AH38" i="3" s="1"/>
  <c r="U15" i="2"/>
  <c r="U14" i="2" s="1"/>
  <c r="AX142" i="1" l="1"/>
  <c r="AX78" i="1"/>
  <c r="AX132" i="1"/>
  <c r="AX27" i="1"/>
  <c r="AX122" i="1"/>
  <c r="AX190" i="1"/>
  <c r="AX152" i="1"/>
  <c r="AX69" i="1"/>
  <c r="AX181" i="1"/>
  <c r="AX112" i="1"/>
  <c r="AX98" i="1"/>
  <c r="AX37" i="1"/>
  <c r="AX42" i="1" s="1"/>
  <c r="AX45" i="1" s="1"/>
  <c r="AX48" i="1" s="1"/>
  <c r="AX55" i="1" s="1"/>
  <c r="AX63" i="1"/>
  <c r="AX85" i="1"/>
  <c r="AY85" i="1"/>
  <c r="AY69" i="1"/>
  <c r="AY181" i="1"/>
  <c r="AY98" i="1"/>
  <c r="AY152" i="1"/>
  <c r="AY122" i="1"/>
  <c r="AY78" i="1"/>
  <c r="AY132" i="1"/>
  <c r="AY63" i="1"/>
  <c r="AY190" i="1"/>
  <c r="AY142" i="1"/>
  <c r="AY112" i="1"/>
  <c r="AY37" i="1"/>
  <c r="AY42" i="1" s="1"/>
  <c r="AY45" i="1" s="1"/>
  <c r="AY48" i="1" s="1"/>
  <c r="AY55" i="1" s="1"/>
  <c r="AY27" i="1"/>
  <c r="BD27" i="1"/>
  <c r="BD78" i="1"/>
  <c r="BD98" i="1"/>
  <c r="BD152" i="1"/>
  <c r="BD190" i="1"/>
  <c r="BD142" i="1"/>
  <c r="BD112" i="1"/>
  <c r="BD122" i="1"/>
  <c r="BD37" i="1"/>
  <c r="BD42" i="1" s="1"/>
  <c r="BD45" i="1" s="1"/>
  <c r="BD48" i="1" s="1"/>
  <c r="BD55" i="1" s="1"/>
  <c r="BD132" i="1"/>
  <c r="BD181" i="1"/>
  <c r="BD69" i="1"/>
  <c r="BD63" i="1"/>
  <c r="BD85" i="1"/>
  <c r="BR37" i="1"/>
  <c r="BR42" i="1" s="1"/>
  <c r="BR45" i="1" s="1"/>
  <c r="BR48" i="1" s="1"/>
  <c r="BR55" i="1" s="1"/>
  <c r="BR85" i="1"/>
  <c r="BR190" i="1"/>
  <c r="BR132" i="1"/>
  <c r="BR63" i="1"/>
  <c r="BR69" i="1"/>
  <c r="BR152" i="1"/>
  <c r="BR142" i="1"/>
  <c r="BR27" i="1"/>
  <c r="BR112" i="1"/>
  <c r="BR181" i="1"/>
  <c r="BR98" i="1"/>
  <c r="BR78" i="1"/>
  <c r="BR122" i="1"/>
</calcChain>
</file>

<file path=xl/sharedStrings.xml><?xml version="1.0" encoding="utf-8"?>
<sst xmlns="http://schemas.openxmlformats.org/spreadsheetml/2006/main" count="1206" uniqueCount="271">
  <si>
    <t>Hospital Estadual de Formosa Dr. César Saad Fayad</t>
  </si>
  <si>
    <t>PRODUÇÃO ASSISTENCIAL:</t>
  </si>
  <si>
    <t xml:space="preserve"> 2022 - Contrato de Gestão nº 36/2022</t>
  </si>
  <si>
    <t xml:space="preserve"> 2022 - Contrato de Gestão nº 50/2022</t>
  </si>
  <si>
    <t>Contrato de Gestão nº 50/2022 - 1º TA</t>
  </si>
  <si>
    <t>Contrato de Gestão nº 50/2022 - 2º TA</t>
  </si>
  <si>
    <t xml:space="preserve">1. Internação (Paciente-dia) </t>
  </si>
  <si>
    <t xml:space="preserve">Semi-Crítico </t>
  </si>
  <si>
    <t xml:space="preserve">Critíco </t>
  </si>
  <si>
    <t xml:space="preserve">Total </t>
  </si>
  <si>
    <t>2. Atendimento de Urgência e Emergência</t>
  </si>
  <si>
    <t>Demanda espontânea</t>
  </si>
  <si>
    <t>Demanda regulada</t>
  </si>
  <si>
    <t>3. Saídas Hospitalares</t>
  </si>
  <si>
    <t>Meta</t>
  </si>
  <si>
    <t>Meta Parcial</t>
  </si>
  <si>
    <t>01 a 05 - Mai - 24</t>
  </si>
  <si>
    <t>01. Saídas Hospitalares</t>
  </si>
  <si>
    <t>06 a 31 - Mai - 24</t>
  </si>
  <si>
    <t>Clínica Médica</t>
  </si>
  <si>
    <t>Clínica Obstétrica</t>
  </si>
  <si>
    <t>Clínica Cirúrgica</t>
  </si>
  <si>
    <t>Saúde Mental</t>
  </si>
  <si>
    <t>Total</t>
  </si>
  <si>
    <t>4. Cirurgias Programadas</t>
  </si>
  <si>
    <t>02. Cirurgias Programadas</t>
  </si>
  <si>
    <t>Cirurgia Geral</t>
  </si>
  <si>
    <t>Cirurgia Vascular</t>
  </si>
  <si>
    <t>Ginecologia</t>
  </si>
  <si>
    <t>Ortopedia</t>
  </si>
  <si>
    <t>Cirurgia eletiva de alto giro</t>
  </si>
  <si>
    <t>Cirurgia eletiva hospitalar de média ou alta complexidade (Sem Alto Custo)</t>
  </si>
  <si>
    <t>Cirurgia eletiva hospitalar de alto custo ( Com ou Sem Opme)</t>
  </si>
  <si>
    <t>03. Percentual de Cirurgias Ortopédicas Realizadas</t>
  </si>
  <si>
    <t>Número de Cirurgias Ortopédicas Realizadas</t>
  </si>
  <si>
    <t>Total de Cirurgias Realizadas</t>
  </si>
  <si>
    <t>Percentual</t>
  </si>
  <si>
    <t>04. Tempo Médio de Espera por Cirúrgia Ortopédica com OPME de Alta Complexidade</t>
  </si>
  <si>
    <t>Tempo Médio de Espera (Dias)</t>
  </si>
  <si>
    <t>N/A</t>
  </si>
  <si>
    <t>05. NÚMERO DE CIRURGIA DE SEGUNDO TEMPO REALIZADA</t>
  </si>
  <si>
    <t>Cirurgia de Segundo Tempo Realizada</t>
  </si>
  <si>
    <t>06. Cirurgias Eletivas por especialidades</t>
  </si>
  <si>
    <t>Vascular</t>
  </si>
  <si>
    <t>Total de Cirurgias</t>
  </si>
  <si>
    <t>07. Cirurgias de Urgência por especialidades</t>
  </si>
  <si>
    <t>Obstetrícia</t>
  </si>
  <si>
    <t>9. Consulta Ambulatorial</t>
  </si>
  <si>
    <t>08. Atendimento Ambulatorial</t>
  </si>
  <si>
    <t>Consulta Médica</t>
  </si>
  <si>
    <t>Consulta Multiprofissional</t>
  </si>
  <si>
    <t>Pequenos Procedimentos Ambulatoriais</t>
  </si>
  <si>
    <t>7. Consulta Médica</t>
  </si>
  <si>
    <t>09. Consulta Médica</t>
  </si>
  <si>
    <t>Angiologia e Cirurgia Vascular</t>
  </si>
  <si>
    <t>Cardiologia</t>
  </si>
  <si>
    <t>Cirurgia geral</t>
  </si>
  <si>
    <t>Ortopedia e Traumatologia</t>
  </si>
  <si>
    <t>Hematologia</t>
  </si>
  <si>
    <t>8. Consulta multiprofissional</t>
  </si>
  <si>
    <t>10. Consulta multiprofissional</t>
  </si>
  <si>
    <t>Fisioterapia</t>
  </si>
  <si>
    <t>Fonoaudiologia</t>
  </si>
  <si>
    <t>Terapia Ocupacional</t>
  </si>
  <si>
    <t>Enfermeiro</t>
  </si>
  <si>
    <t>Enfermagem</t>
  </si>
  <si>
    <t>5. Cirurgias Ambulatoriais</t>
  </si>
  <si>
    <t>11. Pequenos Procedimentos Ambulatoriais</t>
  </si>
  <si>
    <t>Postectomia</t>
  </si>
  <si>
    <t>Varizes</t>
  </si>
  <si>
    <t>Pequenos Procedimentos</t>
  </si>
  <si>
    <t>6. Cirurgias</t>
  </si>
  <si>
    <t>Cirurgia de Urgência</t>
  </si>
  <si>
    <t>-</t>
  </si>
  <si>
    <t>Cirurgias Programadas</t>
  </si>
  <si>
    <t>Cirurgias Ambulatoriais</t>
  </si>
  <si>
    <t>Cirurgias de Segundo tempo</t>
  </si>
  <si>
    <t>12. Leito Dia</t>
  </si>
  <si>
    <t>Leito Dia</t>
  </si>
  <si>
    <t>Cirurgia Ambulatorial</t>
  </si>
  <si>
    <t>10. SADT Interno Realizado</t>
  </si>
  <si>
    <t>7. SADT Interno Realizado</t>
  </si>
  <si>
    <t>Análises Clínicas</t>
  </si>
  <si>
    <t>Ecocardiograma</t>
  </si>
  <si>
    <t>Tomografia</t>
  </si>
  <si>
    <t>Raio-X</t>
  </si>
  <si>
    <t>Ultrassonografia</t>
  </si>
  <si>
    <t>Eletrocardiograma</t>
  </si>
  <si>
    <t>13. SADT Externo Ofertado</t>
  </si>
  <si>
    <t>Ultrassonografia/Doppler</t>
  </si>
  <si>
    <t>14. SADT Externo Agendado</t>
  </si>
  <si>
    <t>11. SADT Externo Realizado</t>
  </si>
  <si>
    <t>15. SADT Externo Realizado</t>
  </si>
  <si>
    <t xml:space="preserve">Mamografia </t>
  </si>
  <si>
    <t>16. SADT Externo Absenteísmo</t>
  </si>
  <si>
    <t>17. SADT Interno Realizado</t>
  </si>
  <si>
    <t>Patologia Clínica</t>
  </si>
  <si>
    <t>12. SADT Externo Ofertado</t>
  </si>
  <si>
    <t>Doppler</t>
  </si>
  <si>
    <t>13. Hospital Dia</t>
  </si>
  <si>
    <t>Atendimentos</t>
  </si>
  <si>
    <t>14. Especialidades Médicas para porta de entrada</t>
  </si>
  <si>
    <t>Ginecologia/obstetrícia</t>
  </si>
  <si>
    <t>15. Acolhimento, Avaliação e Classificação de Risco</t>
  </si>
  <si>
    <t>18. Acolhimento, Avaliação e Classificação de Risco</t>
  </si>
  <si>
    <t>Emergência</t>
  </si>
  <si>
    <t>Vermelho</t>
  </si>
  <si>
    <t>Muito Urgente</t>
  </si>
  <si>
    <t>Laranja</t>
  </si>
  <si>
    <t>Urgente</t>
  </si>
  <si>
    <t>Amarelo</t>
  </si>
  <si>
    <t>Amarela</t>
  </si>
  <si>
    <t>Pouco Urgente</t>
  </si>
  <si>
    <t>Verde</t>
  </si>
  <si>
    <t>Não Urgente</t>
  </si>
  <si>
    <t>Azul</t>
  </si>
  <si>
    <t>Situação Incompatível</t>
  </si>
  <si>
    <t>--</t>
  </si>
  <si>
    <t>16. Saídas da UTI</t>
  </si>
  <si>
    <t>19. Saídas da UTI</t>
  </si>
  <si>
    <t>Óbito</t>
  </si>
  <si>
    <t>Alta</t>
  </si>
  <si>
    <t>Transferência Externa</t>
  </si>
  <si>
    <t>Transferência Interna</t>
  </si>
  <si>
    <t>DESEMPENHO HOSPITALAR:</t>
  </si>
  <si>
    <t>Contrato 036/2022</t>
  </si>
  <si>
    <t>Contrato 050/2022</t>
  </si>
  <si>
    <t>Indicadores</t>
  </si>
  <si>
    <t>Indicadores de desempenho</t>
  </si>
  <si>
    <t>01. Taxa de Ocupação Hospitalar</t>
  </si>
  <si>
    <t>≥ 85%</t>
  </si>
  <si>
    <t>Total de Pacientes-dia</t>
  </si>
  <si>
    <t>Total de leitos operacionais-dia do período</t>
  </si>
  <si>
    <t>02. Média de Permanência Hospitalar (dias)</t>
  </si>
  <si>
    <t>≤ 5 (Dias)</t>
  </si>
  <si>
    <t>≤ 4 dias</t>
  </si>
  <si>
    <t>≤ 5 dias</t>
  </si>
  <si>
    <t>Total de saídas no período</t>
  </si>
  <si>
    <t>03. Índice de Intervalo de Substituição (horas)</t>
  </si>
  <si>
    <t>≤ 17 (Horas)</t>
  </si>
  <si>
    <t>≤ 24 (Horas)</t>
  </si>
  <si>
    <t>Taxa de ocupação hospitalar</t>
  </si>
  <si>
    <t>Média de tempo de permanência</t>
  </si>
  <si>
    <t>04. Taxa de Readmissão em UTI em até 48 horas (readmissão precoce em UTI)</t>
  </si>
  <si>
    <t>&lt; 5%</t>
  </si>
  <si>
    <t>Nº de pacientes readmitidos entre 0 e 48 Horas da última alta da UTI</t>
  </si>
  <si>
    <t>Nº de saídas da UTI (Por Alta)</t>
  </si>
  <si>
    <t>05. Taxa de Readmissão Hospitalar (29 Dias)</t>
  </si>
  <si>
    <t>≤ 20%</t>
  </si>
  <si>
    <t>Número de pacientes readmitidos entre 0 e 29 dias da última alta hospitalar</t>
  </si>
  <si>
    <t>Número total de internações hospitalares</t>
  </si>
  <si>
    <t>06. Percentual de Ocorrência de Glosas no SIH - DATASUS</t>
  </si>
  <si>
    <t>&lt; 1%</t>
  </si>
  <si>
    <t>≤ 1%</t>
  </si>
  <si>
    <t>≤ 7%</t>
  </si>
  <si>
    <t>Total de procedimentos rejeitados no SIH</t>
  </si>
  <si>
    <t>Total de procedimentos rejeitados no SIH (Exceto motivo de habilitação e capacidade instalada)</t>
  </si>
  <si>
    <t>Total de procedimentos apresentados no SIH</t>
  </si>
  <si>
    <t xml:space="preserve">07. Percentual de suspensão de cirurgia programada por condições operacionais (causas relacionadas à organização da Unidade) </t>
  </si>
  <si>
    <t>≤ 5%</t>
  </si>
  <si>
    <t>Nº de cirurgias programadas suspensas (Unidade)</t>
  </si>
  <si>
    <t>Nº de cirurgias programadas (mapa cirúrgico)</t>
  </si>
  <si>
    <t>08. Percentual de Suspensão de Cirurgias Programadas por condições operacionais (causas relacionadas ao paciente)</t>
  </si>
  <si>
    <t>Nº de cirurgias programadas suspensas (Paciente)</t>
  </si>
  <si>
    <r>
      <t xml:space="preserve">Nº de cirurgias programadas </t>
    </r>
    <r>
      <rPr>
        <sz val="10"/>
        <rFont val="Arial"/>
        <family val="2"/>
      </rPr>
      <t>(mapa cirúrgico)</t>
    </r>
  </si>
  <si>
    <t>08. Percentual de cirurgias eletivas realizadas com o TMAT (Expirado 1º ano)</t>
  </si>
  <si>
    <t>&lt;50%</t>
  </si>
  <si>
    <t>Nº de cirurgias eletivas realizadas com TMAT expirado 1º ano</t>
  </si>
  <si>
    <t>Nº de cirurgias eletivas em lista de espera e encaminhado para a unidade</t>
  </si>
  <si>
    <t>09. Percentual de cirurgias eletivas realizadas com o TMAT (Expirado 2º ano)</t>
  </si>
  <si>
    <t>&lt;25%</t>
  </si>
  <si>
    <t>Nº de cirurgias eletivas realizadas com TMAT expirado 2º ano</t>
  </si>
  <si>
    <t>12. Razão do Quantitativo de consultas ofertadas</t>
  </si>
  <si>
    <t>10. Razão do Quantitativo de consultas ofertadas</t>
  </si>
  <si>
    <t>Número de consultas ofertadas</t>
  </si>
  <si>
    <t>Número de consultas propostas</t>
  </si>
  <si>
    <t xml:space="preserve">13. Percentual de Exames de Imagem com resultado disponível em até 10 dia </t>
  </si>
  <si>
    <t>≥ 70%</t>
  </si>
  <si>
    <t xml:space="preserve">11. Percentual de Exames de Imagem com resultado disponível em até 10 dia </t>
  </si>
  <si>
    <t>Número de exames de imagem entregues em até 10 dias</t>
  </si>
  <si>
    <t>Total de exames de imagem realizados no período</t>
  </si>
  <si>
    <t>12. Percentual de casos de doenças/agravos/eventos de notificação compulsória imediata (DAEI) digitadas oportunamente - até 7 dias</t>
  </si>
  <si>
    <t>≥ 80%</t>
  </si>
  <si>
    <t>Número de casos DAEI digitadas em tempo oportuno - 7 dias</t>
  </si>
  <si>
    <t>Número de casos DAEI notificadas no período</t>
  </si>
  <si>
    <t>13. Percentual de casos de doenças/agravos/eventos de notificação compulsória imediata (DAEI) investigadas oportunamente - até 48h da data de notificação</t>
  </si>
  <si>
    <t>Número de casos DAEI investigados em tempo oportuno - 24 horas</t>
  </si>
  <si>
    <t xml:space="preserve">09. Percentual de partos cesáreos </t>
  </si>
  <si>
    <t>≤ 15%</t>
  </si>
  <si>
    <t xml:space="preserve">14. Percentual de partos cesáreos </t>
  </si>
  <si>
    <t>Nº de cesáreas realizadas</t>
  </si>
  <si>
    <t>Total de partos realizados</t>
  </si>
  <si>
    <t>10. Taxa de Aplicação da Classificação de Robson nas parturientes submetidas à cesárea</t>
  </si>
  <si>
    <t>15. Taxa de Aplicação da Classificação de Robson nas parturientes submetidas à cesárea</t>
  </si>
  <si>
    <t>Nº de parturientes submetidas a cesárea classificadas pela classificação de Robson no mês</t>
  </si>
  <si>
    <t>Total de parturientes submetidas a cesárea no mês</t>
  </si>
  <si>
    <t>16.Percentual de perda de medicamentos por prazo de validade expirado.</t>
  </si>
  <si>
    <t>≤ 2%</t>
  </si>
  <si>
    <t>Valor financeiro da perda do segmento padronizado por validade expirada no hospital</t>
  </si>
  <si>
    <t>Valor financeiro inventariado na CAF no período</t>
  </si>
  <si>
    <t>11. Percentual de investigação da gravidade de reações adversas a medicamentos (Farmacovigilância)</t>
  </si>
  <si>
    <t xml:space="preserve"> ≥ 95%</t>
  </si>
  <si>
    <t>≥ 95%</t>
  </si>
  <si>
    <t>Não houve</t>
  </si>
  <si>
    <t>Número de pacientes com RAM avaliados quanto à gravidade</t>
  </si>
  <si>
    <t xml:space="preserve">reações </t>
  </si>
  <si>
    <t>Número total de pacientes com RAM</t>
  </si>
  <si>
    <t>adversas</t>
  </si>
  <si>
    <t>14. Percentual de manifestações queixosas recebidas no sistema de ouvidoria do SUS</t>
  </si>
  <si>
    <t>Número de manifestações queixosas recebidas no sistema de ouvidoria do SUS</t>
  </si>
  <si>
    <t>Total de atendimentos realizados mensalmente</t>
  </si>
  <si>
    <t>EFETIVIDADE HOSPITALAR</t>
  </si>
  <si>
    <t>Efetividade ANO: 2022</t>
  </si>
  <si>
    <t>CG nº 50/2022</t>
  </si>
  <si>
    <t>1. TAXA DE OCUPAÇÃO (%) POR CLÍNICA</t>
  </si>
  <si>
    <t>Unidade de Internação</t>
  </si>
  <si>
    <t>Enfermaria Covid</t>
  </si>
  <si>
    <t>UTI Covid</t>
  </si>
  <si>
    <t>UTI Geral</t>
  </si>
  <si>
    <t>Geral</t>
  </si>
  <si>
    <t>2. TEMPO MÉDIO DE PERMANÊNCIA (DIAS) POR CLÍNICA</t>
  </si>
  <si>
    <t>3.63</t>
  </si>
  <si>
    <t>3. ÍNDICE DE INTERVALO DE SUBSTITUIÇÃO POR CLÍNICA [HORAS]</t>
  </si>
  <si>
    <t>4. Indicador Hospitalar de Efetividade</t>
  </si>
  <si>
    <t>Informações</t>
  </si>
  <si>
    <t>Total de Saídas Hospitalares</t>
  </si>
  <si>
    <t>Total de Óbitos/Mês</t>
  </si>
  <si>
    <t>Taxa de Mortalidade global</t>
  </si>
  <si>
    <t>Total de Óbitos (Tempo de Permanência &gt;24 horas)</t>
  </si>
  <si>
    <t>Taxa de Mortalidade Institucional (Óbitos &gt;24 horas)</t>
  </si>
  <si>
    <t>Taxa de Mortalidade Operatória (Óbito em até 07 dias do pós-operatório)</t>
  </si>
  <si>
    <t>Taxa de Cirurgia de Urgência</t>
  </si>
  <si>
    <t>5. Número de Funcionários e Leitos Operacionais</t>
  </si>
  <si>
    <t>Número de enfermeiro (Todos os vínculos)</t>
  </si>
  <si>
    <t>Número de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</si>
  <si>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</si>
  <si>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</si>
  <si>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</si>
  <si>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</si>
  <si>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6. Indicadores de Gestão de Recursos Humanos</t>
  </si>
  <si>
    <t>Relação Enfermeiro (as)/Leito</t>
  </si>
  <si>
    <t>Relação Enfermagem/Leito</t>
  </si>
  <si>
    <t>Relação Funcionário(as) / Leito</t>
  </si>
  <si>
    <t>Turnover (%)</t>
  </si>
  <si>
    <t>% de médicos(as) especialistas</t>
  </si>
  <si>
    <r>
      <t>7.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(%)</t>
    </r>
  </si>
  <si>
    <t>Taxa de Perda Primária (%)</t>
  </si>
  <si>
    <t>Nº de Consultas Médicas (ofertadas)</t>
  </si>
  <si>
    <t>Nº de Consultas Não Médicas (ofertadas)</t>
  </si>
  <si>
    <t>Taxa de Absenteísmo (%) Consultas Médicas</t>
  </si>
  <si>
    <t>Nº de Consultas Médicas (agendadas)</t>
  </si>
  <si>
    <t>Taxa de Absenteísmo (%) Consultas Não Médicas</t>
  </si>
  <si>
    <t xml:space="preserve">Nº de Consultas Não Médicas (agendadas) </t>
  </si>
  <si>
    <t>Nº de Consultas Médicas (realizadas)</t>
  </si>
  <si>
    <t>Nº de Consultas Não Médicas (realizadas)</t>
  </si>
  <si>
    <t>8. Taxa de Absenteísmo (%)</t>
  </si>
  <si>
    <t>Profissão</t>
  </si>
  <si>
    <t xml:space="preserve">Estatutário </t>
  </si>
  <si>
    <t>Celetista</t>
  </si>
  <si>
    <t>Assistente Farmácia</t>
  </si>
  <si>
    <t>n/a</t>
  </si>
  <si>
    <t>Cirurgião-Dentista</t>
  </si>
  <si>
    <t>Farmacêutico</t>
  </si>
  <si>
    <t xml:space="preserve">Administrativo </t>
  </si>
  <si>
    <t>Técnico em Enfermagem</t>
  </si>
  <si>
    <t>Psicólogos</t>
  </si>
  <si>
    <t>Auxiliar de Enfermagem</t>
  </si>
  <si>
    <t>Técnico em Laboratório</t>
  </si>
  <si>
    <t>Geral*</t>
  </si>
  <si>
    <t>Obs.: * A taxa de absenteísmo GERAL corresponde a todos os profissionais da unidade</t>
  </si>
  <si>
    <t>9. Saídas da 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</si>
</sst>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6]mmm\-yy;@"/>
    <numFmt numFmtId="165" formatCode="#,##0_ ;[Red]\-#,##0\ "/>
    <numFmt numFmtId="166" formatCode="#,##0.00_ ;[Red]\-#,##0.00\ "/>
    <numFmt numFmtId="167" formatCode="&quot;R$&quot;\ #,##0"/>
    <numFmt numFmtId="168" formatCode="&quot;R$&quot;\ #,##0.00"/>
    <numFmt numFmtId="169" formatCode="[$-416]mmm/yy"/>
  </numFmts>
  <fonts count="2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rgb="FFE6E6FF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E6E6FF"/>
      </patternFill>
    </fill>
    <fill>
      <patternFill patternType="solid">
        <fgColor rgb="FFE6E6FF"/>
        <bgColor rgb="FFE6E6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1" fillId="0" borderId="0"/>
    <xf numFmtId="9" fontId="10" fillId="0" borderId="0" applyFont="0" applyFill="0" applyBorder="0" applyAlignment="0" applyProtection="0"/>
  </cellStyleXfs>
  <cellXfs count="369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164" fontId="14" fillId="4" borderId="3" xfId="0" applyNumberFormat="1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3" fontId="17" fillId="5" borderId="2" xfId="0" applyNumberFormat="1" applyFont="1" applyFill="1" applyBorder="1" applyAlignment="1">
      <alignment horizontal="left" vertical="center" wrapText="1" indent="1"/>
    </xf>
    <xf numFmtId="3" fontId="18" fillId="0" borderId="1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7" fillId="5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6" fillId="6" borderId="2" xfId="0" applyNumberFormat="1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3" fontId="16" fillId="6" borderId="2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vertical="center" wrapText="1"/>
    </xf>
    <xf numFmtId="0" fontId="19" fillId="0" borderId="4" xfId="0" applyFont="1" applyBorder="1"/>
    <xf numFmtId="0" fontId="19" fillId="0" borderId="0" xfId="0" applyFont="1"/>
    <xf numFmtId="0" fontId="16" fillId="5" borderId="4" xfId="0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Border="1" applyAlignment="1">
      <alignment vertical="center" wrapText="1"/>
    </xf>
    <xf numFmtId="0" fontId="19" fillId="0" borderId="5" xfId="0" applyFont="1" applyBorder="1"/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22" fontId="16" fillId="4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7" fillId="5" borderId="1" xfId="0" applyNumberFormat="1" applyFont="1" applyFill="1" applyBorder="1" applyAlignment="1">
      <alignment horizontal="left" vertical="center" wrapText="1" indent="1"/>
    </xf>
    <xf numFmtId="3" fontId="17" fillId="0" borderId="1" xfId="0" applyNumberFormat="1" applyFont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center" vertical="center" wrapText="1"/>
    </xf>
    <xf numFmtId="22" fontId="16" fillId="4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left" vertical="center" wrapText="1" indent="1"/>
    </xf>
    <xf numFmtId="3" fontId="16" fillId="0" borderId="1" xfId="0" applyNumberFormat="1" applyFont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left" vertical="center" wrapText="1"/>
    </xf>
    <xf numFmtId="3" fontId="20" fillId="0" borderId="0" xfId="0" applyNumberFormat="1" applyFont="1"/>
    <xf numFmtId="0" fontId="16" fillId="5" borderId="6" xfId="0" applyFont="1" applyFill="1" applyBorder="1" applyAlignment="1">
      <alignment vertical="center" wrapText="1"/>
    </xf>
    <xf numFmtId="0" fontId="19" fillId="0" borderId="6" xfId="0" applyFont="1" applyBorder="1"/>
    <xf numFmtId="0" fontId="16" fillId="5" borderId="6" xfId="0" applyFont="1" applyFill="1" applyBorder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left" vertical="center"/>
    </xf>
    <xf numFmtId="0" fontId="16" fillId="5" borderId="1" xfId="0" applyFont="1" applyFill="1" applyBorder="1" applyAlignment="1">
      <alignment vertical="center" wrapText="1"/>
    </xf>
    <xf numFmtId="0" fontId="19" fillId="0" borderId="1" xfId="0" applyFont="1" applyBorder="1"/>
    <xf numFmtId="164" fontId="16" fillId="4" borderId="2" xfId="0" applyNumberFormat="1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center" vertical="center" wrapText="1"/>
    </xf>
    <xf numFmtId="22" fontId="16" fillId="4" borderId="4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vertical="center" wrapText="1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left" vertical="center" indent="1"/>
    </xf>
    <xf numFmtId="0" fontId="21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0" xfId="0" applyFont="1"/>
    <xf numFmtId="3" fontId="16" fillId="6" borderId="1" xfId="0" applyNumberFormat="1" applyFont="1" applyFill="1" applyBorder="1" applyAlignment="1">
      <alignment horizontal="left" vertical="center"/>
    </xf>
    <xf numFmtId="10" fontId="14" fillId="3" borderId="1" xfId="2" applyNumberFormat="1" applyFont="1" applyFill="1" applyBorder="1" applyAlignment="1">
      <alignment horizontal="center" vertical="center"/>
    </xf>
    <xf numFmtId="3" fontId="16" fillId="6" borderId="2" xfId="0" applyNumberFormat="1" applyFont="1" applyFill="1" applyBorder="1" applyAlignment="1">
      <alignment horizontal="left" vertical="center"/>
    </xf>
    <xf numFmtId="10" fontId="14" fillId="3" borderId="4" xfId="2" applyNumberFormat="1" applyFont="1" applyFill="1" applyBorder="1" applyAlignment="1">
      <alignment horizontal="center" vertical="center"/>
    </xf>
    <xf numFmtId="10" fontId="14" fillId="3" borderId="3" xfId="2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vertical="center" wrapText="1"/>
    </xf>
    <xf numFmtId="0" fontId="16" fillId="5" borderId="0" xfId="0" applyFont="1" applyFill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left" vertical="center" wrapText="1"/>
    </xf>
    <xf numFmtId="164" fontId="16" fillId="4" borderId="2" xfId="0" applyNumberFormat="1" applyFont="1" applyFill="1" applyBorder="1" applyAlignment="1">
      <alignment horizontal="left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21" fillId="0" borderId="4" xfId="0" applyFont="1" applyBorder="1"/>
    <xf numFmtId="0" fontId="21" fillId="0" borderId="0" xfId="0" applyFont="1" applyAlignment="1">
      <alignment horizontal="center" vertical="center"/>
    </xf>
    <xf numFmtId="3" fontId="2" fillId="5" borderId="1" xfId="0" applyNumberFormat="1" applyFont="1" applyFill="1" applyBorder="1" applyAlignment="1">
      <alignment horizontal="left" vertical="center" wrapText="1" indent="1"/>
    </xf>
    <xf numFmtId="0" fontId="21" fillId="0" borderId="1" xfId="0" applyFont="1" applyBorder="1" applyAlignment="1">
      <alignment horizontal="center"/>
    </xf>
    <xf numFmtId="3" fontId="2" fillId="5" borderId="2" xfId="0" applyNumberFormat="1" applyFont="1" applyFill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5" borderId="0" xfId="0" applyFont="1" applyFill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 wrapText="1"/>
    </xf>
    <xf numFmtId="3" fontId="17" fillId="5" borderId="4" xfId="0" applyNumberFormat="1" applyFont="1" applyFill="1" applyBorder="1" applyAlignment="1">
      <alignment horizontal="left" vertical="center" wrapText="1" indent="1"/>
    </xf>
    <xf numFmtId="3" fontId="17" fillId="0" borderId="4" xfId="0" applyNumberFormat="1" applyFont="1" applyBorder="1" applyAlignment="1">
      <alignment horizontal="center" vertical="center" wrapText="1"/>
    </xf>
    <xf numFmtId="3" fontId="17" fillId="5" borderId="4" xfId="0" applyNumberFormat="1" applyFont="1" applyFill="1" applyBorder="1" applyAlignment="1">
      <alignment horizontal="center" vertical="center" wrapText="1"/>
    </xf>
    <xf numFmtId="3" fontId="17" fillId="5" borderId="6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 wrapText="1"/>
    </xf>
    <xf numFmtId="3" fontId="22" fillId="5" borderId="1" xfId="0" applyNumberFormat="1" applyFont="1" applyFill="1" applyBorder="1" applyAlignment="1">
      <alignment horizontal="center"/>
    </xf>
    <xf numFmtId="3" fontId="17" fillId="5" borderId="3" xfId="0" applyNumberFormat="1" applyFont="1" applyFill="1" applyBorder="1" applyAlignment="1">
      <alignment vertical="center" wrapText="1"/>
    </xf>
    <xf numFmtId="3" fontId="17" fillId="5" borderId="3" xfId="0" applyNumberFormat="1" applyFont="1" applyFill="1" applyBorder="1" applyAlignment="1">
      <alignment horizontal="center" vertical="center" wrapText="1"/>
    </xf>
    <xf numFmtId="3" fontId="16" fillId="6" borderId="3" xfId="0" applyNumberFormat="1" applyFont="1" applyFill="1" applyBorder="1" applyAlignment="1">
      <alignment horizontal="center" vertical="center" wrapText="1"/>
    </xf>
    <xf numFmtId="22" fontId="16" fillId="4" borderId="2" xfId="0" applyNumberFormat="1" applyFont="1" applyFill="1" applyBorder="1" applyAlignment="1">
      <alignment horizontal="center" vertical="center" wrapText="1"/>
    </xf>
    <xf numFmtId="3" fontId="17" fillId="5" borderId="7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/>
    </xf>
    <xf numFmtId="3" fontId="17" fillId="5" borderId="8" xfId="0" applyNumberFormat="1" applyFont="1" applyFill="1" applyBorder="1" applyAlignment="1">
      <alignment horizontal="center" vertical="center" wrapText="1"/>
    </xf>
    <xf numFmtId="10" fontId="17" fillId="5" borderId="1" xfId="0" applyNumberFormat="1" applyFont="1" applyFill="1" applyBorder="1" applyAlignment="1">
      <alignment horizontal="center" vertical="center" wrapText="1"/>
    </xf>
    <xf numFmtId="10" fontId="17" fillId="5" borderId="2" xfId="0" applyNumberFormat="1" applyFont="1" applyFill="1" applyBorder="1" applyAlignment="1">
      <alignment horizontal="center" vertical="center" wrapText="1"/>
    </xf>
    <xf numFmtId="10" fontId="17" fillId="5" borderId="3" xfId="0" applyNumberFormat="1" applyFont="1" applyFill="1" applyBorder="1" applyAlignment="1">
      <alignment horizontal="center" vertical="center" wrapText="1"/>
    </xf>
    <xf numFmtId="10" fontId="18" fillId="5" borderId="1" xfId="2" applyNumberFormat="1" applyFont="1" applyFill="1" applyBorder="1" applyAlignment="1">
      <alignment horizontal="center" vertical="center"/>
    </xf>
    <xf numFmtId="10" fontId="16" fillId="6" borderId="1" xfId="0" applyNumberFormat="1" applyFont="1" applyFill="1" applyBorder="1" applyAlignment="1">
      <alignment horizontal="center" vertical="center" wrapText="1"/>
    </xf>
    <xf numFmtId="10" fontId="16" fillId="6" borderId="2" xfId="0" applyNumberFormat="1" applyFont="1" applyFill="1" applyBorder="1" applyAlignment="1">
      <alignment horizontal="center" vertical="center" wrapText="1"/>
    </xf>
    <xf numFmtId="10" fontId="16" fillId="6" borderId="3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left" vertical="center" wrapText="1" indent="1"/>
    </xf>
    <xf numFmtId="3" fontId="16" fillId="0" borderId="3" xfId="0" quotePrefix="1" applyNumberFormat="1" applyFont="1" applyBorder="1" applyAlignment="1">
      <alignment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6" fillId="3" borderId="2" xfId="0" applyNumberFormat="1" applyFont="1" applyFill="1" applyBorder="1" applyAlignment="1">
      <alignment horizontal="center" vertical="center" wrapText="1"/>
    </xf>
    <xf numFmtId="3" fontId="15" fillId="0" borderId="0" xfId="0" applyNumberFormat="1" applyFont="1"/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3" fontId="18" fillId="5" borderId="1" xfId="0" applyNumberFormat="1" applyFont="1" applyFill="1" applyBorder="1" applyAlignment="1">
      <alignment horizontal="left" vertical="center" wrapText="1" indent="1"/>
    </xf>
    <xf numFmtId="3" fontId="18" fillId="0" borderId="1" xfId="0" applyNumberFormat="1" applyFont="1" applyBorder="1" applyAlignment="1">
      <alignment vertical="center"/>
    </xf>
    <xf numFmtId="3" fontId="18" fillId="0" borderId="8" xfId="0" applyNumberFormat="1" applyFont="1" applyBorder="1" applyAlignment="1">
      <alignment vertical="center"/>
    </xf>
    <xf numFmtId="3" fontId="18" fillId="5" borderId="2" xfId="0" applyNumberFormat="1" applyFont="1" applyFill="1" applyBorder="1" applyAlignment="1">
      <alignment horizontal="left" vertical="center" wrapText="1" indent="1"/>
    </xf>
    <xf numFmtId="3" fontId="18" fillId="5" borderId="1" xfId="0" applyNumberFormat="1" applyFont="1" applyFill="1" applyBorder="1" applyAlignment="1">
      <alignment horizontal="left" vertical="center" wrapText="1"/>
    </xf>
    <xf numFmtId="3" fontId="18" fillId="5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left" vertical="center" wrapText="1" indent="1"/>
    </xf>
    <xf numFmtId="3" fontId="23" fillId="0" borderId="0" xfId="0" applyNumberFormat="1" applyFont="1" applyAlignment="1">
      <alignment horizontal="center" vertical="center"/>
    </xf>
    <xf numFmtId="3" fontId="18" fillId="0" borderId="2" xfId="0" applyNumberFormat="1" applyFont="1" applyBorder="1" applyAlignment="1">
      <alignment horizontal="left" vertical="center" wrapText="1" indent="1"/>
    </xf>
    <xf numFmtId="3" fontId="18" fillId="0" borderId="1" xfId="0" applyNumberFormat="1" applyFont="1" applyBorder="1" applyAlignment="1">
      <alignment horizontal="left" vertical="center" wrapText="1"/>
    </xf>
    <xf numFmtId="3" fontId="24" fillId="0" borderId="1" xfId="0" applyNumberFormat="1" applyFont="1" applyBorder="1" applyAlignment="1">
      <alignment horizontal="center" vertical="center"/>
    </xf>
    <xf numFmtId="3" fontId="18" fillId="0" borderId="1" xfId="0" quotePrefix="1" applyNumberFormat="1" applyFont="1" applyBorder="1" applyAlignment="1">
      <alignment vertical="center"/>
    </xf>
    <xf numFmtId="3" fontId="18" fillId="0" borderId="7" xfId="0" quotePrefix="1" applyNumberFormat="1" applyFont="1" applyBorder="1" applyAlignment="1">
      <alignment vertical="center"/>
    </xf>
    <xf numFmtId="3" fontId="18" fillId="0" borderId="1" xfId="0" quotePrefix="1" applyNumberFormat="1" applyFont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left" vertical="center" wrapText="1"/>
    </xf>
    <xf numFmtId="3" fontId="18" fillId="3" borderId="3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/>
    </xf>
    <xf numFmtId="0" fontId="13" fillId="0" borderId="4" xfId="0" applyFont="1" applyBorder="1"/>
    <xf numFmtId="0" fontId="13" fillId="0" borderId="4" xfId="0" applyFont="1" applyBorder="1" applyAlignment="1">
      <alignment horizontal="center" vertical="center"/>
    </xf>
    <xf numFmtId="0" fontId="18" fillId="4" borderId="3" xfId="0" applyFon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3" fontId="16" fillId="6" borderId="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22" fontId="14" fillId="4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indent="2"/>
    </xf>
    <xf numFmtId="165" fontId="14" fillId="5" borderId="1" xfId="0" applyNumberFormat="1" applyFont="1" applyFill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14" fillId="5" borderId="7" xfId="0" applyNumberFormat="1" applyFont="1" applyFill="1" applyBorder="1" applyAlignment="1">
      <alignment horizontal="center" vertical="center"/>
    </xf>
    <xf numFmtId="165" fontId="14" fillId="5" borderId="8" xfId="0" applyNumberFormat="1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0" fontId="25" fillId="0" borderId="1" xfId="0" applyNumberFormat="1" applyFont="1" applyBorder="1" applyAlignment="1">
      <alignment horizontal="left" vertical="center" wrapText="1" indent="2"/>
    </xf>
    <xf numFmtId="10" fontId="18" fillId="0" borderId="1" xfId="0" applyNumberFormat="1" applyFont="1" applyBorder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4" fontId="25" fillId="0" borderId="1" xfId="0" applyNumberFormat="1" applyFont="1" applyBorder="1" applyAlignment="1">
      <alignment horizontal="left" vertical="center" wrapText="1" indent="2"/>
    </xf>
    <xf numFmtId="4" fontId="0" fillId="0" borderId="1" xfId="0" applyNumberForma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left" vertical="center" wrapText="1" indent="2"/>
    </xf>
    <xf numFmtId="3" fontId="14" fillId="0" borderId="1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left" vertical="center" wrapText="1" indent="2"/>
    </xf>
    <xf numFmtId="3" fontId="1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left" vertical="center" wrapText="1" indent="2"/>
    </xf>
    <xf numFmtId="167" fontId="14" fillId="0" borderId="1" xfId="0" applyNumberFormat="1" applyFont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/>
    </xf>
    <xf numFmtId="167" fontId="14" fillId="0" borderId="7" xfId="0" applyNumberFormat="1" applyFont="1" applyBorder="1" applyAlignment="1">
      <alignment horizontal="center" vertical="center" wrapText="1"/>
    </xf>
    <xf numFmtId="168" fontId="18" fillId="0" borderId="1" xfId="0" applyNumberFormat="1" applyFont="1" applyBorder="1" applyAlignment="1">
      <alignment horizontal="center" vertical="center"/>
    </xf>
    <xf numFmtId="168" fontId="18" fillId="0" borderId="2" xfId="0" applyNumberFormat="1" applyFont="1" applyBorder="1" applyAlignment="1">
      <alignment horizontal="center" vertical="center"/>
    </xf>
    <xf numFmtId="168" fontId="18" fillId="0" borderId="12" xfId="0" applyNumberFormat="1" applyFont="1" applyBorder="1" applyAlignment="1">
      <alignment horizontal="center" vertical="center"/>
    </xf>
    <xf numFmtId="168" fontId="18" fillId="0" borderId="3" xfId="0" applyNumberFormat="1" applyFont="1" applyBorder="1" applyAlignment="1">
      <alignment horizontal="center" vertical="center"/>
    </xf>
    <xf numFmtId="167" fontId="18" fillId="0" borderId="2" xfId="0" applyNumberFormat="1" applyFont="1" applyBorder="1" applyAlignment="1">
      <alignment horizontal="center" vertical="center"/>
    </xf>
    <xf numFmtId="167" fontId="18" fillId="0" borderId="12" xfId="0" applyNumberFormat="1" applyFont="1" applyBorder="1" applyAlignment="1">
      <alignment horizontal="center" vertical="center" wrapText="1"/>
    </xf>
    <xf numFmtId="167" fontId="18" fillId="0" borderId="3" xfId="0" applyNumberFormat="1" applyFont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167" fontId="14" fillId="0" borderId="8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167" fontId="18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7" borderId="8" xfId="0" applyFont="1" applyFill="1" applyBorder="1" applyAlignment="1">
      <alignment vertical="center"/>
    </xf>
    <xf numFmtId="3" fontId="14" fillId="7" borderId="2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 wrapText="1"/>
    </xf>
    <xf numFmtId="10" fontId="18" fillId="0" borderId="1" xfId="0" applyNumberFormat="1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10" fontId="14" fillId="7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4" fontId="18" fillId="0" borderId="1" xfId="0" applyNumberFormat="1" applyFont="1" applyBorder="1" applyAlignment="1">
      <alignment horizontal="left" vertical="center" wrapText="1"/>
    </xf>
    <xf numFmtId="4" fontId="20" fillId="0" borderId="0" xfId="0" applyNumberFormat="1" applyFont="1" applyAlignment="1">
      <alignment vertical="center"/>
    </xf>
    <xf numFmtId="4" fontId="14" fillId="7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169" fontId="18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10" fontId="18" fillId="0" borderId="1" xfId="0" applyNumberFormat="1" applyFont="1" applyBorder="1" applyAlignment="1">
      <alignment horizontal="left" vertical="center"/>
    </xf>
    <xf numFmtId="10" fontId="18" fillId="0" borderId="0" xfId="0" applyNumberFormat="1" applyFont="1" applyAlignment="1">
      <alignment horizontal="left" vertical="center" wrapText="1"/>
    </xf>
    <xf numFmtId="10" fontId="1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18" fillId="8" borderId="1" xfId="0" applyNumberFormat="1" applyFont="1" applyFill="1" applyBorder="1" applyAlignment="1">
      <alignment horizontal="left" vertical="center" wrapText="1"/>
    </xf>
    <xf numFmtId="10" fontId="18" fillId="8" borderId="1" xfId="0" applyNumberFormat="1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10" fontId="14" fillId="7" borderId="12" xfId="0" applyNumberFormat="1" applyFont="1" applyFill="1" applyBorder="1" applyAlignment="1">
      <alignment horizontal="center" vertical="center" wrapText="1"/>
    </xf>
    <xf numFmtId="10" fontId="14" fillId="3" borderId="12" xfId="0" applyNumberFormat="1" applyFont="1" applyFill="1" applyBorder="1" applyAlignment="1">
      <alignment horizontal="center" vertical="center" wrapText="1"/>
    </xf>
    <xf numFmtId="10" fontId="18" fillId="0" borderId="12" xfId="0" applyNumberFormat="1" applyFont="1" applyBorder="1" applyAlignment="1">
      <alignment horizontal="left" vertical="center" wrapText="1"/>
    </xf>
    <xf numFmtId="10" fontId="18" fillId="0" borderId="12" xfId="0" applyNumberFormat="1" applyFont="1" applyBorder="1" applyAlignment="1">
      <alignment horizontal="center" vertical="center" wrapText="1"/>
    </xf>
    <xf numFmtId="10" fontId="18" fillId="0" borderId="17" xfId="0" applyNumberFormat="1" applyFont="1" applyBorder="1" applyAlignment="1">
      <alignment horizontal="center" vertical="center" wrapText="1"/>
    </xf>
    <xf numFmtId="10" fontId="18" fillId="0" borderId="18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10" fontId="18" fillId="0" borderId="19" xfId="0" applyNumberFormat="1" applyFont="1" applyBorder="1" applyAlignment="1">
      <alignment horizontal="center" vertical="center" wrapText="1"/>
    </xf>
    <xf numFmtId="10" fontId="18" fillId="0" borderId="20" xfId="0" applyNumberFormat="1" applyFont="1" applyBorder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 wrapText="1"/>
    </xf>
    <xf numFmtId="10" fontId="18" fillId="0" borderId="2" xfId="0" applyNumberFormat="1" applyFont="1" applyBorder="1" applyAlignment="1">
      <alignment horizontal="center" vertical="center" wrapText="1"/>
    </xf>
    <xf numFmtId="10" fontId="18" fillId="0" borderId="17" xfId="0" applyNumberFormat="1" applyFont="1" applyBorder="1" applyAlignment="1">
      <alignment horizontal="left" vertical="center" wrapText="1"/>
    </xf>
    <xf numFmtId="10" fontId="18" fillId="0" borderId="21" xfId="0" applyNumberFormat="1" applyFont="1" applyBorder="1" applyAlignment="1">
      <alignment horizontal="center" vertical="center" wrapText="1"/>
    </xf>
    <xf numFmtId="10" fontId="26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18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18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/>
    </xf>
    <xf numFmtId="10" fontId="1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10" fontId="18" fillId="0" borderId="2" xfId="0" applyNumberFormat="1" applyFont="1" applyBorder="1" applyAlignment="1">
      <alignment horizontal="center" vertical="center"/>
    </xf>
    <xf numFmtId="10" fontId="18" fillId="0" borderId="3" xfId="0" applyNumberFormat="1" applyFont="1" applyBorder="1" applyAlignment="1">
      <alignment horizontal="center" vertical="center"/>
    </xf>
    <xf numFmtId="10" fontId="14" fillId="7" borderId="1" xfId="0" applyNumberFormat="1" applyFont="1" applyFill="1" applyBorder="1" applyAlignment="1">
      <alignment horizontal="center" vertical="center"/>
    </xf>
    <xf numFmtId="10" fontId="27" fillId="7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0" fontId="6" fillId="3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14" fillId="7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4" fontId="14" fillId="7" borderId="2" xfId="0" applyNumberFormat="1" applyFont="1" applyFill="1" applyBorder="1" applyAlignment="1">
      <alignment horizontal="center" vertical="center"/>
    </xf>
    <xf numFmtId="4" fontId="14" fillId="7" borderId="3" xfId="0" applyNumberFormat="1" applyFont="1" applyFill="1" applyBorder="1" applyAlignment="1">
      <alignment horizontal="center" vertical="center"/>
    </xf>
    <xf numFmtId="4" fontId="27" fillId="7" borderId="2" xfId="0" applyNumberFormat="1" applyFont="1" applyFill="1" applyBorder="1" applyAlignment="1">
      <alignment horizontal="center" vertical="center"/>
    </xf>
    <xf numFmtId="4" fontId="27" fillId="7" borderId="3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" fontId="14" fillId="7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66" fontId="18" fillId="0" borderId="18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vertical="center"/>
    </xf>
    <xf numFmtId="166" fontId="6" fillId="0" borderId="19" xfId="0" applyNumberFormat="1" applyFont="1" applyBorder="1" applyAlignment="1">
      <alignment horizontal="center" vertical="center"/>
    </xf>
    <xf numFmtId="10" fontId="18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0" fontId="18" fillId="0" borderId="18" xfId="0" applyNumberFormat="1" applyFont="1" applyBorder="1" applyAlignment="1">
      <alignment horizontal="center" vertical="center"/>
    </xf>
    <xf numFmtId="10" fontId="6" fillId="0" borderId="15" xfId="0" applyNumberFormat="1" applyFont="1" applyBorder="1" applyAlignment="1">
      <alignment vertical="center"/>
    </xf>
    <xf numFmtId="10" fontId="18" fillId="0" borderId="12" xfId="0" applyNumberFormat="1" applyFont="1" applyBorder="1" applyAlignment="1">
      <alignment horizontal="center" vertical="center"/>
    </xf>
    <xf numFmtId="10" fontId="6" fillId="0" borderId="12" xfId="0" applyNumberFormat="1" applyFont="1" applyBorder="1" applyAlignment="1">
      <alignment vertical="center"/>
    </xf>
    <xf numFmtId="10" fontId="6" fillId="0" borderId="19" xfId="0" applyNumberFormat="1" applyFont="1" applyBorder="1" applyAlignment="1">
      <alignment vertical="center"/>
    </xf>
    <xf numFmtId="10" fontId="6" fillId="0" borderId="19" xfId="0" applyNumberFormat="1" applyFont="1" applyBorder="1" applyAlignment="1">
      <alignment horizontal="center" vertical="center"/>
    </xf>
    <xf numFmtId="10" fontId="18" fillId="0" borderId="15" xfId="0" applyNumberFormat="1" applyFont="1" applyBorder="1" applyAlignment="1">
      <alignment horizontal="center" vertical="center"/>
    </xf>
    <xf numFmtId="10" fontId="18" fillId="0" borderId="2" xfId="1" applyNumberFormat="1" applyFont="1" applyBorder="1" applyAlignment="1">
      <alignment horizontal="center" vertical="center"/>
    </xf>
    <xf numFmtId="10" fontId="18" fillId="0" borderId="3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/>
    </xf>
    <xf numFmtId="3" fontId="18" fillId="11" borderId="1" xfId="0" applyNumberFormat="1" applyFont="1" applyFill="1" applyBorder="1" applyAlignment="1">
      <alignment horizontal="center" vertical="center"/>
    </xf>
    <xf numFmtId="3" fontId="5" fillId="11" borderId="1" xfId="0" applyNumberFormat="1" applyFont="1" applyFill="1" applyBorder="1" applyAlignment="1">
      <alignment vertical="center"/>
    </xf>
    <xf numFmtId="3" fontId="5" fillId="11" borderId="1" xfId="0" applyNumberFormat="1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/>
    </xf>
    <xf numFmtId="164" fontId="14" fillId="7" borderId="12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14" fillId="3" borderId="12" xfId="0" applyNumberFormat="1" applyFont="1" applyFill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10" fontId="14" fillId="7" borderId="12" xfId="0" applyNumberFormat="1" applyFont="1" applyFill="1" applyBorder="1" applyAlignment="1">
      <alignment horizontal="center" vertical="center" wrapText="1"/>
    </xf>
    <xf numFmtId="10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3" borderId="18" xfId="0" applyNumberFormat="1" applyFont="1" applyFill="1" applyBorder="1" applyAlignment="1">
      <alignment vertical="center"/>
    </xf>
    <xf numFmtId="10" fontId="14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vertical="center"/>
    </xf>
    <xf numFmtId="10" fontId="14" fillId="3" borderId="1" xfId="0" applyNumberFormat="1" applyFont="1" applyFill="1" applyBorder="1" applyAlignment="1">
      <alignment horizontal="center" vertical="center" wrapText="1"/>
    </xf>
    <xf numFmtId="10" fontId="14" fillId="3" borderId="12" xfId="0" applyNumberFormat="1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center" vertical="center"/>
    </xf>
    <xf numFmtId="164" fontId="14" fillId="7" borderId="3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3E2F4989-F604-4378-89A4-72869C5D64FE}"/>
    <cellStyle name="Porcentagem 4" xfId="2" xr:uid="{38793DA2-9A2B-431A-B191-6D93B96F8097}"/>
  </cellStyles>
  <dxfs count="1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2362200</xdr:colOff>
      <xdr:row>0</xdr:row>
      <xdr:rowOff>171450</xdr:rowOff>
    </xdr:from>
    <xdr:to>
      <xdr:col>64</xdr:col>
      <xdr:colOff>952500</xdr:colOff>
      <xdr:row>5</xdr:row>
      <xdr:rowOff>57150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8B1644C6-EB80-969F-5AF6-D5524F36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2362200" y="17145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3705225</xdr:colOff>
      <xdr:row>0</xdr:row>
      <xdr:rowOff>0</xdr:rowOff>
    </xdr:from>
    <xdr:to>
      <xdr:col>62</xdr:col>
      <xdr:colOff>1009650</xdr:colOff>
      <xdr:row>4</xdr:row>
      <xdr:rowOff>76200</xdr:rowOff>
    </xdr:to>
    <xdr:pic>
      <xdr:nvPicPr>
        <xdr:cNvPr id="2054" name="Imagem 2">
          <a:extLst>
            <a:ext uri="{FF2B5EF4-FFF2-40B4-BE49-F238E27FC236}">
              <a16:creationId xmlns:a16="http://schemas.microsoft.com/office/drawing/2014/main" id="{7F0AFD3B-735E-CA99-7DD7-3113C39A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37052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0</xdr:row>
      <xdr:rowOff>0</xdr:rowOff>
    </xdr:from>
    <xdr:to>
      <xdr:col>112</xdr:col>
      <xdr:colOff>971550</xdr:colOff>
      <xdr:row>4</xdr:row>
      <xdr:rowOff>76200</xdr:rowOff>
    </xdr:to>
    <xdr:pic>
      <xdr:nvPicPr>
        <xdr:cNvPr id="3076" name="Imagem 2">
          <a:extLst>
            <a:ext uri="{FF2B5EF4-FFF2-40B4-BE49-F238E27FC236}">
              <a16:creationId xmlns:a16="http://schemas.microsoft.com/office/drawing/2014/main" id="{FC54451A-C141-6868-4F9E-E39CE730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14573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9380-D8CE-4A5E-A021-0A19BD03D014}">
  <sheetPr>
    <tabColor theme="8" tint="0.59999389629810485"/>
    <pageSetUpPr fitToPage="1"/>
  </sheetPr>
  <dimension ref="A1:BS1107"/>
  <sheetViews>
    <sheetView showGridLines="0" tabSelected="1" view="pageBreakPreview" topLeftCell="AH1" zoomScaleNormal="100" zoomScaleSheetLayoutView="100" workbookViewId="0">
      <selection activeCell="AL193" sqref="AL193"/>
    </sheetView>
  </sheetViews>
  <sheetFormatPr defaultColWidth="71.7109375" defaultRowHeight="15" x14ac:dyDescent="0.25"/>
  <cols>
    <col min="1" max="1" width="49.42578125" hidden="1" customWidth="1"/>
    <col min="2" max="2" width="6.42578125" hidden="1" customWidth="1"/>
    <col min="3" max="3" width="7.28515625" hidden="1" customWidth="1"/>
    <col min="4" max="4" width="7.140625" hidden="1" customWidth="1"/>
    <col min="5" max="5" width="6.42578125" hidden="1" customWidth="1"/>
    <col min="6" max="6" width="7" hidden="1" customWidth="1"/>
    <col min="7" max="7" width="6.42578125" hidden="1" customWidth="1"/>
    <col min="8" max="8" width="8.85546875" hidden="1" customWidth="1"/>
    <col min="9" max="9" width="6.42578125" hidden="1" customWidth="1"/>
    <col min="10" max="10" width="7" hidden="1" customWidth="1"/>
    <col min="11" max="12" width="6.42578125" hidden="1" customWidth="1"/>
    <col min="13" max="14" width="6.85546875" hidden="1" customWidth="1"/>
    <col min="15" max="15" width="8.85546875" hidden="1" customWidth="1"/>
    <col min="16" max="17" width="6.42578125" hidden="1" customWidth="1"/>
    <col min="18" max="18" width="7.140625" hidden="1" customWidth="1"/>
    <col min="19" max="19" width="6.42578125" hidden="1" customWidth="1"/>
    <col min="20" max="20" width="7" hidden="1" customWidth="1"/>
    <col min="21" max="22" width="6.42578125" hidden="1" customWidth="1"/>
    <col min="23" max="23" width="7" hidden="1" customWidth="1"/>
    <col min="24" max="25" width="6.42578125" hidden="1" customWidth="1"/>
    <col min="26" max="27" width="6.85546875" hidden="1" customWidth="1"/>
    <col min="28" max="29" width="7" hidden="1" customWidth="1"/>
    <col min="30" max="30" width="7.140625" hidden="1" customWidth="1"/>
    <col min="31" max="31" width="7" hidden="1" customWidth="1"/>
    <col min="32" max="32" width="12.42578125" hidden="1" customWidth="1"/>
    <col min="33" max="33" width="16.140625" hidden="1" customWidth="1"/>
    <col min="34" max="34" width="65.85546875" bestFit="1" customWidth="1"/>
    <col min="35" max="37" width="15.7109375" style="147" hidden="1" customWidth="1"/>
    <col min="38" max="38" width="18.7109375" style="147" customWidth="1"/>
    <col min="39" max="51" width="15.7109375" hidden="1" customWidth="1"/>
    <col min="52" max="54" width="7.140625" hidden="1" customWidth="1"/>
    <col min="55" max="56" width="15.7109375" hidden="1" customWidth="1"/>
    <col min="57" max="58" width="7.140625" hidden="1" customWidth="1"/>
    <col min="59" max="59" width="7" hidden="1" customWidth="1"/>
    <col min="60" max="60" width="7.140625" hidden="1" customWidth="1"/>
    <col min="61" max="61" width="20.7109375" hidden="1" customWidth="1"/>
    <col min="62" max="62" width="18.7109375" hidden="1" customWidth="1"/>
    <col min="63" max="64" width="15.7109375" hidden="1" customWidth="1"/>
    <col min="65" max="65" width="15.7109375" customWidth="1"/>
    <col min="66" max="70" width="15.7109375" hidden="1" customWidth="1"/>
  </cols>
  <sheetData>
    <row r="1" spans="1:70" x14ac:dyDescent="0.25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</row>
    <row r="2" spans="1:70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2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</row>
    <row r="3" spans="1:70" x14ac:dyDescent="0.2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2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65"/>
    </row>
    <row r="4" spans="1:70" x14ac:dyDescent="0.2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2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</row>
    <row r="5" spans="1:70" x14ac:dyDescent="0.25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2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5"/>
    </row>
    <row r="6" spans="1:70" x14ac:dyDescent="0.25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  <c r="AE6" s="2"/>
      <c r="AF6" s="2"/>
      <c r="AG6" s="2"/>
      <c r="AH6" s="2"/>
      <c r="AI6" s="3"/>
      <c r="AJ6" s="3"/>
      <c r="AK6" s="3"/>
      <c r="AL6" s="3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s="5" customFormat="1" x14ac:dyDescent="0.25">
      <c r="A7" s="266" t="s">
        <v>0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6"/>
      <c r="BH7" s="266"/>
      <c r="BI7" s="266"/>
      <c r="BJ7" s="266"/>
      <c r="BK7" s="266"/>
      <c r="BL7" s="266"/>
      <c r="BM7" s="266"/>
      <c r="BN7" s="266"/>
      <c r="BO7" s="266"/>
      <c r="BP7" s="266"/>
      <c r="BQ7" s="266"/>
      <c r="BR7" s="266"/>
    </row>
    <row r="8" spans="1:70" s="5" customFormat="1" x14ac:dyDescent="0.25">
      <c r="A8" s="6" t="s">
        <v>1</v>
      </c>
      <c r="B8" s="267" t="s">
        <v>2</v>
      </c>
      <c r="C8" s="267"/>
      <c r="D8" s="267"/>
      <c r="E8" s="267"/>
      <c r="F8" s="267"/>
      <c r="G8" s="267"/>
      <c r="H8" s="268" t="s">
        <v>3</v>
      </c>
      <c r="I8" s="268"/>
      <c r="J8" s="268"/>
      <c r="K8" s="268"/>
      <c r="L8" s="268"/>
      <c r="M8" s="268"/>
      <c r="N8" s="268"/>
      <c r="O8" s="266" t="s">
        <v>4</v>
      </c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4"/>
      <c r="AG8" s="4"/>
      <c r="AH8" s="266" t="s">
        <v>5</v>
      </c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P8" s="266"/>
      <c r="BQ8" s="266"/>
      <c r="BR8" s="266"/>
    </row>
    <row r="9" spans="1:70" x14ac:dyDescent="0.25">
      <c r="AI9"/>
      <c r="AJ9"/>
      <c r="AK9"/>
      <c r="AL9"/>
    </row>
    <row r="10" spans="1:70" s="5" customFormat="1" hidden="1" x14ac:dyDescent="0.25">
      <c r="A10" s="7" t="s">
        <v>6</v>
      </c>
      <c r="B10" s="8">
        <v>44562</v>
      </c>
      <c r="C10" s="8" t="e">
        <f ca="1">_xll.FIMMÊS(B10,0)+1</f>
        <v>#NAME?</v>
      </c>
      <c r="D10" s="8" t="e">
        <f ca="1">_xll.FIMMÊS(C10,0)+1</f>
        <v>#NAME?</v>
      </c>
      <c r="E10" s="8" t="e">
        <f ca="1">_xll.FIMMÊS(D10,0)+1</f>
        <v>#NAME?</v>
      </c>
      <c r="F10" s="8" t="e">
        <f ca="1">_xll.FIMMÊS(E10,0)+1</f>
        <v>#NAME?</v>
      </c>
      <c r="G10" s="8" t="e">
        <f ca="1">_xll.FIMMÊS(F10,0)+1</f>
        <v>#NAME?</v>
      </c>
      <c r="H10" s="9"/>
      <c r="I10" s="8" t="e">
        <f ca="1">_xll.FIMMÊS(G10,0)+1</f>
        <v>#NAME?</v>
      </c>
      <c r="J10" s="8" t="e">
        <f ca="1">_xll.FIMMÊS(I10,0)+1</f>
        <v>#NAME?</v>
      </c>
      <c r="K10" s="8" t="e">
        <f ca="1">_xll.FIMMÊS(J10,0)+1</f>
        <v>#NAME?</v>
      </c>
      <c r="L10" s="8" t="e">
        <f ca="1">_xll.FIMMÊS(K10,0)+1</f>
        <v>#NAME?</v>
      </c>
      <c r="M10" s="8" t="e">
        <f ca="1">_xll.FIMMÊS(L10,0)+1</f>
        <v>#NAME?</v>
      </c>
      <c r="N10" s="8" t="e">
        <f ca="1">_xll.FIMMÊS(M10,0)+1</f>
        <v>#NAME?</v>
      </c>
      <c r="O10" s="9"/>
      <c r="P10" s="10" t="e">
        <f ca="1">_xll.FIMMÊS(N10,0)+1</f>
        <v>#NAME?</v>
      </c>
      <c r="Q10" s="8" t="e">
        <f t="shared" ref="Q10:AE10" ca="1" si="0">_xll.FIMMÊS(P10,0)+1</f>
        <v>#NAME?</v>
      </c>
      <c r="R10" s="8" t="e">
        <f t="shared" ca="1" si="0"/>
        <v>#NAME?</v>
      </c>
      <c r="S10" s="8" t="e">
        <f t="shared" ca="1" si="0"/>
        <v>#NAME?</v>
      </c>
      <c r="T10" s="8" t="e">
        <f t="shared" ca="1" si="0"/>
        <v>#NAME?</v>
      </c>
      <c r="U10" s="8" t="e">
        <f t="shared" ca="1" si="0"/>
        <v>#NAME?</v>
      </c>
      <c r="V10" s="8" t="e">
        <f t="shared" ca="1" si="0"/>
        <v>#NAME?</v>
      </c>
      <c r="W10" s="8" t="e">
        <f t="shared" ca="1" si="0"/>
        <v>#NAME?</v>
      </c>
      <c r="X10" s="8" t="e">
        <f t="shared" ca="1" si="0"/>
        <v>#NAME?</v>
      </c>
      <c r="Y10" s="8" t="e">
        <f t="shared" ca="1" si="0"/>
        <v>#NAME?</v>
      </c>
      <c r="Z10" s="8" t="e">
        <f t="shared" ca="1" si="0"/>
        <v>#NAME?</v>
      </c>
      <c r="AA10" s="8" t="e">
        <f t="shared" ca="1" si="0"/>
        <v>#NAME?</v>
      </c>
      <c r="AB10" s="8" t="e">
        <f t="shared" ca="1" si="0"/>
        <v>#NAME?</v>
      </c>
      <c r="AC10" s="8" t="e">
        <f t="shared" ca="1" si="0"/>
        <v>#NAME?</v>
      </c>
      <c r="AD10" s="8" t="e">
        <f t="shared" ca="1" si="0"/>
        <v>#NAME?</v>
      </c>
      <c r="AE10" s="8" t="e">
        <f t="shared" ca="1" si="0"/>
        <v>#NAME?</v>
      </c>
      <c r="AF10" s="11"/>
      <c r="AG10" s="11"/>
      <c r="AH10" s="7"/>
      <c r="AI10" s="12"/>
      <c r="AJ10" s="12"/>
      <c r="AK10" s="12"/>
      <c r="AL10" s="12"/>
      <c r="AM10" s="8" t="e">
        <f ca="1">_xll.FIMMÊS(AE10,0)+1</f>
        <v>#NAME?</v>
      </c>
      <c r="AN10" s="8" t="e">
        <f t="shared" ref="AN10:BR10" ca="1" si="1">_xll.FIMMÊS(AM10,0)+1</f>
        <v>#NAME?</v>
      </c>
      <c r="AO10" s="8" t="e">
        <f t="shared" ca="1" si="1"/>
        <v>#NAME?</v>
      </c>
      <c r="AP10" s="8" t="e">
        <f t="shared" ca="1" si="1"/>
        <v>#NAME?</v>
      </c>
      <c r="AQ10" s="8" t="e">
        <f t="shared" ca="1" si="1"/>
        <v>#NAME?</v>
      </c>
      <c r="AR10" s="8" t="e">
        <f t="shared" ca="1" si="1"/>
        <v>#NAME?</v>
      </c>
      <c r="AS10" s="8" t="e">
        <f t="shared" ca="1" si="1"/>
        <v>#NAME?</v>
      </c>
      <c r="AT10" s="8" t="e">
        <f t="shared" ca="1" si="1"/>
        <v>#NAME?</v>
      </c>
      <c r="AU10" s="8" t="e">
        <f t="shared" ca="1" si="1"/>
        <v>#NAME?</v>
      </c>
      <c r="AV10" s="8" t="e">
        <f t="shared" ca="1" si="1"/>
        <v>#NAME?</v>
      </c>
      <c r="AW10" s="8" t="e">
        <f t="shared" ca="1" si="1"/>
        <v>#NAME?</v>
      </c>
      <c r="AX10" s="8" t="e">
        <f t="shared" ca="1" si="1"/>
        <v>#NAME?</v>
      </c>
      <c r="AY10" s="8" t="e">
        <f t="shared" ca="1" si="1"/>
        <v>#NAME?</v>
      </c>
      <c r="AZ10" s="8" t="e">
        <f t="shared" ca="1" si="1"/>
        <v>#NAME?</v>
      </c>
      <c r="BA10" s="8" t="e">
        <f t="shared" ca="1" si="1"/>
        <v>#NAME?</v>
      </c>
      <c r="BB10" s="8" t="e">
        <f t="shared" ca="1" si="1"/>
        <v>#NAME?</v>
      </c>
      <c r="BC10" s="8" t="e">
        <f t="shared" ca="1" si="1"/>
        <v>#NAME?</v>
      </c>
      <c r="BD10" s="8" t="e">
        <f t="shared" ca="1" si="1"/>
        <v>#NAME?</v>
      </c>
      <c r="BE10" s="8" t="e">
        <f t="shared" ca="1" si="1"/>
        <v>#NAME?</v>
      </c>
      <c r="BF10" s="8" t="e">
        <f t="shared" ca="1" si="1"/>
        <v>#NAME?</v>
      </c>
      <c r="BG10" s="8" t="e">
        <f t="shared" ca="1" si="1"/>
        <v>#NAME?</v>
      </c>
      <c r="BH10" s="8" t="e">
        <f t="shared" ca="1" si="1"/>
        <v>#NAME?</v>
      </c>
      <c r="BI10" s="8" t="e">
        <f t="shared" ca="1" si="1"/>
        <v>#NAME?</v>
      </c>
      <c r="BJ10" s="8" t="e">
        <f t="shared" ca="1" si="1"/>
        <v>#NAME?</v>
      </c>
      <c r="BK10" s="8" t="e">
        <f t="shared" ca="1" si="1"/>
        <v>#NAME?</v>
      </c>
      <c r="BL10" s="8" t="e">
        <f t="shared" ca="1" si="1"/>
        <v>#NAME?</v>
      </c>
      <c r="BM10" s="8" t="e">
        <f t="shared" ca="1" si="1"/>
        <v>#NAME?</v>
      </c>
      <c r="BN10" s="8" t="e">
        <f t="shared" ca="1" si="1"/>
        <v>#NAME?</v>
      </c>
      <c r="BO10" s="8" t="e">
        <f t="shared" ca="1" si="1"/>
        <v>#NAME?</v>
      </c>
      <c r="BP10" s="8" t="e">
        <f t="shared" ca="1" si="1"/>
        <v>#NAME?</v>
      </c>
      <c r="BQ10" s="8" t="e">
        <f t="shared" ca="1" si="1"/>
        <v>#NAME?</v>
      </c>
      <c r="BR10" s="8" t="e">
        <f t="shared" ca="1" si="1"/>
        <v>#NAME?</v>
      </c>
    </row>
    <row r="11" spans="1:70" s="19" customFormat="1" hidden="1" x14ac:dyDescent="0.25">
      <c r="A11" s="13" t="s">
        <v>7</v>
      </c>
      <c r="B11" s="14">
        <v>1477</v>
      </c>
      <c r="C11" s="14">
        <v>1510</v>
      </c>
      <c r="D11" s="14">
        <v>1523</v>
      </c>
      <c r="E11" s="14">
        <v>1611</v>
      </c>
      <c r="F11" s="14">
        <v>1711</v>
      </c>
      <c r="G11" s="14">
        <v>1866</v>
      </c>
      <c r="H11" s="15"/>
      <c r="I11" s="14">
        <v>1630</v>
      </c>
      <c r="J11" s="14">
        <v>1916</v>
      </c>
      <c r="K11" s="14">
        <v>1718</v>
      </c>
      <c r="L11" s="14">
        <v>1883</v>
      </c>
      <c r="M11" s="14">
        <v>1428</v>
      </c>
      <c r="N11" s="14">
        <v>1409</v>
      </c>
      <c r="O11" s="15"/>
      <c r="P11" s="16">
        <v>1777</v>
      </c>
      <c r="Q11" s="14">
        <v>1755</v>
      </c>
      <c r="R11" s="14">
        <v>1689</v>
      </c>
      <c r="S11" s="14">
        <v>1956</v>
      </c>
      <c r="T11" s="14">
        <v>1996</v>
      </c>
      <c r="U11" s="14">
        <v>1666</v>
      </c>
      <c r="V11" s="14">
        <v>1844</v>
      </c>
      <c r="W11" s="14">
        <v>1478</v>
      </c>
      <c r="X11" s="14">
        <v>1765</v>
      </c>
      <c r="Y11" s="14">
        <v>1840</v>
      </c>
      <c r="Z11" s="14">
        <v>1713</v>
      </c>
      <c r="AA11" s="14">
        <v>1662</v>
      </c>
      <c r="AB11" s="14">
        <v>1599</v>
      </c>
      <c r="AC11" s="14">
        <v>1675</v>
      </c>
      <c r="AD11" s="14">
        <v>1944</v>
      </c>
      <c r="AE11" s="14">
        <v>1753</v>
      </c>
      <c r="AF11" s="17"/>
      <c r="AG11" s="17"/>
      <c r="AH11" s="13"/>
      <c r="AI11" s="18"/>
      <c r="AJ11" s="18"/>
      <c r="AK11" s="18"/>
      <c r="AL11" s="18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</row>
    <row r="12" spans="1:70" s="19" customFormat="1" hidden="1" x14ac:dyDescent="0.25">
      <c r="A12" s="13" t="s">
        <v>8</v>
      </c>
      <c r="B12" s="14">
        <v>386</v>
      </c>
      <c r="C12" s="14">
        <v>528</v>
      </c>
      <c r="D12" s="14">
        <v>545</v>
      </c>
      <c r="E12" s="14">
        <v>603</v>
      </c>
      <c r="F12" s="14">
        <v>576</v>
      </c>
      <c r="G12" s="14">
        <v>489</v>
      </c>
      <c r="H12" s="15"/>
      <c r="I12" s="14">
        <v>578</v>
      </c>
      <c r="J12" s="14">
        <v>579</v>
      </c>
      <c r="K12" s="14">
        <v>498</v>
      </c>
      <c r="L12" s="14">
        <v>534</v>
      </c>
      <c r="M12" s="14">
        <v>514</v>
      </c>
      <c r="N12" s="14">
        <v>523</v>
      </c>
      <c r="O12" s="15"/>
      <c r="P12" s="16">
        <v>528</v>
      </c>
      <c r="Q12" s="14">
        <v>502</v>
      </c>
      <c r="R12" s="14">
        <v>566</v>
      </c>
      <c r="S12" s="14">
        <v>536</v>
      </c>
      <c r="T12" s="14">
        <v>579</v>
      </c>
      <c r="U12" s="14">
        <v>553</v>
      </c>
      <c r="V12" s="14">
        <v>597</v>
      </c>
      <c r="W12" s="14">
        <v>595</v>
      </c>
      <c r="X12" s="14">
        <v>587</v>
      </c>
      <c r="Y12" s="14">
        <v>614</v>
      </c>
      <c r="Z12" s="14">
        <v>590</v>
      </c>
      <c r="AA12" s="14">
        <v>578</v>
      </c>
      <c r="AB12" s="14">
        <v>607</v>
      </c>
      <c r="AC12" s="14">
        <v>580</v>
      </c>
      <c r="AD12" s="14">
        <v>558</v>
      </c>
      <c r="AE12" s="14">
        <v>506</v>
      </c>
      <c r="AF12" s="17"/>
      <c r="AG12" s="17"/>
      <c r="AH12" s="13"/>
      <c r="AI12" s="18"/>
      <c r="AJ12" s="18"/>
      <c r="AK12" s="18"/>
      <c r="AL12" s="18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</row>
    <row r="13" spans="1:70" s="19" customFormat="1" hidden="1" x14ac:dyDescent="0.25">
      <c r="A13" s="20" t="s">
        <v>9</v>
      </c>
      <c r="B13" s="21">
        <f t="shared" ref="B13:N13" si="2">SUM(B11:B12)</f>
        <v>1863</v>
      </c>
      <c r="C13" s="21">
        <f t="shared" si="2"/>
        <v>2038</v>
      </c>
      <c r="D13" s="21">
        <f t="shared" si="2"/>
        <v>2068</v>
      </c>
      <c r="E13" s="21">
        <f t="shared" si="2"/>
        <v>2214</v>
      </c>
      <c r="F13" s="21">
        <f t="shared" si="2"/>
        <v>2287</v>
      </c>
      <c r="G13" s="21">
        <f t="shared" si="2"/>
        <v>2355</v>
      </c>
      <c r="H13" s="22"/>
      <c r="I13" s="21">
        <f t="shared" si="2"/>
        <v>2208</v>
      </c>
      <c r="J13" s="21">
        <f t="shared" si="2"/>
        <v>2495</v>
      </c>
      <c r="K13" s="21">
        <f t="shared" si="2"/>
        <v>2216</v>
      </c>
      <c r="L13" s="21">
        <f t="shared" si="2"/>
        <v>2417</v>
      </c>
      <c r="M13" s="21">
        <f t="shared" si="2"/>
        <v>1942</v>
      </c>
      <c r="N13" s="21">
        <f t="shared" si="2"/>
        <v>1932</v>
      </c>
      <c r="O13" s="22"/>
      <c r="P13" s="23">
        <f t="shared" ref="P13:BR13" si="3">SUM(P11:P12)</f>
        <v>2305</v>
      </c>
      <c r="Q13" s="21">
        <f t="shared" si="3"/>
        <v>2257</v>
      </c>
      <c r="R13" s="21">
        <f t="shared" si="3"/>
        <v>2255</v>
      </c>
      <c r="S13" s="21">
        <f t="shared" si="3"/>
        <v>2492</v>
      </c>
      <c r="T13" s="21">
        <f t="shared" si="3"/>
        <v>2575</v>
      </c>
      <c r="U13" s="21">
        <f t="shared" si="3"/>
        <v>2219</v>
      </c>
      <c r="V13" s="21">
        <f t="shared" si="3"/>
        <v>2441</v>
      </c>
      <c r="W13" s="21">
        <f t="shared" si="3"/>
        <v>2073</v>
      </c>
      <c r="X13" s="21">
        <f>SUM(X11:X12)</f>
        <v>2352</v>
      </c>
      <c r="Y13" s="21">
        <f t="shared" si="3"/>
        <v>2454</v>
      </c>
      <c r="Z13" s="21">
        <f t="shared" si="3"/>
        <v>2303</v>
      </c>
      <c r="AA13" s="21">
        <f t="shared" si="3"/>
        <v>2240</v>
      </c>
      <c r="AB13" s="21">
        <f t="shared" si="3"/>
        <v>2206</v>
      </c>
      <c r="AC13" s="21">
        <f t="shared" si="3"/>
        <v>2255</v>
      </c>
      <c r="AD13" s="21">
        <f t="shared" si="3"/>
        <v>2502</v>
      </c>
      <c r="AE13" s="21">
        <f t="shared" si="3"/>
        <v>2259</v>
      </c>
      <c r="AF13" s="24"/>
      <c r="AG13" s="24"/>
      <c r="AH13" s="20"/>
      <c r="AI13" s="25"/>
      <c r="AJ13" s="25"/>
      <c r="AK13" s="25"/>
      <c r="AL13" s="25"/>
      <c r="AM13" s="21">
        <f t="shared" si="3"/>
        <v>0</v>
      </c>
      <c r="AN13" s="21">
        <f t="shared" si="3"/>
        <v>0</v>
      </c>
      <c r="AO13" s="21">
        <f t="shared" si="3"/>
        <v>0</v>
      </c>
      <c r="AP13" s="21">
        <f t="shared" si="3"/>
        <v>0</v>
      </c>
      <c r="AQ13" s="21">
        <f t="shared" si="3"/>
        <v>0</v>
      </c>
      <c r="AR13" s="21">
        <f t="shared" si="3"/>
        <v>0</v>
      </c>
      <c r="AS13" s="21">
        <f t="shared" si="3"/>
        <v>0</v>
      </c>
      <c r="AT13" s="21">
        <f t="shared" si="3"/>
        <v>0</v>
      </c>
      <c r="AU13" s="21">
        <f t="shared" si="3"/>
        <v>0</v>
      </c>
      <c r="AV13" s="21">
        <f t="shared" si="3"/>
        <v>0</v>
      </c>
      <c r="AW13" s="21">
        <f t="shared" si="3"/>
        <v>0</v>
      </c>
      <c r="AX13" s="21">
        <f t="shared" si="3"/>
        <v>0</v>
      </c>
      <c r="AY13" s="21">
        <f t="shared" si="3"/>
        <v>0</v>
      </c>
      <c r="AZ13" s="21">
        <f t="shared" si="3"/>
        <v>0</v>
      </c>
      <c r="BA13" s="21">
        <f t="shared" si="3"/>
        <v>0</v>
      </c>
      <c r="BB13" s="21">
        <f t="shared" si="3"/>
        <v>0</v>
      </c>
      <c r="BC13" s="21">
        <f t="shared" si="3"/>
        <v>0</v>
      </c>
      <c r="BD13" s="21">
        <f t="shared" si="3"/>
        <v>0</v>
      </c>
      <c r="BE13" s="21">
        <f t="shared" si="3"/>
        <v>0</v>
      </c>
      <c r="BF13" s="21">
        <f t="shared" si="3"/>
        <v>0</v>
      </c>
      <c r="BG13" s="21">
        <f t="shared" si="3"/>
        <v>0</v>
      </c>
      <c r="BH13" s="21">
        <f t="shared" si="3"/>
        <v>0</v>
      </c>
      <c r="BI13" s="21">
        <f t="shared" si="3"/>
        <v>0</v>
      </c>
      <c r="BJ13" s="21">
        <f t="shared" si="3"/>
        <v>0</v>
      </c>
      <c r="BK13" s="21">
        <f t="shared" si="3"/>
        <v>0</v>
      </c>
      <c r="BL13" s="21">
        <f t="shared" si="3"/>
        <v>0</v>
      </c>
      <c r="BM13" s="21">
        <f t="shared" si="3"/>
        <v>0</v>
      </c>
      <c r="BN13" s="21">
        <f t="shared" si="3"/>
        <v>0</v>
      </c>
      <c r="BO13" s="21">
        <f t="shared" si="3"/>
        <v>0</v>
      </c>
      <c r="BP13" s="21">
        <f t="shared" si="3"/>
        <v>0</v>
      </c>
      <c r="BQ13" s="21">
        <f t="shared" si="3"/>
        <v>0</v>
      </c>
      <c r="BR13" s="21">
        <f t="shared" si="3"/>
        <v>0</v>
      </c>
    </row>
    <row r="14" spans="1:70" hidden="1" x14ac:dyDescent="0.25">
      <c r="A14" s="26"/>
      <c r="B14" s="27">
        <f>COLUMN()</f>
        <v>2</v>
      </c>
      <c r="C14" s="27">
        <f>COLUMN()</f>
        <v>3</v>
      </c>
      <c r="D14" s="27">
        <f>COLUMN()</f>
        <v>4</v>
      </c>
      <c r="E14" s="27">
        <f>COLUMN()</f>
        <v>5</v>
      </c>
      <c r="F14" s="27">
        <f>COLUMN()</f>
        <v>6</v>
      </c>
      <c r="G14" s="27">
        <f>COLUMN()</f>
        <v>7</v>
      </c>
      <c r="H14" s="27">
        <f>COLUMN()</f>
        <v>8</v>
      </c>
      <c r="I14" s="27">
        <f>COLUMN()</f>
        <v>9</v>
      </c>
      <c r="J14" s="27">
        <f>COLUMN()</f>
        <v>10</v>
      </c>
      <c r="K14" s="27">
        <f>COLUMN()</f>
        <v>11</v>
      </c>
      <c r="L14" s="27">
        <f>COLUMN()</f>
        <v>12</v>
      </c>
      <c r="M14" s="27">
        <f>COLUMN()</f>
        <v>13</v>
      </c>
      <c r="N14" s="27">
        <f>COLUMN()</f>
        <v>14</v>
      </c>
      <c r="O14" s="28">
        <f>COLUMN()</f>
        <v>15</v>
      </c>
      <c r="P14" s="27">
        <f>COLUMN()</f>
        <v>16</v>
      </c>
      <c r="Q14" s="27">
        <f>COLUMN()</f>
        <v>17</v>
      </c>
      <c r="R14" s="27">
        <f>COLUMN()</f>
        <v>18</v>
      </c>
      <c r="S14" s="27">
        <f>COLUMN()</f>
        <v>19</v>
      </c>
      <c r="T14" s="27">
        <f>COLUMN()</f>
        <v>20</v>
      </c>
      <c r="U14" s="27">
        <f>COLUMN()</f>
        <v>21</v>
      </c>
      <c r="V14" s="27">
        <f>COLUMN()</f>
        <v>22</v>
      </c>
      <c r="W14" s="27">
        <f>COLUMN()</f>
        <v>23</v>
      </c>
      <c r="X14" s="27">
        <f>COLUMN()</f>
        <v>24</v>
      </c>
      <c r="Y14" s="27">
        <f>COLUMN()</f>
        <v>25</v>
      </c>
      <c r="Z14" s="27">
        <f>COLUMN()</f>
        <v>26</v>
      </c>
      <c r="AA14" s="27">
        <f>COLUMN()</f>
        <v>27</v>
      </c>
      <c r="AB14" s="27">
        <f>COLUMN()</f>
        <v>28</v>
      </c>
      <c r="AC14" s="27">
        <f>COLUMN()</f>
        <v>29</v>
      </c>
      <c r="AD14" s="27">
        <f>COLUMN()</f>
        <v>30</v>
      </c>
      <c r="AE14" s="27">
        <f>COLUMN()</f>
        <v>31</v>
      </c>
      <c r="AF14" s="27"/>
      <c r="AG14" s="27"/>
      <c r="AH14" s="26"/>
      <c r="AI14" s="29"/>
      <c r="AJ14" s="29"/>
      <c r="AK14" s="29"/>
      <c r="AL14" s="29"/>
      <c r="AM14" s="27">
        <f>COLUMN()</f>
        <v>39</v>
      </c>
      <c r="AN14" s="27">
        <f>COLUMN()</f>
        <v>40</v>
      </c>
      <c r="AO14" s="27">
        <f>COLUMN()</f>
        <v>41</v>
      </c>
      <c r="AP14" s="27">
        <f>COLUMN()</f>
        <v>42</v>
      </c>
      <c r="AQ14" s="27">
        <f>COLUMN()</f>
        <v>43</v>
      </c>
      <c r="AR14" s="27">
        <f>COLUMN()</f>
        <v>44</v>
      </c>
      <c r="AS14" s="27">
        <f>COLUMN()</f>
        <v>45</v>
      </c>
      <c r="AT14" s="27">
        <f>COLUMN()</f>
        <v>46</v>
      </c>
      <c r="AU14" s="27">
        <f>COLUMN()</f>
        <v>47</v>
      </c>
      <c r="AV14" s="27">
        <f>COLUMN()</f>
        <v>48</v>
      </c>
      <c r="AW14" s="27">
        <f>COLUMN()</f>
        <v>49</v>
      </c>
      <c r="AX14" s="27">
        <f>COLUMN()</f>
        <v>50</v>
      </c>
      <c r="AY14" s="27">
        <f>COLUMN()</f>
        <v>51</v>
      </c>
      <c r="AZ14" s="27">
        <f>COLUMN()</f>
        <v>52</v>
      </c>
      <c r="BA14" s="27">
        <f>COLUMN()</f>
        <v>53</v>
      </c>
      <c r="BB14" s="27">
        <f>COLUMN()</f>
        <v>54</v>
      </c>
      <c r="BC14" s="27">
        <f>COLUMN()</f>
        <v>55</v>
      </c>
      <c r="BD14" s="27">
        <f>COLUMN()</f>
        <v>56</v>
      </c>
      <c r="BE14" s="27">
        <f>COLUMN()</f>
        <v>57</v>
      </c>
      <c r="BF14" s="27">
        <f>COLUMN()</f>
        <v>58</v>
      </c>
      <c r="BG14" s="27">
        <f>COLUMN()</f>
        <v>59</v>
      </c>
      <c r="BH14" s="27">
        <f>COLUMN()</f>
        <v>60</v>
      </c>
      <c r="BI14" s="27">
        <f>COLUMN()</f>
        <v>61</v>
      </c>
      <c r="BJ14" s="27">
        <f>COLUMN()</f>
        <v>62</v>
      </c>
      <c r="BK14" s="27">
        <f>COLUMN()</f>
        <v>63</v>
      </c>
      <c r="BL14" s="27">
        <f>COLUMN()</f>
        <v>64</v>
      </c>
      <c r="BM14" s="27">
        <f>COLUMN()</f>
        <v>65</v>
      </c>
      <c r="BN14" s="27">
        <f>COLUMN()</f>
        <v>66</v>
      </c>
      <c r="BO14" s="27">
        <f>COLUMN()</f>
        <v>67</v>
      </c>
      <c r="BP14" s="27">
        <f>COLUMN()</f>
        <v>68</v>
      </c>
      <c r="BQ14" s="27">
        <f>COLUMN()</f>
        <v>69</v>
      </c>
      <c r="BR14" s="27">
        <f>COLUMN()</f>
        <v>70</v>
      </c>
    </row>
    <row r="15" spans="1:70" hidden="1" x14ac:dyDescent="0.25">
      <c r="A15" s="7" t="s">
        <v>10</v>
      </c>
      <c r="B15" s="8">
        <f>$B$10</f>
        <v>44562</v>
      </c>
      <c r="C15" s="8" t="e">
        <f ca="1">$C$10</f>
        <v>#NAME?</v>
      </c>
      <c r="D15" s="8" t="e">
        <f ca="1">$D$10</f>
        <v>#NAME?</v>
      </c>
      <c r="E15" s="8" t="e">
        <f ca="1">$E$10</f>
        <v>#NAME?</v>
      </c>
      <c r="F15" s="8" t="e">
        <f ca="1">$F$10</f>
        <v>#NAME?</v>
      </c>
      <c r="G15" s="8" t="e">
        <f ca="1">$G$10</f>
        <v>#NAME?</v>
      </c>
      <c r="H15" s="30"/>
      <c r="I15" s="8" t="e">
        <f ca="1">$I$10</f>
        <v>#NAME?</v>
      </c>
      <c r="J15" s="8" t="e">
        <f ca="1">$J$10</f>
        <v>#NAME?</v>
      </c>
      <c r="K15" s="8" t="e">
        <f ca="1">$K$10</f>
        <v>#NAME?</v>
      </c>
      <c r="L15" s="8" t="e">
        <f ca="1">$L$10</f>
        <v>#NAME?</v>
      </c>
      <c r="M15" s="8" t="e">
        <f ca="1">$M$10</f>
        <v>#NAME?</v>
      </c>
      <c r="N15" s="8" t="e">
        <f ca="1">$N$10</f>
        <v>#NAME?</v>
      </c>
      <c r="O15" s="30"/>
      <c r="P15" s="10" t="e">
        <f t="shared" ref="P15:BR15" ca="1" si="4">P10</f>
        <v>#NAME?</v>
      </c>
      <c r="Q15" s="8" t="e">
        <f t="shared" ca="1" si="4"/>
        <v>#NAME?</v>
      </c>
      <c r="R15" s="8" t="e">
        <f t="shared" ca="1" si="4"/>
        <v>#NAME?</v>
      </c>
      <c r="S15" s="8" t="e">
        <f t="shared" ca="1" si="4"/>
        <v>#NAME?</v>
      </c>
      <c r="T15" s="8" t="e">
        <f t="shared" ca="1" si="4"/>
        <v>#NAME?</v>
      </c>
      <c r="U15" s="8" t="e">
        <f t="shared" ca="1" si="4"/>
        <v>#NAME?</v>
      </c>
      <c r="V15" s="8" t="e">
        <f t="shared" ca="1" si="4"/>
        <v>#NAME?</v>
      </c>
      <c r="W15" s="8" t="e">
        <f t="shared" ca="1" si="4"/>
        <v>#NAME?</v>
      </c>
      <c r="X15" s="8" t="e">
        <f t="shared" ca="1" si="4"/>
        <v>#NAME?</v>
      </c>
      <c r="Y15" s="8" t="e">
        <f t="shared" ca="1" si="4"/>
        <v>#NAME?</v>
      </c>
      <c r="Z15" s="8" t="e">
        <f t="shared" ca="1" si="4"/>
        <v>#NAME?</v>
      </c>
      <c r="AA15" s="8" t="e">
        <f t="shared" ca="1" si="4"/>
        <v>#NAME?</v>
      </c>
      <c r="AB15" s="8" t="e">
        <f t="shared" ca="1" si="4"/>
        <v>#NAME?</v>
      </c>
      <c r="AC15" s="8" t="e">
        <f t="shared" ca="1" si="4"/>
        <v>#NAME?</v>
      </c>
      <c r="AD15" s="8" t="e">
        <f t="shared" ca="1" si="4"/>
        <v>#NAME?</v>
      </c>
      <c r="AE15" s="8" t="e">
        <f t="shared" ca="1" si="4"/>
        <v>#NAME?</v>
      </c>
      <c r="AF15" s="11"/>
      <c r="AG15" s="11"/>
      <c r="AH15" s="7"/>
      <c r="AI15" s="12"/>
      <c r="AJ15" s="12"/>
      <c r="AK15" s="12"/>
      <c r="AL15" s="12"/>
      <c r="AM15" s="8" t="e">
        <f t="shared" ca="1" si="4"/>
        <v>#NAME?</v>
      </c>
      <c r="AN15" s="8" t="e">
        <f t="shared" ca="1" si="4"/>
        <v>#NAME?</v>
      </c>
      <c r="AO15" s="8" t="e">
        <f t="shared" ca="1" si="4"/>
        <v>#NAME?</v>
      </c>
      <c r="AP15" s="8" t="e">
        <f t="shared" ca="1" si="4"/>
        <v>#NAME?</v>
      </c>
      <c r="AQ15" s="8" t="e">
        <f t="shared" ca="1" si="4"/>
        <v>#NAME?</v>
      </c>
      <c r="AR15" s="8" t="e">
        <f t="shared" ca="1" si="4"/>
        <v>#NAME?</v>
      </c>
      <c r="AS15" s="8" t="e">
        <f t="shared" ca="1" si="4"/>
        <v>#NAME?</v>
      </c>
      <c r="AT15" s="8" t="e">
        <f t="shared" ca="1" si="4"/>
        <v>#NAME?</v>
      </c>
      <c r="AU15" s="8" t="e">
        <f t="shared" ca="1" si="4"/>
        <v>#NAME?</v>
      </c>
      <c r="AV15" s="8" t="e">
        <f t="shared" ca="1" si="4"/>
        <v>#NAME?</v>
      </c>
      <c r="AW15" s="8" t="e">
        <f t="shared" ca="1" si="4"/>
        <v>#NAME?</v>
      </c>
      <c r="AX15" s="8" t="e">
        <f t="shared" ca="1" si="4"/>
        <v>#NAME?</v>
      </c>
      <c r="AY15" s="8" t="e">
        <f t="shared" ca="1" si="4"/>
        <v>#NAME?</v>
      </c>
      <c r="AZ15" s="8" t="e">
        <f t="shared" ca="1" si="4"/>
        <v>#NAME?</v>
      </c>
      <c r="BA15" s="8" t="e">
        <f t="shared" ca="1" si="4"/>
        <v>#NAME?</v>
      </c>
      <c r="BB15" s="8" t="e">
        <f t="shared" ca="1" si="4"/>
        <v>#NAME?</v>
      </c>
      <c r="BC15" s="8" t="e">
        <f t="shared" ca="1" si="4"/>
        <v>#NAME?</v>
      </c>
      <c r="BD15" s="8" t="e">
        <f t="shared" ca="1" si="4"/>
        <v>#NAME?</v>
      </c>
      <c r="BE15" s="8" t="e">
        <f t="shared" ca="1" si="4"/>
        <v>#NAME?</v>
      </c>
      <c r="BF15" s="8" t="e">
        <f t="shared" ca="1" si="4"/>
        <v>#NAME?</v>
      </c>
      <c r="BG15" s="8" t="e">
        <f t="shared" ca="1" si="4"/>
        <v>#NAME?</v>
      </c>
      <c r="BH15" s="8" t="e">
        <f t="shared" ca="1" si="4"/>
        <v>#NAME?</v>
      </c>
      <c r="BI15" s="8" t="e">
        <f t="shared" ca="1" si="4"/>
        <v>#NAME?</v>
      </c>
      <c r="BJ15" s="8" t="e">
        <f t="shared" ca="1" si="4"/>
        <v>#NAME?</v>
      </c>
      <c r="BK15" s="8" t="e">
        <f t="shared" ca="1" si="4"/>
        <v>#NAME?</v>
      </c>
      <c r="BL15" s="8" t="e">
        <f t="shared" ca="1" si="4"/>
        <v>#NAME?</v>
      </c>
      <c r="BM15" s="8" t="e">
        <f t="shared" ca="1" si="4"/>
        <v>#NAME?</v>
      </c>
      <c r="BN15" s="8" t="e">
        <f t="shared" ca="1" si="4"/>
        <v>#NAME?</v>
      </c>
      <c r="BO15" s="8" t="e">
        <f t="shared" ca="1" si="4"/>
        <v>#NAME?</v>
      </c>
      <c r="BP15" s="8" t="e">
        <f t="shared" ca="1" si="4"/>
        <v>#NAME?</v>
      </c>
      <c r="BQ15" s="8" t="e">
        <f t="shared" ca="1" si="4"/>
        <v>#NAME?</v>
      </c>
      <c r="BR15" s="8" t="e">
        <f t="shared" ca="1" si="4"/>
        <v>#NAME?</v>
      </c>
    </row>
    <row r="16" spans="1:70" s="19" customFormat="1" hidden="1" x14ac:dyDescent="0.25">
      <c r="A16" s="13" t="s">
        <v>11</v>
      </c>
      <c r="B16" s="14">
        <v>8909</v>
      </c>
      <c r="C16" s="14">
        <v>6110</v>
      </c>
      <c r="D16" s="14">
        <v>6366</v>
      </c>
      <c r="E16" s="14">
        <v>5739</v>
      </c>
      <c r="F16" s="14">
        <v>6172</v>
      </c>
      <c r="G16" s="14">
        <v>6816</v>
      </c>
      <c r="H16" s="31"/>
      <c r="I16" s="14">
        <v>5745</v>
      </c>
      <c r="J16" s="14">
        <v>6335</v>
      </c>
      <c r="K16" s="14">
        <v>6366</v>
      </c>
      <c r="L16" s="14">
        <v>6737</v>
      </c>
      <c r="M16" s="14">
        <v>6541</v>
      </c>
      <c r="N16" s="14">
        <v>7210</v>
      </c>
      <c r="O16" s="31"/>
      <c r="P16" s="16">
        <v>7000</v>
      </c>
      <c r="Q16" s="14">
        <v>6685</v>
      </c>
      <c r="R16" s="14">
        <v>7968</v>
      </c>
      <c r="S16" s="14">
        <v>8057</v>
      </c>
      <c r="T16" s="14">
        <v>8419</v>
      </c>
      <c r="U16" s="14">
        <v>7311</v>
      </c>
      <c r="V16" s="14">
        <v>7091</v>
      </c>
      <c r="W16" s="14">
        <v>7265</v>
      </c>
      <c r="X16" s="14">
        <v>7147</v>
      </c>
      <c r="Y16" s="14">
        <v>7202</v>
      </c>
      <c r="Z16" s="14">
        <v>7344</v>
      </c>
      <c r="AA16" s="14">
        <v>7252</v>
      </c>
      <c r="AB16" s="14">
        <v>7929</v>
      </c>
      <c r="AC16" s="14">
        <v>8568</v>
      </c>
      <c r="AD16" s="14">
        <v>9210</v>
      </c>
      <c r="AE16" s="14">
        <v>9131</v>
      </c>
      <c r="AF16" s="17"/>
      <c r="AG16" s="17"/>
      <c r="AH16" s="13"/>
      <c r="AI16" s="18"/>
      <c r="AJ16" s="18"/>
      <c r="AK16" s="18"/>
      <c r="AL16" s="18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</row>
    <row r="17" spans="1:70" s="19" customFormat="1" hidden="1" x14ac:dyDescent="0.25">
      <c r="A17" s="13" t="s">
        <v>12</v>
      </c>
      <c r="B17" s="14">
        <v>63</v>
      </c>
      <c r="C17" s="14">
        <v>56</v>
      </c>
      <c r="D17" s="14">
        <v>90</v>
      </c>
      <c r="E17" s="14">
        <v>85</v>
      </c>
      <c r="F17" s="14">
        <v>89</v>
      </c>
      <c r="G17" s="14">
        <v>94</v>
      </c>
      <c r="H17" s="31"/>
      <c r="I17" s="14">
        <v>76</v>
      </c>
      <c r="J17" s="14">
        <v>73</v>
      </c>
      <c r="K17" s="14">
        <v>84</v>
      </c>
      <c r="L17" s="14">
        <v>66</v>
      </c>
      <c r="M17" s="14">
        <v>75</v>
      </c>
      <c r="N17" s="14">
        <v>71</v>
      </c>
      <c r="O17" s="31"/>
      <c r="P17" s="16">
        <v>77</v>
      </c>
      <c r="Q17" s="14">
        <v>60</v>
      </c>
      <c r="R17" s="14">
        <v>70</v>
      </c>
      <c r="S17" s="14">
        <v>59</v>
      </c>
      <c r="T17" s="14">
        <v>57</v>
      </c>
      <c r="U17" s="14">
        <v>94</v>
      </c>
      <c r="V17" s="14">
        <v>121</v>
      </c>
      <c r="W17" s="14">
        <v>104</v>
      </c>
      <c r="X17" s="14">
        <v>108</v>
      </c>
      <c r="Y17" s="14">
        <v>136</v>
      </c>
      <c r="Z17" s="14">
        <v>141</v>
      </c>
      <c r="AA17" s="14">
        <v>92</v>
      </c>
      <c r="AB17" s="14">
        <v>144</v>
      </c>
      <c r="AC17" s="14">
        <v>107</v>
      </c>
      <c r="AD17" s="14">
        <v>123</v>
      </c>
      <c r="AE17" s="14">
        <v>68</v>
      </c>
      <c r="AF17" s="17"/>
      <c r="AG17" s="17"/>
      <c r="AH17" s="13"/>
      <c r="AI17" s="18"/>
      <c r="AJ17" s="18"/>
      <c r="AK17" s="18"/>
      <c r="AL17" s="18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</row>
    <row r="18" spans="1:70" s="19" customFormat="1" hidden="1" x14ac:dyDescent="0.25">
      <c r="A18" s="20" t="s">
        <v>9</v>
      </c>
      <c r="B18" s="21">
        <f t="shared" ref="B18:N18" si="5">SUM(B16:B17)</f>
        <v>8972</v>
      </c>
      <c r="C18" s="21">
        <f t="shared" si="5"/>
        <v>6166</v>
      </c>
      <c r="D18" s="21">
        <f t="shared" si="5"/>
        <v>6456</v>
      </c>
      <c r="E18" s="21">
        <f t="shared" si="5"/>
        <v>5824</v>
      </c>
      <c r="F18" s="21">
        <f t="shared" si="5"/>
        <v>6261</v>
      </c>
      <c r="G18" s="21">
        <f t="shared" si="5"/>
        <v>6910</v>
      </c>
      <c r="H18" s="23"/>
      <c r="I18" s="21">
        <f t="shared" si="5"/>
        <v>5821</v>
      </c>
      <c r="J18" s="21">
        <f t="shared" si="5"/>
        <v>6408</v>
      </c>
      <c r="K18" s="21">
        <f t="shared" si="5"/>
        <v>6450</v>
      </c>
      <c r="L18" s="21">
        <f t="shared" si="5"/>
        <v>6803</v>
      </c>
      <c r="M18" s="21">
        <f t="shared" si="5"/>
        <v>6616</v>
      </c>
      <c r="N18" s="21">
        <f t="shared" si="5"/>
        <v>7281</v>
      </c>
      <c r="O18" s="23"/>
      <c r="P18" s="23">
        <f t="shared" ref="P18:BR18" si="6">SUM(P16:P17)</f>
        <v>7077</v>
      </c>
      <c r="Q18" s="21">
        <f t="shared" si="6"/>
        <v>6745</v>
      </c>
      <c r="R18" s="21">
        <f t="shared" si="6"/>
        <v>8038</v>
      </c>
      <c r="S18" s="21">
        <f t="shared" si="6"/>
        <v>8116</v>
      </c>
      <c r="T18" s="21">
        <f t="shared" si="6"/>
        <v>8476</v>
      </c>
      <c r="U18" s="21">
        <f t="shared" si="6"/>
        <v>7405</v>
      </c>
      <c r="V18" s="21">
        <f t="shared" si="6"/>
        <v>7212</v>
      </c>
      <c r="W18" s="21">
        <f t="shared" si="6"/>
        <v>7369</v>
      </c>
      <c r="X18" s="21">
        <f>SUM(X16:X17)</f>
        <v>7255</v>
      </c>
      <c r="Y18" s="21">
        <f t="shared" si="6"/>
        <v>7338</v>
      </c>
      <c r="Z18" s="21">
        <f t="shared" si="6"/>
        <v>7485</v>
      </c>
      <c r="AA18" s="21">
        <f t="shared" si="6"/>
        <v>7344</v>
      </c>
      <c r="AB18" s="21">
        <f t="shared" si="6"/>
        <v>8073</v>
      </c>
      <c r="AC18" s="21">
        <f t="shared" si="6"/>
        <v>8675</v>
      </c>
      <c r="AD18" s="21">
        <f t="shared" si="6"/>
        <v>9333</v>
      </c>
      <c r="AE18" s="21">
        <f t="shared" si="6"/>
        <v>9199</v>
      </c>
      <c r="AF18" s="24"/>
      <c r="AG18" s="24"/>
      <c r="AH18" s="20"/>
      <c r="AI18" s="25"/>
      <c r="AJ18" s="25"/>
      <c r="AK18" s="25"/>
      <c r="AL18" s="25"/>
      <c r="AM18" s="21">
        <f t="shared" si="6"/>
        <v>0</v>
      </c>
      <c r="AN18" s="21">
        <f t="shared" si="6"/>
        <v>0</v>
      </c>
      <c r="AO18" s="21">
        <f t="shared" si="6"/>
        <v>0</v>
      </c>
      <c r="AP18" s="21">
        <f t="shared" si="6"/>
        <v>0</v>
      </c>
      <c r="AQ18" s="21">
        <f t="shared" si="6"/>
        <v>0</v>
      </c>
      <c r="AR18" s="21">
        <f t="shared" si="6"/>
        <v>0</v>
      </c>
      <c r="AS18" s="21">
        <f t="shared" si="6"/>
        <v>0</v>
      </c>
      <c r="AT18" s="21">
        <f t="shared" si="6"/>
        <v>0</v>
      </c>
      <c r="AU18" s="21">
        <f t="shared" si="6"/>
        <v>0</v>
      </c>
      <c r="AV18" s="21">
        <f t="shared" si="6"/>
        <v>0</v>
      </c>
      <c r="AW18" s="21">
        <f t="shared" si="6"/>
        <v>0</v>
      </c>
      <c r="AX18" s="21">
        <f t="shared" si="6"/>
        <v>0</v>
      </c>
      <c r="AY18" s="21">
        <f t="shared" si="6"/>
        <v>0</v>
      </c>
      <c r="AZ18" s="21">
        <f t="shared" si="6"/>
        <v>0</v>
      </c>
      <c r="BA18" s="21">
        <f t="shared" si="6"/>
        <v>0</v>
      </c>
      <c r="BB18" s="21">
        <f t="shared" si="6"/>
        <v>0</v>
      </c>
      <c r="BC18" s="21">
        <f t="shared" si="6"/>
        <v>0</v>
      </c>
      <c r="BD18" s="21">
        <f t="shared" si="6"/>
        <v>0</v>
      </c>
      <c r="BE18" s="21">
        <f t="shared" si="6"/>
        <v>0</v>
      </c>
      <c r="BF18" s="21">
        <f t="shared" si="6"/>
        <v>0</v>
      </c>
      <c r="BG18" s="21">
        <f t="shared" si="6"/>
        <v>0</v>
      </c>
      <c r="BH18" s="21">
        <f t="shared" si="6"/>
        <v>0</v>
      </c>
      <c r="BI18" s="21">
        <f t="shared" si="6"/>
        <v>0</v>
      </c>
      <c r="BJ18" s="21">
        <f t="shared" si="6"/>
        <v>0</v>
      </c>
      <c r="BK18" s="21">
        <f t="shared" si="6"/>
        <v>0</v>
      </c>
      <c r="BL18" s="21">
        <f t="shared" si="6"/>
        <v>0</v>
      </c>
      <c r="BM18" s="21">
        <f t="shared" si="6"/>
        <v>0</v>
      </c>
      <c r="BN18" s="21">
        <f t="shared" si="6"/>
        <v>0</v>
      </c>
      <c r="BO18" s="21">
        <f t="shared" si="6"/>
        <v>0</v>
      </c>
      <c r="BP18" s="21">
        <f t="shared" si="6"/>
        <v>0</v>
      </c>
      <c r="BQ18" s="21">
        <f t="shared" si="6"/>
        <v>0</v>
      </c>
      <c r="BR18" s="21">
        <f t="shared" si="6"/>
        <v>0</v>
      </c>
    </row>
    <row r="19" spans="1:70" hidden="1" x14ac:dyDescent="0.25">
      <c r="A19" s="26"/>
      <c r="B19" s="26"/>
      <c r="C19" s="26"/>
      <c r="D19" s="26"/>
      <c r="E19" s="26"/>
      <c r="F19" s="26"/>
      <c r="G19" s="26"/>
      <c r="H19" s="27"/>
      <c r="I19" s="27"/>
      <c r="J19" s="27"/>
      <c r="K19" s="27"/>
      <c r="L19" s="27"/>
      <c r="M19" s="27"/>
      <c r="N19" s="27"/>
      <c r="O19" s="32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6"/>
      <c r="AI19" s="29"/>
      <c r="AJ19" s="29"/>
      <c r="AK19" s="29"/>
      <c r="AL19" s="29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</row>
    <row r="20" spans="1:70" s="36" customFormat="1" ht="25.5" x14ac:dyDescent="0.25">
      <c r="A20" s="33" t="s">
        <v>13</v>
      </c>
      <c r="B20" s="8">
        <f>$B$10</f>
        <v>44562</v>
      </c>
      <c r="C20" s="8" t="e">
        <f ca="1">$C$10</f>
        <v>#NAME?</v>
      </c>
      <c r="D20" s="8" t="e">
        <f ca="1">$D$10</f>
        <v>#NAME?</v>
      </c>
      <c r="E20" s="8" t="e">
        <f ca="1">$E$10</f>
        <v>#NAME?</v>
      </c>
      <c r="F20" s="8" t="e">
        <f ca="1">$F$10</f>
        <v>#NAME?</v>
      </c>
      <c r="G20" s="8" t="e">
        <f ca="1">$G$10</f>
        <v>#NAME?</v>
      </c>
      <c r="H20" s="34" t="s">
        <v>14</v>
      </c>
      <c r="I20" s="8" t="e">
        <f ca="1">$I$10</f>
        <v>#NAME?</v>
      </c>
      <c r="J20" s="8" t="e">
        <f ca="1">$J$10</f>
        <v>#NAME?</v>
      </c>
      <c r="K20" s="8" t="e">
        <f ca="1">$K$10</f>
        <v>#NAME?</v>
      </c>
      <c r="L20" s="8" t="e">
        <f ca="1">$L$10</f>
        <v>#NAME?</v>
      </c>
      <c r="M20" s="8" t="e">
        <f ca="1">$M$10</f>
        <v>#NAME?</v>
      </c>
      <c r="N20" s="8" t="e">
        <f ca="1">$N$10</f>
        <v>#NAME?</v>
      </c>
      <c r="O20" s="34" t="s">
        <v>14</v>
      </c>
      <c r="P20" s="8" t="e">
        <f t="shared" ref="P20:BR20" ca="1" si="7">P10</f>
        <v>#NAME?</v>
      </c>
      <c r="Q20" s="8" t="e">
        <f t="shared" ca="1" si="7"/>
        <v>#NAME?</v>
      </c>
      <c r="R20" s="8" t="e">
        <f t="shared" ca="1" si="7"/>
        <v>#NAME?</v>
      </c>
      <c r="S20" s="8" t="e">
        <f t="shared" ca="1" si="7"/>
        <v>#NAME?</v>
      </c>
      <c r="T20" s="8" t="e">
        <f t="shared" ca="1" si="7"/>
        <v>#NAME?</v>
      </c>
      <c r="U20" s="8" t="e">
        <f t="shared" ca="1" si="7"/>
        <v>#NAME?</v>
      </c>
      <c r="V20" s="8" t="e">
        <f t="shared" ca="1" si="7"/>
        <v>#NAME?</v>
      </c>
      <c r="W20" s="8" t="e">
        <f t="shared" ca="1" si="7"/>
        <v>#NAME?</v>
      </c>
      <c r="X20" s="8" t="e">
        <f t="shared" ca="1" si="7"/>
        <v>#NAME?</v>
      </c>
      <c r="Y20" s="8" t="e">
        <f t="shared" ca="1" si="7"/>
        <v>#NAME?</v>
      </c>
      <c r="Z20" s="8" t="e">
        <f t="shared" ca="1" si="7"/>
        <v>#NAME?</v>
      </c>
      <c r="AA20" s="8" t="e">
        <f t="shared" ca="1" si="7"/>
        <v>#NAME?</v>
      </c>
      <c r="AB20" s="8" t="e">
        <f t="shared" ca="1" si="7"/>
        <v>#NAME?</v>
      </c>
      <c r="AC20" s="8" t="e">
        <f t="shared" ca="1" si="7"/>
        <v>#NAME?</v>
      </c>
      <c r="AD20" s="8" t="e">
        <f t="shared" ca="1" si="7"/>
        <v>#NAME?</v>
      </c>
      <c r="AE20" s="8" t="e">
        <f t="shared" ca="1" si="7"/>
        <v>#NAME?</v>
      </c>
      <c r="AF20" s="34" t="s">
        <v>15</v>
      </c>
      <c r="AG20" s="35" t="s">
        <v>16</v>
      </c>
      <c r="AH20" s="33" t="s">
        <v>17</v>
      </c>
      <c r="AI20" s="34" t="s">
        <v>14</v>
      </c>
      <c r="AJ20" s="34" t="s">
        <v>15</v>
      </c>
      <c r="AK20" s="35" t="s">
        <v>18</v>
      </c>
      <c r="AL20" s="34" t="s">
        <v>14</v>
      </c>
      <c r="AM20" s="8" t="e">
        <f t="shared" ca="1" si="7"/>
        <v>#NAME?</v>
      </c>
      <c r="AN20" s="8" t="e">
        <f t="shared" ca="1" si="7"/>
        <v>#NAME?</v>
      </c>
      <c r="AO20" s="8" t="e">
        <f t="shared" ca="1" si="7"/>
        <v>#NAME?</v>
      </c>
      <c r="AP20" s="8" t="e">
        <f t="shared" ca="1" si="7"/>
        <v>#NAME?</v>
      </c>
      <c r="AQ20" s="8" t="e">
        <f t="shared" ca="1" si="7"/>
        <v>#NAME?</v>
      </c>
      <c r="AR20" s="8" t="e">
        <f t="shared" ca="1" si="7"/>
        <v>#NAME?</v>
      </c>
      <c r="AS20" s="8" t="e">
        <f t="shared" ca="1" si="7"/>
        <v>#NAME?</v>
      </c>
      <c r="AT20" s="8" t="e">
        <f t="shared" ca="1" si="7"/>
        <v>#NAME?</v>
      </c>
      <c r="AU20" s="8" t="e">
        <f t="shared" ca="1" si="7"/>
        <v>#NAME?</v>
      </c>
      <c r="AV20" s="8" t="e">
        <f t="shared" ca="1" si="7"/>
        <v>#NAME?</v>
      </c>
      <c r="AW20" s="8" t="e">
        <f t="shared" ca="1" si="7"/>
        <v>#NAME?</v>
      </c>
      <c r="AX20" s="8" t="e">
        <f t="shared" ca="1" si="7"/>
        <v>#NAME?</v>
      </c>
      <c r="AY20" s="8" t="e">
        <f t="shared" ca="1" si="7"/>
        <v>#NAME?</v>
      </c>
      <c r="AZ20" s="8" t="e">
        <f t="shared" ca="1" si="7"/>
        <v>#NAME?</v>
      </c>
      <c r="BA20" s="8" t="e">
        <f t="shared" ca="1" si="7"/>
        <v>#NAME?</v>
      </c>
      <c r="BB20" s="8" t="e">
        <f t="shared" ca="1" si="7"/>
        <v>#NAME?</v>
      </c>
      <c r="BC20" s="8" t="e">
        <f t="shared" ca="1" si="7"/>
        <v>#NAME?</v>
      </c>
      <c r="BD20" s="8" t="e">
        <f t="shared" ca="1" si="7"/>
        <v>#NAME?</v>
      </c>
      <c r="BE20" s="8" t="e">
        <f t="shared" ca="1" si="7"/>
        <v>#NAME?</v>
      </c>
      <c r="BF20" s="8" t="e">
        <f t="shared" ca="1" si="7"/>
        <v>#NAME?</v>
      </c>
      <c r="BG20" s="8" t="e">
        <f t="shared" ca="1" si="7"/>
        <v>#NAME?</v>
      </c>
      <c r="BH20" s="8" t="e">
        <f t="shared" ca="1" si="7"/>
        <v>#NAME?</v>
      </c>
      <c r="BI20" s="8" t="e">
        <f t="shared" ca="1" si="7"/>
        <v>#NAME?</v>
      </c>
      <c r="BJ20" s="8" t="e">
        <f t="shared" ca="1" si="7"/>
        <v>#NAME?</v>
      </c>
      <c r="BK20" s="8" t="e">
        <f t="shared" ca="1" si="7"/>
        <v>#NAME?</v>
      </c>
      <c r="BL20" s="8" t="e">
        <f t="shared" ca="1" si="7"/>
        <v>#NAME?</v>
      </c>
      <c r="BM20" s="8" t="e">
        <f t="shared" ca="1" si="7"/>
        <v>#NAME?</v>
      </c>
      <c r="BN20" s="8" t="e">
        <f t="shared" ca="1" si="7"/>
        <v>#NAME?</v>
      </c>
      <c r="BO20" s="8" t="e">
        <f t="shared" ca="1" si="7"/>
        <v>#NAME?</v>
      </c>
      <c r="BP20" s="8" t="e">
        <f t="shared" ca="1" si="7"/>
        <v>#NAME?</v>
      </c>
      <c r="BQ20" s="8" t="e">
        <f t="shared" ca="1" si="7"/>
        <v>#NAME?</v>
      </c>
      <c r="BR20" s="8" t="e">
        <f t="shared" ca="1" si="7"/>
        <v>#NAME?</v>
      </c>
    </row>
    <row r="21" spans="1:70" s="19" customFormat="1" x14ac:dyDescent="0.25">
      <c r="A21" s="37" t="s">
        <v>19</v>
      </c>
      <c r="B21" s="14">
        <v>220</v>
      </c>
      <c r="C21" s="14">
        <v>251</v>
      </c>
      <c r="D21" s="14">
        <v>221</v>
      </c>
      <c r="E21" s="14">
        <v>163</v>
      </c>
      <c r="F21" s="14">
        <v>209</v>
      </c>
      <c r="G21" s="14">
        <v>234</v>
      </c>
      <c r="H21" s="38">
        <v>155</v>
      </c>
      <c r="I21" s="14">
        <v>296</v>
      </c>
      <c r="J21" s="14">
        <v>157</v>
      </c>
      <c r="K21" s="14">
        <v>258</v>
      </c>
      <c r="L21" s="14">
        <v>249</v>
      </c>
      <c r="M21" s="14">
        <v>219</v>
      </c>
      <c r="N21" s="14">
        <v>189</v>
      </c>
      <c r="O21" s="38">
        <v>155</v>
      </c>
      <c r="P21" s="14">
        <v>258</v>
      </c>
      <c r="Q21" s="14">
        <v>200</v>
      </c>
      <c r="R21" s="14">
        <v>206</v>
      </c>
      <c r="S21" s="14">
        <v>156</v>
      </c>
      <c r="T21" s="14">
        <v>238</v>
      </c>
      <c r="U21" s="14">
        <v>217</v>
      </c>
      <c r="V21" s="14">
        <v>242</v>
      </c>
      <c r="W21" s="14">
        <v>193</v>
      </c>
      <c r="X21" s="14">
        <v>225</v>
      </c>
      <c r="Y21" s="14">
        <v>214</v>
      </c>
      <c r="Z21" s="14">
        <v>266</v>
      </c>
      <c r="AA21" s="14">
        <v>209</v>
      </c>
      <c r="AB21" s="14">
        <v>227</v>
      </c>
      <c r="AC21" s="14">
        <v>264</v>
      </c>
      <c r="AD21" s="14">
        <v>280</v>
      </c>
      <c r="AE21" s="14">
        <v>254</v>
      </c>
      <c r="AF21" s="14">
        <f>(O21/31)*5</f>
        <v>25</v>
      </c>
      <c r="AG21" s="14">
        <f>(AM21/31)*5</f>
        <v>40.161290322580648</v>
      </c>
      <c r="AH21" s="37" t="s">
        <v>19</v>
      </c>
      <c r="AI21" s="39">
        <v>155</v>
      </c>
      <c r="AJ21" s="39">
        <f>ROUND(((AI21/31)*26),0)</f>
        <v>130</v>
      </c>
      <c r="AK21" s="14">
        <f>(AM21/31)*26</f>
        <v>208.83870967741939</v>
      </c>
      <c r="AL21" s="39">
        <v>155</v>
      </c>
      <c r="AM21" s="14">
        <v>249</v>
      </c>
      <c r="AN21" s="14">
        <v>231</v>
      </c>
      <c r="AO21" s="14">
        <v>253</v>
      </c>
      <c r="AP21" s="14">
        <v>248</v>
      </c>
      <c r="AQ21" s="14">
        <v>198</v>
      </c>
      <c r="AR21" s="14">
        <v>213</v>
      </c>
      <c r="AS21" s="14">
        <v>187</v>
      </c>
      <c r="AT21" s="14">
        <v>228</v>
      </c>
      <c r="AU21" s="14">
        <v>219</v>
      </c>
      <c r="AV21" s="14">
        <v>168</v>
      </c>
      <c r="AW21" s="14">
        <v>255</v>
      </c>
      <c r="AX21" s="14">
        <v>184</v>
      </c>
      <c r="AY21" s="14">
        <v>207</v>
      </c>
      <c r="AZ21" s="14">
        <v>186</v>
      </c>
      <c r="BA21" s="14">
        <v>238</v>
      </c>
      <c r="BB21" s="14">
        <v>181</v>
      </c>
      <c r="BC21" s="14">
        <v>201</v>
      </c>
      <c r="BD21" s="14">
        <v>233</v>
      </c>
      <c r="BE21" s="14">
        <v>202</v>
      </c>
      <c r="BF21" s="14">
        <v>230</v>
      </c>
      <c r="BG21" s="14">
        <v>200</v>
      </c>
      <c r="BH21" s="14">
        <v>193</v>
      </c>
      <c r="BI21" s="14">
        <v>206</v>
      </c>
      <c r="BJ21" s="14">
        <v>169</v>
      </c>
      <c r="BK21" s="14">
        <v>197</v>
      </c>
      <c r="BL21" s="14">
        <v>199</v>
      </c>
      <c r="BM21" s="14">
        <v>218</v>
      </c>
      <c r="BN21" s="14"/>
      <c r="BO21" s="14"/>
      <c r="BP21" s="14"/>
      <c r="BQ21" s="14"/>
      <c r="BR21" s="14"/>
    </row>
    <row r="22" spans="1:70" s="19" customFormat="1" x14ac:dyDescent="0.25">
      <c r="A22" s="37" t="s">
        <v>20</v>
      </c>
      <c r="B22" s="14">
        <v>122</v>
      </c>
      <c r="C22" s="14">
        <v>110</v>
      </c>
      <c r="D22" s="14">
        <v>134</v>
      </c>
      <c r="E22" s="14">
        <v>129</v>
      </c>
      <c r="F22" s="14">
        <v>137</v>
      </c>
      <c r="G22" s="14">
        <v>129</v>
      </c>
      <c r="H22" s="38">
        <v>155</v>
      </c>
      <c r="I22" s="14">
        <v>107</v>
      </c>
      <c r="J22" s="14">
        <v>146</v>
      </c>
      <c r="K22" s="14">
        <v>94</v>
      </c>
      <c r="L22" s="14">
        <v>121</v>
      </c>
      <c r="M22" s="14">
        <v>98</v>
      </c>
      <c r="N22" s="14">
        <v>133</v>
      </c>
      <c r="O22" s="38">
        <v>155</v>
      </c>
      <c r="P22" s="14">
        <v>90</v>
      </c>
      <c r="Q22" s="14">
        <v>152</v>
      </c>
      <c r="R22" s="14">
        <v>134</v>
      </c>
      <c r="S22" s="14">
        <v>150</v>
      </c>
      <c r="T22" s="14">
        <v>136</v>
      </c>
      <c r="U22" s="14">
        <v>112</v>
      </c>
      <c r="V22" s="14">
        <v>139</v>
      </c>
      <c r="W22" s="14">
        <v>133</v>
      </c>
      <c r="X22" s="14">
        <v>142</v>
      </c>
      <c r="Y22" s="14">
        <v>127</v>
      </c>
      <c r="Z22" s="14">
        <v>102</v>
      </c>
      <c r="AA22" s="14">
        <v>150</v>
      </c>
      <c r="AB22" s="14">
        <v>110</v>
      </c>
      <c r="AC22" s="14">
        <v>130</v>
      </c>
      <c r="AD22" s="14">
        <v>140</v>
      </c>
      <c r="AE22" s="14">
        <v>113</v>
      </c>
      <c r="AF22" s="14">
        <f>(O22/31)*5</f>
        <v>25</v>
      </c>
      <c r="AG22" s="14">
        <f>(AM22/31)*5</f>
        <v>24.032258064516128</v>
      </c>
      <c r="AH22" s="37" t="s">
        <v>20</v>
      </c>
      <c r="AI22" s="39">
        <v>124</v>
      </c>
      <c r="AJ22" s="39">
        <f>ROUND(((AI22/31)*26),0)</f>
        <v>104</v>
      </c>
      <c r="AK22" s="14">
        <f>(AM22/31)*26</f>
        <v>124.96774193548387</v>
      </c>
      <c r="AL22" s="39">
        <v>124</v>
      </c>
      <c r="AM22" s="14">
        <v>149</v>
      </c>
      <c r="AN22" s="14">
        <v>130</v>
      </c>
      <c r="AO22" s="14">
        <v>121</v>
      </c>
      <c r="AP22" s="14">
        <v>106</v>
      </c>
      <c r="AQ22" s="14">
        <v>116</v>
      </c>
      <c r="AR22" s="14">
        <v>125</v>
      </c>
      <c r="AS22" s="14">
        <v>112</v>
      </c>
      <c r="AT22" s="14">
        <v>134</v>
      </c>
      <c r="AU22" s="14">
        <v>129</v>
      </c>
      <c r="AV22" s="14">
        <v>121</v>
      </c>
      <c r="AW22" s="14">
        <v>124</v>
      </c>
      <c r="AX22" s="14">
        <v>149</v>
      </c>
      <c r="AY22" s="14">
        <v>129</v>
      </c>
      <c r="AZ22" s="14">
        <v>167</v>
      </c>
      <c r="BA22" s="14">
        <v>144</v>
      </c>
      <c r="BB22" s="14">
        <v>146</v>
      </c>
      <c r="BC22" s="14">
        <v>143</v>
      </c>
      <c r="BD22" s="14">
        <v>115</v>
      </c>
      <c r="BE22" s="14">
        <v>141</v>
      </c>
      <c r="BF22" s="14">
        <v>148</v>
      </c>
      <c r="BG22" s="14">
        <v>124</v>
      </c>
      <c r="BH22" s="14">
        <v>112</v>
      </c>
      <c r="BI22" s="14">
        <v>129</v>
      </c>
      <c r="BJ22" s="14">
        <v>131</v>
      </c>
      <c r="BK22" s="14">
        <v>132</v>
      </c>
      <c r="BL22" s="14">
        <v>101</v>
      </c>
      <c r="BM22" s="14">
        <v>112</v>
      </c>
      <c r="BN22" s="14"/>
      <c r="BO22" s="14"/>
      <c r="BP22" s="14"/>
      <c r="BQ22" s="14"/>
      <c r="BR22" s="14"/>
    </row>
    <row r="23" spans="1:70" s="19" customFormat="1" x14ac:dyDescent="0.25">
      <c r="A23" s="37" t="s">
        <v>21</v>
      </c>
      <c r="B23" s="14">
        <v>91</v>
      </c>
      <c r="C23" s="14">
        <v>114</v>
      </c>
      <c r="D23" s="14">
        <v>195</v>
      </c>
      <c r="E23" s="14">
        <v>226</v>
      </c>
      <c r="F23" s="14">
        <v>258</v>
      </c>
      <c r="G23" s="14">
        <v>237</v>
      </c>
      <c r="H23" s="38">
        <v>207</v>
      </c>
      <c r="I23" s="14">
        <v>209</v>
      </c>
      <c r="J23" s="14">
        <v>251</v>
      </c>
      <c r="K23" s="14">
        <v>233</v>
      </c>
      <c r="L23" s="14">
        <v>224</v>
      </c>
      <c r="M23" s="14">
        <v>208</v>
      </c>
      <c r="N23" s="14">
        <v>210</v>
      </c>
      <c r="O23" s="38">
        <v>207</v>
      </c>
      <c r="P23" s="14">
        <v>349</v>
      </c>
      <c r="Q23" s="14">
        <v>227</v>
      </c>
      <c r="R23" s="14">
        <v>269</v>
      </c>
      <c r="S23" s="14">
        <v>255</v>
      </c>
      <c r="T23" s="14">
        <v>270</v>
      </c>
      <c r="U23" s="14">
        <v>178</v>
      </c>
      <c r="V23" s="14">
        <v>232</v>
      </c>
      <c r="W23" s="14">
        <v>227</v>
      </c>
      <c r="X23" s="14">
        <v>227</v>
      </c>
      <c r="Y23" s="14">
        <v>213</v>
      </c>
      <c r="Z23" s="14">
        <v>170</v>
      </c>
      <c r="AA23" s="14">
        <v>218</v>
      </c>
      <c r="AB23" s="14">
        <v>204</v>
      </c>
      <c r="AC23" s="14">
        <v>214</v>
      </c>
      <c r="AD23" s="14">
        <v>219</v>
      </c>
      <c r="AE23" s="14">
        <v>225</v>
      </c>
      <c r="AF23" s="14">
        <f>(O23/31)*5</f>
        <v>33.387096774193552</v>
      </c>
      <c r="AG23" s="14">
        <f>(AM23/31)*5</f>
        <v>35.483870967741936</v>
      </c>
      <c r="AH23" s="37" t="s">
        <v>21</v>
      </c>
      <c r="AI23" s="39">
        <v>207</v>
      </c>
      <c r="AJ23" s="39">
        <f>ROUND(((AI23/31)*26),0)</f>
        <v>174</v>
      </c>
      <c r="AK23" s="14">
        <f>(AM23/31)*26</f>
        <v>184.51612903225805</v>
      </c>
      <c r="AL23" s="39">
        <v>207</v>
      </c>
      <c r="AM23" s="14">
        <v>220</v>
      </c>
      <c r="AN23" s="14">
        <v>226</v>
      </c>
      <c r="AO23" s="14">
        <v>203</v>
      </c>
      <c r="AP23" s="14">
        <v>210</v>
      </c>
      <c r="AQ23" s="14">
        <v>261</v>
      </c>
      <c r="AR23" s="14">
        <v>255</v>
      </c>
      <c r="AS23" s="14">
        <v>265</v>
      </c>
      <c r="AT23" s="14">
        <v>235</v>
      </c>
      <c r="AU23" s="14">
        <v>211</v>
      </c>
      <c r="AV23" s="14">
        <v>244</v>
      </c>
      <c r="AW23" s="14">
        <v>209</v>
      </c>
      <c r="AX23" s="14">
        <v>261</v>
      </c>
      <c r="AY23" s="14">
        <v>225</v>
      </c>
      <c r="AZ23" s="14">
        <v>235</v>
      </c>
      <c r="BA23" s="14">
        <v>222</v>
      </c>
      <c r="BB23" s="14">
        <v>248</v>
      </c>
      <c r="BC23" s="14">
        <v>222</v>
      </c>
      <c r="BD23" s="14">
        <v>207</v>
      </c>
      <c r="BE23" s="14">
        <v>216</v>
      </c>
      <c r="BF23" s="14">
        <v>200</v>
      </c>
      <c r="BG23" s="14">
        <v>216</v>
      </c>
      <c r="BH23" s="14">
        <v>220</v>
      </c>
      <c r="BI23" s="14">
        <v>236</v>
      </c>
      <c r="BJ23" s="14">
        <v>244</v>
      </c>
      <c r="BK23" s="14">
        <v>239</v>
      </c>
      <c r="BL23" s="14">
        <v>227</v>
      </c>
      <c r="BM23" s="14">
        <v>236</v>
      </c>
      <c r="BN23" s="14"/>
      <c r="BO23" s="14"/>
      <c r="BP23" s="14"/>
      <c r="BQ23" s="14"/>
      <c r="BR23" s="14"/>
    </row>
    <row r="24" spans="1:70" s="19" customFormat="1" x14ac:dyDescent="0.25">
      <c r="A24" s="37"/>
      <c r="B24" s="14"/>
      <c r="C24" s="14"/>
      <c r="D24" s="14"/>
      <c r="E24" s="14"/>
      <c r="F24" s="14"/>
      <c r="G24" s="14"/>
      <c r="H24" s="38"/>
      <c r="I24" s="14"/>
      <c r="J24" s="14"/>
      <c r="K24" s="14"/>
      <c r="L24" s="14"/>
      <c r="M24" s="14"/>
      <c r="N24" s="14"/>
      <c r="O24" s="38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>
        <f>(O24/31)*5</f>
        <v>0</v>
      </c>
      <c r="AG24" s="14">
        <f>(AM24/31)*5</f>
        <v>0</v>
      </c>
      <c r="AH24" s="37" t="s">
        <v>22</v>
      </c>
      <c r="AI24" s="39">
        <v>7</v>
      </c>
      <c r="AJ24" s="39">
        <f>ROUND(((AI24/31)*26),0)</f>
        <v>6</v>
      </c>
      <c r="AK24" s="14">
        <f>(AM24/31)*26</f>
        <v>0</v>
      </c>
      <c r="AL24" s="39">
        <v>7</v>
      </c>
      <c r="AM24" s="14">
        <v>0</v>
      </c>
      <c r="AN24" s="14">
        <v>14</v>
      </c>
      <c r="AO24" s="14">
        <v>11</v>
      </c>
      <c r="AP24" s="14">
        <v>15</v>
      </c>
      <c r="AQ24" s="14">
        <v>16</v>
      </c>
      <c r="AR24" s="14">
        <v>21</v>
      </c>
      <c r="AS24" s="14">
        <v>13</v>
      </c>
      <c r="AT24" s="14">
        <v>11</v>
      </c>
      <c r="AU24" s="14">
        <v>13</v>
      </c>
      <c r="AV24" s="14">
        <v>13</v>
      </c>
      <c r="AW24" s="14">
        <v>12</v>
      </c>
      <c r="AX24" s="14">
        <v>13</v>
      </c>
      <c r="AY24" s="14">
        <v>13</v>
      </c>
      <c r="AZ24" s="14">
        <v>16</v>
      </c>
      <c r="BA24" s="14">
        <v>15</v>
      </c>
      <c r="BB24" s="14">
        <v>11</v>
      </c>
      <c r="BC24" s="14">
        <v>20</v>
      </c>
      <c r="BD24" s="14">
        <v>16</v>
      </c>
      <c r="BE24" s="14">
        <v>16</v>
      </c>
      <c r="BF24" s="14">
        <v>18</v>
      </c>
      <c r="BG24" s="14">
        <v>17</v>
      </c>
      <c r="BH24" s="14">
        <v>17</v>
      </c>
      <c r="BI24" s="14">
        <v>18</v>
      </c>
      <c r="BJ24" s="14">
        <v>17</v>
      </c>
      <c r="BK24" s="14">
        <v>14</v>
      </c>
      <c r="BL24" s="14">
        <v>16</v>
      </c>
      <c r="BM24" s="14">
        <v>19</v>
      </c>
      <c r="BN24" s="14"/>
      <c r="BO24" s="14"/>
      <c r="BP24" s="14"/>
      <c r="BQ24" s="14"/>
      <c r="BR24" s="14"/>
    </row>
    <row r="25" spans="1:70" s="19" customFormat="1" x14ac:dyDescent="0.25">
      <c r="A25" s="40" t="s">
        <v>23</v>
      </c>
      <c r="B25" s="21">
        <f t="shared" ref="B25:AG25" si="8">SUM(B21:B23)</f>
        <v>433</v>
      </c>
      <c r="C25" s="21">
        <f t="shared" si="8"/>
        <v>475</v>
      </c>
      <c r="D25" s="21">
        <f t="shared" si="8"/>
        <v>550</v>
      </c>
      <c r="E25" s="21">
        <f t="shared" si="8"/>
        <v>518</v>
      </c>
      <c r="F25" s="21">
        <f t="shared" si="8"/>
        <v>604</v>
      </c>
      <c r="G25" s="21">
        <f t="shared" si="8"/>
        <v>600</v>
      </c>
      <c r="H25" s="41">
        <f t="shared" si="8"/>
        <v>517</v>
      </c>
      <c r="I25" s="21">
        <f t="shared" si="8"/>
        <v>612</v>
      </c>
      <c r="J25" s="21">
        <f t="shared" si="8"/>
        <v>554</v>
      </c>
      <c r="K25" s="21">
        <f t="shared" si="8"/>
        <v>585</v>
      </c>
      <c r="L25" s="21">
        <f t="shared" si="8"/>
        <v>594</v>
      </c>
      <c r="M25" s="21">
        <f t="shared" si="8"/>
        <v>525</v>
      </c>
      <c r="N25" s="21">
        <f t="shared" si="8"/>
        <v>532</v>
      </c>
      <c r="O25" s="41">
        <f t="shared" si="8"/>
        <v>517</v>
      </c>
      <c r="P25" s="21">
        <f t="shared" si="8"/>
        <v>697</v>
      </c>
      <c r="Q25" s="21">
        <f t="shared" si="8"/>
        <v>579</v>
      </c>
      <c r="R25" s="21">
        <f t="shared" si="8"/>
        <v>609</v>
      </c>
      <c r="S25" s="21">
        <f t="shared" si="8"/>
        <v>561</v>
      </c>
      <c r="T25" s="21">
        <f t="shared" si="8"/>
        <v>644</v>
      </c>
      <c r="U25" s="21">
        <f t="shared" si="8"/>
        <v>507</v>
      </c>
      <c r="V25" s="21">
        <f t="shared" si="8"/>
        <v>613</v>
      </c>
      <c r="W25" s="21">
        <f t="shared" si="8"/>
        <v>553</v>
      </c>
      <c r="X25" s="21">
        <f t="shared" si="8"/>
        <v>594</v>
      </c>
      <c r="Y25" s="21">
        <f t="shared" si="8"/>
        <v>554</v>
      </c>
      <c r="Z25" s="21">
        <f t="shared" si="8"/>
        <v>538</v>
      </c>
      <c r="AA25" s="21">
        <f t="shared" si="8"/>
        <v>577</v>
      </c>
      <c r="AB25" s="21">
        <f t="shared" si="8"/>
        <v>541</v>
      </c>
      <c r="AC25" s="21">
        <f t="shared" si="8"/>
        <v>608</v>
      </c>
      <c r="AD25" s="21">
        <f t="shared" si="8"/>
        <v>639</v>
      </c>
      <c r="AE25" s="21">
        <f t="shared" si="8"/>
        <v>592</v>
      </c>
      <c r="AF25" s="21">
        <f t="shared" si="8"/>
        <v>83.387096774193552</v>
      </c>
      <c r="AG25" s="21">
        <f t="shared" si="8"/>
        <v>99.677419354838705</v>
      </c>
      <c r="AH25" s="40" t="s">
        <v>23</v>
      </c>
      <c r="AI25" s="42">
        <f>SUM(AI21:AI24)</f>
        <v>493</v>
      </c>
      <c r="AJ25" s="42">
        <f>SUM(AJ21:AJ24)</f>
        <v>414</v>
      </c>
      <c r="AK25" s="21">
        <f>SUM(AK21:AK23)</f>
        <v>518.32258064516134</v>
      </c>
      <c r="AL25" s="42">
        <f t="shared" ref="AL25:BR25" si="9">SUM(AL21:AL24)</f>
        <v>493</v>
      </c>
      <c r="AM25" s="21">
        <f t="shared" si="9"/>
        <v>618</v>
      </c>
      <c r="AN25" s="21">
        <f t="shared" si="9"/>
        <v>601</v>
      </c>
      <c r="AO25" s="21">
        <f t="shared" si="9"/>
        <v>588</v>
      </c>
      <c r="AP25" s="21">
        <f t="shared" si="9"/>
        <v>579</v>
      </c>
      <c r="AQ25" s="21">
        <f t="shared" si="9"/>
        <v>591</v>
      </c>
      <c r="AR25" s="21">
        <f t="shared" si="9"/>
        <v>614</v>
      </c>
      <c r="AS25" s="21">
        <f t="shared" si="9"/>
        <v>577</v>
      </c>
      <c r="AT25" s="21">
        <f t="shared" si="9"/>
        <v>608</v>
      </c>
      <c r="AU25" s="21">
        <f t="shared" si="9"/>
        <v>572</v>
      </c>
      <c r="AV25" s="21">
        <f t="shared" si="9"/>
        <v>546</v>
      </c>
      <c r="AW25" s="21">
        <f t="shared" si="9"/>
        <v>600</v>
      </c>
      <c r="AX25" s="21">
        <f t="shared" si="9"/>
        <v>607</v>
      </c>
      <c r="AY25" s="21">
        <f t="shared" si="9"/>
        <v>574</v>
      </c>
      <c r="AZ25" s="21">
        <f t="shared" si="9"/>
        <v>604</v>
      </c>
      <c r="BA25" s="21">
        <f t="shared" si="9"/>
        <v>619</v>
      </c>
      <c r="BB25" s="21">
        <f t="shared" si="9"/>
        <v>586</v>
      </c>
      <c r="BC25" s="21">
        <f t="shared" si="9"/>
        <v>586</v>
      </c>
      <c r="BD25" s="21">
        <f t="shared" si="9"/>
        <v>571</v>
      </c>
      <c r="BE25" s="21">
        <f t="shared" si="9"/>
        <v>575</v>
      </c>
      <c r="BF25" s="21">
        <f t="shared" si="9"/>
        <v>596</v>
      </c>
      <c r="BG25" s="21">
        <f t="shared" si="9"/>
        <v>557</v>
      </c>
      <c r="BH25" s="21">
        <f t="shared" si="9"/>
        <v>542</v>
      </c>
      <c r="BI25" s="21">
        <f t="shared" si="9"/>
        <v>589</v>
      </c>
      <c r="BJ25" s="21">
        <f t="shared" si="9"/>
        <v>561</v>
      </c>
      <c r="BK25" s="21">
        <f t="shared" si="9"/>
        <v>582</v>
      </c>
      <c r="BL25" s="21">
        <f t="shared" si="9"/>
        <v>543</v>
      </c>
      <c r="BM25" s="21">
        <f t="shared" si="9"/>
        <v>585</v>
      </c>
      <c r="BN25" s="21">
        <f t="shared" si="9"/>
        <v>0</v>
      </c>
      <c r="BO25" s="21">
        <f t="shared" si="9"/>
        <v>0</v>
      </c>
      <c r="BP25" s="21">
        <f t="shared" si="9"/>
        <v>0</v>
      </c>
      <c r="BQ25" s="21">
        <f t="shared" si="9"/>
        <v>0</v>
      </c>
      <c r="BR25" s="21">
        <f t="shared" si="9"/>
        <v>0</v>
      </c>
    </row>
    <row r="26" spans="1:70" x14ac:dyDescent="0.25">
      <c r="A26" s="26"/>
      <c r="B26" s="26"/>
      <c r="C26" s="26"/>
      <c r="D26" s="26"/>
      <c r="E26" s="26"/>
      <c r="F26" s="26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6"/>
      <c r="AI26" s="29"/>
      <c r="AJ26" s="29"/>
      <c r="AK26" s="29"/>
      <c r="AL26" s="29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</row>
    <row r="27" spans="1:70" ht="25.5" x14ac:dyDescent="0.25">
      <c r="A27" s="33" t="s">
        <v>24</v>
      </c>
      <c r="B27" s="8">
        <f>$B$10</f>
        <v>44562</v>
      </c>
      <c r="C27" s="8" t="e">
        <f ca="1">$C$10</f>
        <v>#NAME?</v>
      </c>
      <c r="D27" s="8" t="e">
        <f ca="1">$D$10</f>
        <v>#NAME?</v>
      </c>
      <c r="E27" s="8" t="e">
        <f ca="1">$E$10</f>
        <v>#NAME?</v>
      </c>
      <c r="F27" s="8" t="e">
        <f ca="1">$F$10</f>
        <v>#NAME?</v>
      </c>
      <c r="G27" s="8" t="e">
        <f ca="1">$G$10</f>
        <v>#NAME?</v>
      </c>
      <c r="H27" s="34" t="s">
        <v>14</v>
      </c>
      <c r="I27" s="8" t="e">
        <f ca="1">$I$10</f>
        <v>#NAME?</v>
      </c>
      <c r="J27" s="8" t="e">
        <f ca="1">$J$10</f>
        <v>#NAME?</v>
      </c>
      <c r="K27" s="8" t="e">
        <f ca="1">$K$10</f>
        <v>#NAME?</v>
      </c>
      <c r="L27" s="8" t="e">
        <f ca="1">$L$10</f>
        <v>#NAME?</v>
      </c>
      <c r="M27" s="8" t="e">
        <f ca="1">$M$10</f>
        <v>#NAME?</v>
      </c>
      <c r="N27" s="8" t="e">
        <f ca="1">$N$10</f>
        <v>#NAME?</v>
      </c>
      <c r="O27" s="34" t="s">
        <v>14</v>
      </c>
      <c r="P27" s="8" t="e">
        <f t="shared" ref="P27:AE27" ca="1" si="10">P10</f>
        <v>#NAME?</v>
      </c>
      <c r="Q27" s="8" t="e">
        <f t="shared" ca="1" si="10"/>
        <v>#NAME?</v>
      </c>
      <c r="R27" s="8" t="e">
        <f t="shared" ca="1" si="10"/>
        <v>#NAME?</v>
      </c>
      <c r="S27" s="8" t="e">
        <f t="shared" ca="1" si="10"/>
        <v>#NAME?</v>
      </c>
      <c r="T27" s="8" t="e">
        <f t="shared" ca="1" si="10"/>
        <v>#NAME?</v>
      </c>
      <c r="U27" s="8" t="e">
        <f t="shared" ca="1" si="10"/>
        <v>#NAME?</v>
      </c>
      <c r="V27" s="8" t="e">
        <f t="shared" ca="1" si="10"/>
        <v>#NAME?</v>
      </c>
      <c r="W27" s="8" t="e">
        <f t="shared" ca="1" si="10"/>
        <v>#NAME?</v>
      </c>
      <c r="X27" s="8" t="e">
        <f t="shared" ca="1" si="10"/>
        <v>#NAME?</v>
      </c>
      <c r="Y27" s="8" t="e">
        <f t="shared" ca="1" si="10"/>
        <v>#NAME?</v>
      </c>
      <c r="Z27" s="8" t="e">
        <f t="shared" ca="1" si="10"/>
        <v>#NAME?</v>
      </c>
      <c r="AA27" s="8" t="e">
        <f t="shared" ca="1" si="10"/>
        <v>#NAME?</v>
      </c>
      <c r="AB27" s="8" t="e">
        <f ca="1">AB$10</f>
        <v>#NAME?</v>
      </c>
      <c r="AC27" s="8" t="e">
        <f t="shared" ca="1" si="10"/>
        <v>#NAME?</v>
      </c>
      <c r="AD27" s="8" t="e">
        <f t="shared" ca="1" si="10"/>
        <v>#NAME?</v>
      </c>
      <c r="AE27" s="8" t="e">
        <f t="shared" ca="1" si="10"/>
        <v>#NAME?</v>
      </c>
      <c r="AF27" s="8" t="str">
        <f>$AF$20</f>
        <v>Meta Parcial</v>
      </c>
      <c r="AG27" s="8" t="str">
        <f>$AG$20</f>
        <v>01 a 05 - Mai - 24</v>
      </c>
      <c r="AH27" s="33" t="s">
        <v>25</v>
      </c>
      <c r="AI27" s="34" t="str">
        <f>AI$20</f>
        <v>Meta</v>
      </c>
      <c r="AJ27" s="34" t="str">
        <f>AJ$20</f>
        <v>Meta Parcial</v>
      </c>
      <c r="AK27" s="43" t="str">
        <f t="shared" ref="AK27:BR27" si="11">AK$20</f>
        <v>06 a 31 - Mai - 24</v>
      </c>
      <c r="AL27" s="34" t="str">
        <f t="shared" si="11"/>
        <v>Meta</v>
      </c>
      <c r="AM27" s="8" t="e">
        <f t="shared" ca="1" si="11"/>
        <v>#NAME?</v>
      </c>
      <c r="AN27" s="8" t="e">
        <f t="shared" ca="1" si="11"/>
        <v>#NAME?</v>
      </c>
      <c r="AO27" s="8" t="e">
        <f t="shared" ca="1" si="11"/>
        <v>#NAME?</v>
      </c>
      <c r="AP27" s="8" t="e">
        <f t="shared" ca="1" si="11"/>
        <v>#NAME?</v>
      </c>
      <c r="AQ27" s="8" t="e">
        <f t="shared" ca="1" si="11"/>
        <v>#NAME?</v>
      </c>
      <c r="AR27" s="8" t="e">
        <f t="shared" ca="1" si="11"/>
        <v>#NAME?</v>
      </c>
      <c r="AS27" s="8" t="e">
        <f t="shared" ca="1" si="11"/>
        <v>#NAME?</v>
      </c>
      <c r="AT27" s="8" t="e">
        <f t="shared" ca="1" si="11"/>
        <v>#NAME?</v>
      </c>
      <c r="AU27" s="8" t="e">
        <f t="shared" ca="1" si="11"/>
        <v>#NAME?</v>
      </c>
      <c r="AV27" s="8" t="e">
        <f t="shared" ca="1" si="11"/>
        <v>#NAME?</v>
      </c>
      <c r="AW27" s="8" t="e">
        <f t="shared" ca="1" si="11"/>
        <v>#NAME?</v>
      </c>
      <c r="AX27" s="8" t="e">
        <f t="shared" ca="1" si="11"/>
        <v>#NAME?</v>
      </c>
      <c r="AY27" s="8" t="e">
        <f t="shared" ca="1" si="11"/>
        <v>#NAME?</v>
      </c>
      <c r="AZ27" s="8" t="e">
        <f t="shared" ca="1" si="11"/>
        <v>#NAME?</v>
      </c>
      <c r="BA27" s="8" t="e">
        <f t="shared" ca="1" si="11"/>
        <v>#NAME?</v>
      </c>
      <c r="BB27" s="8" t="e">
        <f t="shared" ca="1" si="11"/>
        <v>#NAME?</v>
      </c>
      <c r="BC27" s="8" t="e">
        <f t="shared" ca="1" si="11"/>
        <v>#NAME?</v>
      </c>
      <c r="BD27" s="8" t="e">
        <f t="shared" ca="1" si="11"/>
        <v>#NAME?</v>
      </c>
      <c r="BE27" s="8" t="e">
        <f t="shared" ca="1" si="11"/>
        <v>#NAME?</v>
      </c>
      <c r="BF27" s="8" t="e">
        <f t="shared" ca="1" si="11"/>
        <v>#NAME?</v>
      </c>
      <c r="BG27" s="8" t="e">
        <f t="shared" ca="1" si="11"/>
        <v>#NAME?</v>
      </c>
      <c r="BH27" s="8" t="e">
        <f t="shared" ca="1" si="11"/>
        <v>#NAME?</v>
      </c>
      <c r="BI27" s="8" t="e">
        <f t="shared" ca="1" si="11"/>
        <v>#NAME?</v>
      </c>
      <c r="BJ27" s="8" t="e">
        <f t="shared" ca="1" si="11"/>
        <v>#NAME?</v>
      </c>
      <c r="BK27" s="8" t="e">
        <f t="shared" ca="1" si="11"/>
        <v>#NAME?</v>
      </c>
      <c r="BL27" s="8" t="e">
        <f t="shared" ca="1" si="11"/>
        <v>#NAME?</v>
      </c>
      <c r="BM27" s="8" t="e">
        <f t="shared" ca="1" si="11"/>
        <v>#NAME?</v>
      </c>
      <c r="BN27" s="8" t="e">
        <f t="shared" ca="1" si="11"/>
        <v>#NAME?</v>
      </c>
      <c r="BO27" s="8" t="e">
        <f t="shared" ca="1" si="11"/>
        <v>#NAME?</v>
      </c>
      <c r="BP27" s="8" t="e">
        <f t="shared" ca="1" si="11"/>
        <v>#NAME?</v>
      </c>
      <c r="BQ27" s="8" t="e">
        <f t="shared" ca="1" si="11"/>
        <v>#NAME?</v>
      </c>
      <c r="BR27" s="8" t="e">
        <f t="shared" ca="1" si="11"/>
        <v>#NAME?</v>
      </c>
    </row>
    <row r="28" spans="1:70" s="19" customFormat="1" hidden="1" x14ac:dyDescent="0.25">
      <c r="A28" s="44" t="s">
        <v>26</v>
      </c>
      <c r="B28" s="14">
        <v>6</v>
      </c>
      <c r="C28" s="14">
        <v>18</v>
      </c>
      <c r="D28" s="14">
        <v>22</v>
      </c>
      <c r="E28" s="14">
        <v>50</v>
      </c>
      <c r="F28" s="14">
        <v>47</v>
      </c>
      <c r="G28" s="14">
        <v>38</v>
      </c>
      <c r="H28" s="269">
        <v>150</v>
      </c>
      <c r="I28" s="14">
        <v>37</v>
      </c>
      <c r="J28" s="14">
        <v>54</v>
      </c>
      <c r="K28" s="14">
        <v>33</v>
      </c>
      <c r="L28" s="14">
        <v>39</v>
      </c>
      <c r="M28" s="14">
        <v>40</v>
      </c>
      <c r="N28" s="14">
        <v>55</v>
      </c>
      <c r="O28" s="269">
        <v>150</v>
      </c>
      <c r="P28" s="14">
        <v>68</v>
      </c>
      <c r="Q28" s="14">
        <v>38</v>
      </c>
      <c r="R28" s="14">
        <v>50</v>
      </c>
      <c r="S28" s="14">
        <v>76</v>
      </c>
      <c r="T28" s="14">
        <v>50</v>
      </c>
      <c r="U28" s="14">
        <v>40</v>
      </c>
      <c r="V28" s="14">
        <v>67</v>
      </c>
      <c r="W28" s="14">
        <v>63</v>
      </c>
      <c r="X28" s="14">
        <v>51</v>
      </c>
      <c r="Y28" s="14">
        <v>61</v>
      </c>
      <c r="Z28" s="14">
        <v>47</v>
      </c>
      <c r="AA28" s="14">
        <v>52</v>
      </c>
      <c r="AB28" s="14">
        <v>64</v>
      </c>
      <c r="AC28" s="14">
        <v>53</v>
      </c>
      <c r="AD28" s="14">
        <v>54</v>
      </c>
      <c r="AE28" s="14">
        <v>51</v>
      </c>
      <c r="AF28" s="14">
        <f>(O28/31)*5</f>
        <v>24.193548387096776</v>
      </c>
      <c r="AG28" s="14">
        <f>AM28-AK28</f>
        <v>0</v>
      </c>
      <c r="AH28" s="44" t="s">
        <v>26</v>
      </c>
      <c r="AI28" s="38"/>
      <c r="AJ28" s="38"/>
      <c r="AK28" s="38"/>
      <c r="AL28" s="38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</row>
    <row r="29" spans="1:70" s="19" customFormat="1" hidden="1" x14ac:dyDescent="0.25">
      <c r="A29" s="44" t="s">
        <v>27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7</v>
      </c>
      <c r="H29" s="269"/>
      <c r="I29" s="14">
        <v>12</v>
      </c>
      <c r="J29" s="14">
        <v>16</v>
      </c>
      <c r="K29" s="14">
        <v>13</v>
      </c>
      <c r="L29" s="14">
        <v>10</v>
      </c>
      <c r="M29" s="14">
        <v>12</v>
      </c>
      <c r="N29" s="14">
        <v>6</v>
      </c>
      <c r="O29" s="269"/>
      <c r="P29" s="14">
        <v>9</v>
      </c>
      <c r="Q29" s="14">
        <v>56</v>
      </c>
      <c r="R29" s="14">
        <v>40</v>
      </c>
      <c r="S29" s="14">
        <v>8</v>
      </c>
      <c r="T29" s="14">
        <v>22</v>
      </c>
      <c r="U29" s="14">
        <v>5</v>
      </c>
      <c r="V29" s="14">
        <v>10</v>
      </c>
      <c r="W29" s="14">
        <v>15</v>
      </c>
      <c r="X29" s="14">
        <v>19</v>
      </c>
      <c r="Y29" s="14">
        <v>15</v>
      </c>
      <c r="Z29" s="14">
        <v>34</v>
      </c>
      <c r="AA29" s="14">
        <v>26</v>
      </c>
      <c r="AB29" s="14">
        <v>16</v>
      </c>
      <c r="AC29" s="14">
        <v>25</v>
      </c>
      <c r="AD29" s="14">
        <v>18</v>
      </c>
      <c r="AE29" s="14">
        <v>15</v>
      </c>
      <c r="AF29" s="14">
        <f>(O29/31)*5</f>
        <v>0</v>
      </c>
      <c r="AG29" s="14">
        <f>AM29-AK29</f>
        <v>0</v>
      </c>
      <c r="AH29" s="44" t="s">
        <v>27</v>
      </c>
      <c r="AI29" s="38"/>
      <c r="AJ29" s="38"/>
      <c r="AK29" s="38"/>
      <c r="AL29" s="38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</row>
    <row r="30" spans="1:70" s="19" customFormat="1" hidden="1" x14ac:dyDescent="0.25">
      <c r="A30" s="44" t="s">
        <v>28</v>
      </c>
      <c r="B30" s="14">
        <v>0</v>
      </c>
      <c r="C30" s="14">
        <v>15</v>
      </c>
      <c r="D30" s="14">
        <v>9</v>
      </c>
      <c r="E30" s="14">
        <v>18</v>
      </c>
      <c r="F30" s="14">
        <v>38</v>
      </c>
      <c r="G30" s="14">
        <v>43</v>
      </c>
      <c r="H30" s="269"/>
      <c r="I30" s="14">
        <v>24</v>
      </c>
      <c r="J30" s="14">
        <v>38</v>
      </c>
      <c r="K30" s="14">
        <v>34</v>
      </c>
      <c r="L30" s="14">
        <v>7</v>
      </c>
      <c r="M30" s="14">
        <v>8</v>
      </c>
      <c r="N30" s="14">
        <v>23</v>
      </c>
      <c r="O30" s="269"/>
      <c r="P30" s="14">
        <v>23</v>
      </c>
      <c r="Q30" s="14">
        <v>11</v>
      </c>
      <c r="R30" s="14">
        <v>32</v>
      </c>
      <c r="S30" s="14">
        <v>23</v>
      </c>
      <c r="T30" s="14">
        <v>3</v>
      </c>
      <c r="U30" s="14">
        <v>8</v>
      </c>
      <c r="V30" s="14">
        <v>28</v>
      </c>
      <c r="W30" s="14">
        <v>24</v>
      </c>
      <c r="X30" s="14">
        <v>25</v>
      </c>
      <c r="Y30" s="14">
        <v>26</v>
      </c>
      <c r="Z30" s="14">
        <v>12</v>
      </c>
      <c r="AA30" s="14">
        <v>17</v>
      </c>
      <c r="AB30" s="14">
        <v>10</v>
      </c>
      <c r="AC30" s="14">
        <v>7</v>
      </c>
      <c r="AD30" s="14">
        <v>13</v>
      </c>
      <c r="AE30" s="14">
        <v>20</v>
      </c>
      <c r="AF30" s="14">
        <f>(O30/31)*5</f>
        <v>0</v>
      </c>
      <c r="AG30" s="14">
        <f>AM30-AK30</f>
        <v>0</v>
      </c>
      <c r="AH30" s="44" t="s">
        <v>28</v>
      </c>
      <c r="AI30" s="38"/>
      <c r="AJ30" s="38"/>
      <c r="AK30" s="38"/>
      <c r="AL30" s="38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</row>
    <row r="31" spans="1:70" s="19" customFormat="1" hidden="1" x14ac:dyDescent="0.25">
      <c r="A31" s="44" t="s">
        <v>29</v>
      </c>
      <c r="B31" s="14">
        <v>0</v>
      </c>
      <c r="C31" s="14">
        <v>0</v>
      </c>
      <c r="D31" s="14">
        <v>19</v>
      </c>
      <c r="E31" s="14">
        <v>0</v>
      </c>
      <c r="F31" s="14">
        <v>5</v>
      </c>
      <c r="G31" s="14">
        <v>17</v>
      </c>
      <c r="H31" s="269"/>
      <c r="I31" s="14">
        <v>32</v>
      </c>
      <c r="J31" s="14">
        <v>29</v>
      </c>
      <c r="K31" s="14">
        <v>23</v>
      </c>
      <c r="L31" s="14">
        <v>37</v>
      </c>
      <c r="M31" s="14">
        <v>41</v>
      </c>
      <c r="N31" s="14">
        <v>7</v>
      </c>
      <c r="O31" s="269"/>
      <c r="P31" s="14">
        <v>19</v>
      </c>
      <c r="Q31" s="14">
        <v>20</v>
      </c>
      <c r="R31" s="14">
        <v>21</v>
      </c>
      <c r="S31" s="14">
        <v>17</v>
      </c>
      <c r="T31" s="14">
        <v>13</v>
      </c>
      <c r="U31" s="14">
        <v>22</v>
      </c>
      <c r="V31" s="14">
        <v>37</v>
      </c>
      <c r="W31" s="14">
        <v>53</v>
      </c>
      <c r="X31" s="14">
        <v>53</v>
      </c>
      <c r="Y31" s="14">
        <v>42</v>
      </c>
      <c r="Z31" s="14">
        <v>46</v>
      </c>
      <c r="AA31" s="14">
        <v>47</v>
      </c>
      <c r="AB31" s="14">
        <v>50</v>
      </c>
      <c r="AC31" s="14">
        <v>59</v>
      </c>
      <c r="AD31" s="14">
        <v>51</v>
      </c>
      <c r="AE31" s="14">
        <v>51</v>
      </c>
      <c r="AF31" s="14">
        <f>(O31/31)*5</f>
        <v>0</v>
      </c>
      <c r="AG31" s="14">
        <f>AM31-AK31</f>
        <v>0</v>
      </c>
      <c r="AH31" s="44" t="s">
        <v>29</v>
      </c>
      <c r="AI31" s="38"/>
      <c r="AJ31" s="38"/>
      <c r="AK31" s="38"/>
      <c r="AL31" s="38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</row>
    <row r="32" spans="1:70" s="19" customFormat="1" x14ac:dyDescent="0.25">
      <c r="A32" s="44"/>
      <c r="B32" s="14"/>
      <c r="C32" s="14"/>
      <c r="D32" s="14"/>
      <c r="E32" s="14"/>
      <c r="F32" s="14"/>
      <c r="G32" s="14"/>
      <c r="H32" s="45"/>
      <c r="I32" s="14"/>
      <c r="J32" s="14"/>
      <c r="K32" s="14"/>
      <c r="L32" s="14"/>
      <c r="M32" s="14"/>
      <c r="N32" s="14"/>
      <c r="O32" s="45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>
        <f>(AM32/31)*5</f>
        <v>14.03225806451613</v>
      </c>
      <c r="AH32" s="44" t="s">
        <v>30</v>
      </c>
      <c r="AI32" s="38">
        <v>90</v>
      </c>
      <c r="AJ32" s="38">
        <f>ROUND(((AI32/31)*26),0)</f>
        <v>75</v>
      </c>
      <c r="AK32" s="14">
        <f>(AM32/31)*26</f>
        <v>72.967741935483872</v>
      </c>
      <c r="AL32" s="38">
        <v>90</v>
      </c>
      <c r="AM32" s="14">
        <v>87</v>
      </c>
      <c r="AN32" s="14">
        <v>90</v>
      </c>
      <c r="AO32" s="14">
        <v>90</v>
      </c>
      <c r="AP32" s="14">
        <v>90</v>
      </c>
      <c r="AQ32" s="14">
        <v>95</v>
      </c>
      <c r="AR32" s="14">
        <v>97</v>
      </c>
      <c r="AS32" s="14">
        <v>91</v>
      </c>
      <c r="AT32" s="14">
        <v>81</v>
      </c>
      <c r="AU32" s="14">
        <v>90</v>
      </c>
      <c r="AV32" s="14">
        <v>94</v>
      </c>
      <c r="AW32" s="14">
        <v>93</v>
      </c>
      <c r="AX32" s="14">
        <v>93</v>
      </c>
      <c r="AY32" s="14">
        <v>90</v>
      </c>
      <c r="AZ32" s="14">
        <v>92</v>
      </c>
      <c r="BA32" s="14">
        <v>91</v>
      </c>
      <c r="BB32" s="14">
        <v>91</v>
      </c>
      <c r="BC32" s="14">
        <v>90</v>
      </c>
      <c r="BD32" s="14">
        <v>90</v>
      </c>
      <c r="BE32" s="14">
        <v>94</v>
      </c>
      <c r="BF32" s="14">
        <v>91</v>
      </c>
      <c r="BG32" s="14">
        <v>84</v>
      </c>
      <c r="BH32" s="14">
        <v>87</v>
      </c>
      <c r="BI32" s="14">
        <v>94</v>
      </c>
      <c r="BJ32" s="14">
        <v>92</v>
      </c>
      <c r="BK32" s="14">
        <v>88</v>
      </c>
      <c r="BL32" s="14">
        <v>92</v>
      </c>
      <c r="BM32" s="14">
        <v>77</v>
      </c>
      <c r="BN32" s="14"/>
      <c r="BO32" s="14"/>
      <c r="BP32" s="14"/>
      <c r="BQ32" s="14"/>
      <c r="BR32" s="14"/>
    </row>
    <row r="33" spans="1:71" s="19" customFormat="1" x14ac:dyDescent="0.25">
      <c r="A33" s="44"/>
      <c r="B33" s="14"/>
      <c r="C33" s="14"/>
      <c r="D33" s="14"/>
      <c r="E33" s="14"/>
      <c r="F33" s="14"/>
      <c r="G33" s="14"/>
      <c r="H33" s="45"/>
      <c r="I33" s="14"/>
      <c r="J33" s="14"/>
      <c r="K33" s="14"/>
      <c r="L33" s="14"/>
      <c r="M33" s="14"/>
      <c r="N33" s="14"/>
      <c r="O33" s="4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>
        <f>(AM33/31)*5</f>
        <v>4.032258064516129</v>
      </c>
      <c r="AH33" s="44" t="s">
        <v>31</v>
      </c>
      <c r="AI33" s="38">
        <v>20</v>
      </c>
      <c r="AJ33" s="38">
        <f>ROUND(((AI33/31)*26),0)</f>
        <v>17</v>
      </c>
      <c r="AK33" s="14">
        <f>(AM33/31)*26</f>
        <v>20.967741935483868</v>
      </c>
      <c r="AL33" s="38">
        <v>20</v>
      </c>
      <c r="AM33" s="14">
        <v>25</v>
      </c>
      <c r="AN33" s="14">
        <v>24</v>
      </c>
      <c r="AO33" s="14">
        <v>21</v>
      </c>
      <c r="AP33" s="14">
        <v>20</v>
      </c>
      <c r="AQ33" s="14">
        <v>24</v>
      </c>
      <c r="AR33" s="14">
        <v>22</v>
      </c>
      <c r="AS33" s="14">
        <v>21</v>
      </c>
      <c r="AT33" s="14">
        <v>32</v>
      </c>
      <c r="AU33" s="14">
        <v>23</v>
      </c>
      <c r="AV33" s="14">
        <v>20</v>
      </c>
      <c r="AW33" s="14">
        <v>22</v>
      </c>
      <c r="AX33" s="14">
        <v>24</v>
      </c>
      <c r="AY33" s="14">
        <v>27</v>
      </c>
      <c r="AZ33" s="14">
        <v>23</v>
      </c>
      <c r="BA33" s="14">
        <v>18</v>
      </c>
      <c r="BB33" s="14">
        <v>28</v>
      </c>
      <c r="BC33" s="14">
        <v>23</v>
      </c>
      <c r="BD33" s="14">
        <v>25</v>
      </c>
      <c r="BE33" s="14">
        <v>24</v>
      </c>
      <c r="BF33" s="14">
        <v>21</v>
      </c>
      <c r="BG33" s="14">
        <v>22</v>
      </c>
      <c r="BH33" s="14">
        <v>19</v>
      </c>
      <c r="BI33" s="14">
        <v>23</v>
      </c>
      <c r="BJ33" s="14">
        <v>27</v>
      </c>
      <c r="BK33" s="14">
        <v>26</v>
      </c>
      <c r="BL33" s="14">
        <v>21</v>
      </c>
      <c r="BM33" s="14">
        <v>23</v>
      </c>
      <c r="BN33" s="14"/>
      <c r="BO33" s="14"/>
      <c r="BP33" s="14"/>
      <c r="BQ33" s="14"/>
      <c r="BR33" s="14"/>
    </row>
    <row r="34" spans="1:71" s="19" customFormat="1" x14ac:dyDescent="0.25">
      <c r="A34" s="44"/>
      <c r="B34" s="14"/>
      <c r="C34" s="14"/>
      <c r="D34" s="14"/>
      <c r="E34" s="14"/>
      <c r="F34" s="14"/>
      <c r="G34" s="14"/>
      <c r="H34" s="45"/>
      <c r="I34" s="14"/>
      <c r="J34" s="14"/>
      <c r="K34" s="14"/>
      <c r="L34" s="14"/>
      <c r="M34" s="14"/>
      <c r="N34" s="14"/>
      <c r="O34" s="45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>
        <f>(AM34/31)*5</f>
        <v>0.80645161290322576</v>
      </c>
      <c r="AH34" s="44" t="s">
        <v>32</v>
      </c>
      <c r="AI34" s="38">
        <v>10</v>
      </c>
      <c r="AJ34" s="38">
        <f>ROUND(((AI34/31)*26),0)</f>
        <v>8</v>
      </c>
      <c r="AK34" s="14">
        <f>(AM34/31)*26</f>
        <v>4.193548387096774</v>
      </c>
      <c r="AL34" s="38">
        <v>10</v>
      </c>
      <c r="AM34" s="14">
        <v>5</v>
      </c>
      <c r="AN34" s="14">
        <v>6</v>
      </c>
      <c r="AO34" s="14">
        <v>4</v>
      </c>
      <c r="AP34" s="14">
        <v>9</v>
      </c>
      <c r="AQ34" s="14">
        <v>7</v>
      </c>
      <c r="AR34" s="14">
        <v>3</v>
      </c>
      <c r="AS34" s="14">
        <v>10</v>
      </c>
      <c r="AT34" s="14">
        <v>10</v>
      </c>
      <c r="AU34" s="14">
        <v>11</v>
      </c>
      <c r="AV34" s="14">
        <v>11</v>
      </c>
      <c r="AW34" s="14">
        <v>10</v>
      </c>
      <c r="AX34" s="14">
        <v>9</v>
      </c>
      <c r="AY34" s="14">
        <v>11</v>
      </c>
      <c r="AZ34" s="14">
        <v>10</v>
      </c>
      <c r="BA34" s="14">
        <v>9</v>
      </c>
      <c r="BB34" s="14">
        <v>11</v>
      </c>
      <c r="BC34" s="14">
        <v>9</v>
      </c>
      <c r="BD34" s="14">
        <v>10</v>
      </c>
      <c r="BE34" s="14">
        <v>11</v>
      </c>
      <c r="BF34" s="14">
        <v>9</v>
      </c>
      <c r="BG34" s="14">
        <v>9</v>
      </c>
      <c r="BH34" s="14">
        <v>9</v>
      </c>
      <c r="BI34" s="14">
        <v>9</v>
      </c>
      <c r="BJ34" s="14">
        <v>10</v>
      </c>
      <c r="BK34" s="14">
        <v>10</v>
      </c>
      <c r="BL34" s="14">
        <v>9</v>
      </c>
      <c r="BM34" s="14">
        <v>10</v>
      </c>
      <c r="BN34" s="14"/>
      <c r="BO34" s="14"/>
      <c r="BP34" s="14"/>
      <c r="BQ34" s="14"/>
      <c r="BR34" s="14"/>
    </row>
    <row r="35" spans="1:71" s="19" customFormat="1" x14ac:dyDescent="0.25">
      <c r="A35" s="46" t="s">
        <v>23</v>
      </c>
      <c r="B35" s="21">
        <f t="shared" ref="B35:AG35" si="12">SUM(B28:B31)</f>
        <v>6</v>
      </c>
      <c r="C35" s="21">
        <f t="shared" si="12"/>
        <v>33</v>
      </c>
      <c r="D35" s="21">
        <f t="shared" si="12"/>
        <v>50</v>
      </c>
      <c r="E35" s="21">
        <f t="shared" si="12"/>
        <v>68</v>
      </c>
      <c r="F35" s="21">
        <f t="shared" si="12"/>
        <v>90</v>
      </c>
      <c r="G35" s="21">
        <f t="shared" si="12"/>
        <v>105</v>
      </c>
      <c r="H35" s="21">
        <f t="shared" si="12"/>
        <v>150</v>
      </c>
      <c r="I35" s="21">
        <f t="shared" si="12"/>
        <v>105</v>
      </c>
      <c r="J35" s="21">
        <f t="shared" si="12"/>
        <v>137</v>
      </c>
      <c r="K35" s="21">
        <f t="shared" si="12"/>
        <v>103</v>
      </c>
      <c r="L35" s="21">
        <f t="shared" si="12"/>
        <v>93</v>
      </c>
      <c r="M35" s="21">
        <f t="shared" si="12"/>
        <v>101</v>
      </c>
      <c r="N35" s="21">
        <f t="shared" si="12"/>
        <v>91</v>
      </c>
      <c r="O35" s="21">
        <f t="shared" si="12"/>
        <v>150</v>
      </c>
      <c r="P35" s="21">
        <f t="shared" si="12"/>
        <v>119</v>
      </c>
      <c r="Q35" s="21">
        <f t="shared" si="12"/>
        <v>125</v>
      </c>
      <c r="R35" s="21">
        <f t="shared" si="12"/>
        <v>143</v>
      </c>
      <c r="S35" s="21">
        <f t="shared" si="12"/>
        <v>124</v>
      </c>
      <c r="T35" s="21">
        <f t="shared" si="12"/>
        <v>88</v>
      </c>
      <c r="U35" s="21">
        <f t="shared" si="12"/>
        <v>75</v>
      </c>
      <c r="V35" s="21">
        <f t="shared" si="12"/>
        <v>142</v>
      </c>
      <c r="W35" s="21">
        <f t="shared" si="12"/>
        <v>155</v>
      </c>
      <c r="X35" s="21">
        <f>SUM(X28:X31)</f>
        <v>148</v>
      </c>
      <c r="Y35" s="21">
        <f t="shared" si="12"/>
        <v>144</v>
      </c>
      <c r="Z35" s="21">
        <f t="shared" si="12"/>
        <v>139</v>
      </c>
      <c r="AA35" s="21">
        <f t="shared" si="12"/>
        <v>142</v>
      </c>
      <c r="AB35" s="21">
        <f t="shared" si="12"/>
        <v>140</v>
      </c>
      <c r="AC35" s="21">
        <f t="shared" si="12"/>
        <v>144</v>
      </c>
      <c r="AD35" s="21">
        <f t="shared" si="12"/>
        <v>136</v>
      </c>
      <c r="AE35" s="21">
        <f t="shared" si="12"/>
        <v>137</v>
      </c>
      <c r="AF35" s="21">
        <f t="shared" si="12"/>
        <v>24.193548387096776</v>
      </c>
      <c r="AG35" s="21">
        <f t="shared" si="12"/>
        <v>0</v>
      </c>
      <c r="AH35" s="46" t="s">
        <v>23</v>
      </c>
      <c r="AI35" s="41">
        <f>SUM(AI28:AI34)</f>
        <v>120</v>
      </c>
      <c r="AJ35" s="41">
        <f>SUM(AJ28:AJ34)</f>
        <v>100</v>
      </c>
      <c r="AK35" s="41">
        <f>SUM(AK28:AK34)</f>
        <v>98.129032258064512</v>
      </c>
      <c r="AL35" s="41">
        <f>SUM(AL28:AL34)</f>
        <v>120</v>
      </c>
      <c r="AM35" s="41">
        <f t="shared" ref="AM35:BR35" si="13">SUM(AM28:AM34)</f>
        <v>117</v>
      </c>
      <c r="AN35" s="41">
        <f t="shared" si="13"/>
        <v>120</v>
      </c>
      <c r="AO35" s="41">
        <f t="shared" si="13"/>
        <v>115</v>
      </c>
      <c r="AP35" s="41">
        <f t="shared" si="13"/>
        <v>119</v>
      </c>
      <c r="AQ35" s="41">
        <f t="shared" si="13"/>
        <v>126</v>
      </c>
      <c r="AR35" s="41">
        <f t="shared" si="13"/>
        <v>122</v>
      </c>
      <c r="AS35" s="41">
        <f t="shared" si="13"/>
        <v>122</v>
      </c>
      <c r="AT35" s="41">
        <f t="shared" si="13"/>
        <v>123</v>
      </c>
      <c r="AU35" s="41">
        <f t="shared" si="13"/>
        <v>124</v>
      </c>
      <c r="AV35" s="41">
        <f t="shared" si="13"/>
        <v>125</v>
      </c>
      <c r="AW35" s="41">
        <f t="shared" si="13"/>
        <v>125</v>
      </c>
      <c r="AX35" s="41">
        <f t="shared" si="13"/>
        <v>126</v>
      </c>
      <c r="AY35" s="41">
        <f t="shared" si="13"/>
        <v>128</v>
      </c>
      <c r="AZ35" s="41">
        <f t="shared" si="13"/>
        <v>125</v>
      </c>
      <c r="BA35" s="41">
        <f t="shared" si="13"/>
        <v>118</v>
      </c>
      <c r="BB35" s="41">
        <f t="shared" si="13"/>
        <v>130</v>
      </c>
      <c r="BC35" s="41">
        <f t="shared" si="13"/>
        <v>122</v>
      </c>
      <c r="BD35" s="41">
        <f t="shared" si="13"/>
        <v>125</v>
      </c>
      <c r="BE35" s="41">
        <f t="shared" si="13"/>
        <v>129</v>
      </c>
      <c r="BF35" s="41">
        <f t="shared" si="13"/>
        <v>121</v>
      </c>
      <c r="BG35" s="41">
        <f t="shared" si="13"/>
        <v>115</v>
      </c>
      <c r="BH35" s="41">
        <f t="shared" si="13"/>
        <v>115</v>
      </c>
      <c r="BI35" s="41">
        <f t="shared" si="13"/>
        <v>126</v>
      </c>
      <c r="BJ35" s="41">
        <f t="shared" si="13"/>
        <v>129</v>
      </c>
      <c r="BK35" s="41">
        <f t="shared" si="13"/>
        <v>124</v>
      </c>
      <c r="BL35" s="41">
        <f t="shared" si="13"/>
        <v>122</v>
      </c>
      <c r="BM35" s="41">
        <f t="shared" si="13"/>
        <v>110</v>
      </c>
      <c r="BN35" s="41">
        <f t="shared" si="13"/>
        <v>0</v>
      </c>
      <c r="BO35" s="41">
        <f t="shared" si="13"/>
        <v>0</v>
      </c>
      <c r="BP35" s="41">
        <f t="shared" si="13"/>
        <v>0</v>
      </c>
      <c r="BQ35" s="41">
        <f t="shared" si="13"/>
        <v>0</v>
      </c>
      <c r="BR35" s="41">
        <f t="shared" si="13"/>
        <v>0</v>
      </c>
      <c r="BS35" s="47"/>
    </row>
    <row r="36" spans="1:71" x14ac:dyDescent="0.25">
      <c r="A36" s="48"/>
      <c r="B36" s="48"/>
      <c r="C36" s="48"/>
      <c r="D36" s="48"/>
      <c r="E36" s="48"/>
      <c r="F36" s="48"/>
      <c r="G36" s="48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8"/>
      <c r="AI36" s="50"/>
      <c r="AJ36" s="50"/>
      <c r="AK36" s="50"/>
      <c r="AL36" s="50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</row>
    <row r="37" spans="1:71" x14ac:dyDescent="0.25">
      <c r="A37" s="51" t="s">
        <v>33</v>
      </c>
      <c r="B37" s="52"/>
      <c r="C37" s="52"/>
      <c r="D37" s="52"/>
      <c r="E37" s="52"/>
      <c r="F37" s="52"/>
      <c r="G37" s="52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8" t="e">
        <f ca="1">AB20</f>
        <v>#NAME?</v>
      </c>
      <c r="AC37" s="8" t="e">
        <f ca="1">AC20</f>
        <v>#NAME?</v>
      </c>
      <c r="AD37" s="8" t="e">
        <f ca="1">AD20</f>
        <v>#NAME?</v>
      </c>
      <c r="AE37" s="8" t="e">
        <f ca="1">AE20</f>
        <v>#NAME?</v>
      </c>
      <c r="AF37" s="8" t="str">
        <f>$AF$20</f>
        <v>Meta Parcial</v>
      </c>
      <c r="AG37" s="8" t="str">
        <f>$AG$20</f>
        <v>01 a 05 - Mai - 24</v>
      </c>
      <c r="AH37" s="54" t="s">
        <v>33</v>
      </c>
      <c r="AI37" s="55"/>
      <c r="AJ37" s="55"/>
      <c r="AK37" s="56"/>
      <c r="AL37" s="9"/>
      <c r="AM37" s="8" t="e">
        <f t="shared" ref="AM37:BR37" ca="1" si="14">AM$20</f>
        <v>#NAME?</v>
      </c>
      <c r="AN37" s="8" t="e">
        <f t="shared" ca="1" si="14"/>
        <v>#NAME?</v>
      </c>
      <c r="AO37" s="8" t="e">
        <f t="shared" ca="1" si="14"/>
        <v>#NAME?</v>
      </c>
      <c r="AP37" s="8" t="e">
        <f t="shared" ca="1" si="14"/>
        <v>#NAME?</v>
      </c>
      <c r="AQ37" s="8" t="e">
        <f t="shared" ca="1" si="14"/>
        <v>#NAME?</v>
      </c>
      <c r="AR37" s="8" t="e">
        <f t="shared" ca="1" si="14"/>
        <v>#NAME?</v>
      </c>
      <c r="AS37" s="8" t="e">
        <f t="shared" ca="1" si="14"/>
        <v>#NAME?</v>
      </c>
      <c r="AT37" s="8" t="e">
        <f t="shared" ca="1" si="14"/>
        <v>#NAME?</v>
      </c>
      <c r="AU37" s="8" t="e">
        <f t="shared" ca="1" si="14"/>
        <v>#NAME?</v>
      </c>
      <c r="AV37" s="8" t="e">
        <f t="shared" ca="1" si="14"/>
        <v>#NAME?</v>
      </c>
      <c r="AW37" s="8" t="e">
        <f t="shared" ca="1" si="14"/>
        <v>#NAME?</v>
      </c>
      <c r="AX37" s="8" t="e">
        <f t="shared" ca="1" si="14"/>
        <v>#NAME?</v>
      </c>
      <c r="AY37" s="8" t="e">
        <f t="shared" ca="1" si="14"/>
        <v>#NAME?</v>
      </c>
      <c r="AZ37" s="8" t="e">
        <f t="shared" ca="1" si="14"/>
        <v>#NAME?</v>
      </c>
      <c r="BA37" s="8" t="e">
        <f t="shared" ca="1" si="14"/>
        <v>#NAME?</v>
      </c>
      <c r="BB37" s="8" t="e">
        <f t="shared" ca="1" si="14"/>
        <v>#NAME?</v>
      </c>
      <c r="BC37" s="8" t="e">
        <f t="shared" ca="1" si="14"/>
        <v>#NAME?</v>
      </c>
      <c r="BD37" s="8" t="e">
        <f t="shared" ca="1" si="14"/>
        <v>#NAME?</v>
      </c>
      <c r="BE37" s="8" t="e">
        <f t="shared" ca="1" si="14"/>
        <v>#NAME?</v>
      </c>
      <c r="BF37" s="8" t="e">
        <f t="shared" ca="1" si="14"/>
        <v>#NAME?</v>
      </c>
      <c r="BG37" s="8" t="e">
        <f t="shared" ca="1" si="14"/>
        <v>#NAME?</v>
      </c>
      <c r="BH37" s="8" t="e">
        <f t="shared" ca="1" si="14"/>
        <v>#NAME?</v>
      </c>
      <c r="BI37" s="8" t="e">
        <f t="shared" ca="1" si="14"/>
        <v>#NAME?</v>
      </c>
      <c r="BJ37" s="8" t="e">
        <f t="shared" ca="1" si="14"/>
        <v>#NAME?</v>
      </c>
      <c r="BK37" s="8" t="e">
        <f t="shared" ca="1" si="14"/>
        <v>#NAME?</v>
      </c>
      <c r="BL37" s="8" t="e">
        <f t="shared" ca="1" si="14"/>
        <v>#NAME?</v>
      </c>
      <c r="BM37" s="8" t="e">
        <f t="shared" ca="1" si="14"/>
        <v>#NAME?</v>
      </c>
      <c r="BN37" s="8" t="e">
        <f t="shared" ca="1" si="14"/>
        <v>#NAME?</v>
      </c>
      <c r="BO37" s="8" t="e">
        <f t="shared" ca="1" si="14"/>
        <v>#NAME?</v>
      </c>
      <c r="BP37" s="8" t="e">
        <f t="shared" ca="1" si="14"/>
        <v>#NAME?</v>
      </c>
      <c r="BQ37" s="8" t="e">
        <f t="shared" ca="1" si="14"/>
        <v>#NAME?</v>
      </c>
      <c r="BR37" s="8" t="e">
        <f t="shared" ca="1" si="14"/>
        <v>#NAME?</v>
      </c>
    </row>
    <row r="38" spans="1:71" s="67" customFormat="1" x14ac:dyDescent="0.25">
      <c r="A38" s="57" t="s">
        <v>34</v>
      </c>
      <c r="B38" s="58"/>
      <c r="C38" s="58"/>
      <c r="D38" s="58"/>
      <c r="E38" s="58"/>
      <c r="F38" s="58"/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60">
        <v>59</v>
      </c>
      <c r="AC38" s="60">
        <v>48</v>
      </c>
      <c r="AD38" s="60">
        <v>65</v>
      </c>
      <c r="AE38" s="60">
        <v>56</v>
      </c>
      <c r="AF38" s="60"/>
      <c r="AG38" s="60"/>
      <c r="AH38" s="61" t="s">
        <v>34</v>
      </c>
      <c r="AI38" s="62"/>
      <c r="AJ38" s="63"/>
      <c r="AK38" s="63"/>
      <c r="AL38" s="64"/>
      <c r="AM38" s="60">
        <v>77</v>
      </c>
      <c r="AN38" s="60">
        <v>75</v>
      </c>
      <c r="AO38" s="60">
        <v>70</v>
      </c>
      <c r="AP38" s="60">
        <v>56</v>
      </c>
      <c r="AQ38" s="60">
        <v>90</v>
      </c>
      <c r="AR38" s="60">
        <v>90</v>
      </c>
      <c r="AS38" s="60">
        <v>81</v>
      </c>
      <c r="AT38" s="60">
        <v>88</v>
      </c>
      <c r="AU38" s="60">
        <v>74</v>
      </c>
      <c r="AV38" s="60">
        <v>73</v>
      </c>
      <c r="AW38" s="60">
        <v>80</v>
      </c>
      <c r="AX38" s="60">
        <v>83</v>
      </c>
      <c r="AY38" s="60">
        <v>80</v>
      </c>
      <c r="AZ38" s="60">
        <v>84</v>
      </c>
      <c r="BA38" s="60">
        <v>83</v>
      </c>
      <c r="BB38" s="60">
        <v>128</v>
      </c>
      <c r="BC38" s="60">
        <v>118</v>
      </c>
      <c r="BD38" s="60">
        <v>110</v>
      </c>
      <c r="BE38" s="60">
        <v>121</v>
      </c>
      <c r="BF38" s="60">
        <v>103</v>
      </c>
      <c r="BG38" s="60">
        <v>112</v>
      </c>
      <c r="BH38" s="60">
        <v>94</v>
      </c>
      <c r="BI38" s="60">
        <v>105</v>
      </c>
      <c r="BJ38" s="65">
        <v>113</v>
      </c>
      <c r="BK38" s="65">
        <v>115</v>
      </c>
      <c r="BL38" s="65">
        <v>110</v>
      </c>
      <c r="BM38" s="66">
        <v>107</v>
      </c>
      <c r="BN38" s="60"/>
      <c r="BO38" s="60"/>
      <c r="BP38" s="60"/>
      <c r="BQ38" s="60"/>
      <c r="BR38" s="60"/>
    </row>
    <row r="39" spans="1:71" s="67" customFormat="1" x14ac:dyDescent="0.25">
      <c r="A39" s="57" t="s">
        <v>35</v>
      </c>
      <c r="B39" s="58"/>
      <c r="C39" s="58"/>
      <c r="D39" s="58"/>
      <c r="E39" s="58"/>
      <c r="F39" s="58"/>
      <c r="G39" s="5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60">
        <v>319</v>
      </c>
      <c r="AC39" s="60">
        <v>307</v>
      </c>
      <c r="AD39" s="60">
        <v>354</v>
      </c>
      <c r="AE39" s="60">
        <v>314</v>
      </c>
      <c r="AF39" s="60"/>
      <c r="AG39" s="60"/>
      <c r="AH39" s="61" t="s">
        <v>35</v>
      </c>
      <c r="AI39" s="62"/>
      <c r="AJ39" s="63"/>
      <c r="AK39" s="63"/>
      <c r="AL39" s="64"/>
      <c r="AM39" s="60">
        <v>369</v>
      </c>
      <c r="AN39" s="60">
        <v>328</v>
      </c>
      <c r="AO39" s="60">
        <v>311</v>
      </c>
      <c r="AP39" s="60">
        <v>296</v>
      </c>
      <c r="AQ39" s="60">
        <v>339</v>
      </c>
      <c r="AR39" s="60">
        <v>334</v>
      </c>
      <c r="AS39" s="60">
        <v>319</v>
      </c>
      <c r="AT39" s="60">
        <v>323</v>
      </c>
      <c r="AU39" s="60">
        <v>326</v>
      </c>
      <c r="AV39" s="60">
        <v>317</v>
      </c>
      <c r="AW39" s="60">
        <v>342</v>
      </c>
      <c r="AX39" s="60">
        <v>356</v>
      </c>
      <c r="AY39" s="60">
        <v>322</v>
      </c>
      <c r="AZ39" s="60">
        <v>343</v>
      </c>
      <c r="BA39" s="60">
        <v>334</v>
      </c>
      <c r="BB39" s="60">
        <v>350</v>
      </c>
      <c r="BC39" s="60">
        <v>328</v>
      </c>
      <c r="BD39" s="60">
        <v>295</v>
      </c>
      <c r="BE39" s="60">
        <v>299</v>
      </c>
      <c r="BF39" s="60">
        <v>702</v>
      </c>
      <c r="BG39" s="60">
        <v>285</v>
      </c>
      <c r="BH39" s="60">
        <v>287</v>
      </c>
      <c r="BI39" s="60">
        <v>300</v>
      </c>
      <c r="BJ39" s="65">
        <v>315</v>
      </c>
      <c r="BK39" s="65">
        <v>302</v>
      </c>
      <c r="BL39" s="65">
        <v>273</v>
      </c>
      <c r="BM39" s="66">
        <v>289</v>
      </c>
      <c r="BN39" s="60"/>
      <c r="BO39" s="60"/>
      <c r="BP39" s="60"/>
      <c r="BQ39" s="60"/>
      <c r="BR39" s="60"/>
    </row>
    <row r="40" spans="1:71" x14ac:dyDescent="0.25">
      <c r="A40" s="68" t="s">
        <v>36</v>
      </c>
      <c r="B40" s="52"/>
      <c r="C40" s="52"/>
      <c r="D40" s="52"/>
      <c r="E40" s="52"/>
      <c r="F40" s="52"/>
      <c r="G40" s="52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69">
        <f t="shared" ref="AB40:BR40" si="15">IFERROR((AB38/AB39),0)</f>
        <v>0.18495297805642633</v>
      </c>
      <c r="AC40" s="69">
        <f t="shared" si="15"/>
        <v>0.15635179153094461</v>
      </c>
      <c r="AD40" s="69">
        <f t="shared" si="15"/>
        <v>0.18361581920903955</v>
      </c>
      <c r="AE40" s="69">
        <f t="shared" si="15"/>
        <v>0.17834394904458598</v>
      </c>
      <c r="AF40" s="69">
        <f t="shared" si="15"/>
        <v>0</v>
      </c>
      <c r="AG40" s="69">
        <f t="shared" si="15"/>
        <v>0</v>
      </c>
      <c r="AH40" s="70" t="s">
        <v>36</v>
      </c>
      <c r="AI40" s="71"/>
      <c r="AJ40" s="71"/>
      <c r="AK40" s="71"/>
      <c r="AL40" s="72"/>
      <c r="AM40" s="69">
        <f t="shared" si="15"/>
        <v>0.20867208672086721</v>
      </c>
      <c r="AN40" s="69">
        <f t="shared" si="15"/>
        <v>0.22865853658536586</v>
      </c>
      <c r="AO40" s="69">
        <f t="shared" si="15"/>
        <v>0.22508038585209003</v>
      </c>
      <c r="AP40" s="69">
        <f t="shared" si="15"/>
        <v>0.1891891891891892</v>
      </c>
      <c r="AQ40" s="69">
        <f t="shared" si="15"/>
        <v>0.26548672566371684</v>
      </c>
      <c r="AR40" s="69">
        <f t="shared" si="15"/>
        <v>0.26946107784431139</v>
      </c>
      <c r="AS40" s="69">
        <f t="shared" si="15"/>
        <v>0.25391849529780564</v>
      </c>
      <c r="AT40" s="69">
        <f t="shared" si="15"/>
        <v>0.27244582043343651</v>
      </c>
      <c r="AU40" s="69">
        <f t="shared" si="15"/>
        <v>0.22699386503067484</v>
      </c>
      <c r="AV40" s="69">
        <f t="shared" si="15"/>
        <v>0.2302839116719243</v>
      </c>
      <c r="AW40" s="69">
        <f t="shared" si="15"/>
        <v>0.23391812865497075</v>
      </c>
      <c r="AX40" s="69">
        <f t="shared" si="15"/>
        <v>0.23314606741573032</v>
      </c>
      <c r="AY40" s="69">
        <f t="shared" si="15"/>
        <v>0.2484472049689441</v>
      </c>
      <c r="AZ40" s="69">
        <f t="shared" si="15"/>
        <v>0.24489795918367346</v>
      </c>
      <c r="BA40" s="69">
        <f t="shared" si="15"/>
        <v>0.24850299401197604</v>
      </c>
      <c r="BB40" s="69">
        <f t="shared" si="15"/>
        <v>0.36571428571428571</v>
      </c>
      <c r="BC40" s="69">
        <f t="shared" si="15"/>
        <v>0.3597560975609756</v>
      </c>
      <c r="BD40" s="69">
        <f t="shared" si="15"/>
        <v>0.3728813559322034</v>
      </c>
      <c r="BE40" s="69">
        <f t="shared" si="15"/>
        <v>0.40468227424749165</v>
      </c>
      <c r="BF40" s="69">
        <f t="shared" si="15"/>
        <v>0.14672364672364671</v>
      </c>
      <c r="BG40" s="69">
        <f t="shared" si="15"/>
        <v>0.39298245614035088</v>
      </c>
      <c r="BH40" s="69">
        <f t="shared" si="15"/>
        <v>0.32752613240418116</v>
      </c>
      <c r="BI40" s="69">
        <f t="shared" si="15"/>
        <v>0.35</v>
      </c>
      <c r="BJ40" s="69">
        <f t="shared" si="15"/>
        <v>0.35873015873015873</v>
      </c>
      <c r="BK40" s="69">
        <f t="shared" si="15"/>
        <v>0.38079470198675497</v>
      </c>
      <c r="BL40" s="69">
        <f t="shared" si="15"/>
        <v>0.40293040293040294</v>
      </c>
      <c r="BM40" s="69">
        <f t="shared" si="15"/>
        <v>0.37024221453287198</v>
      </c>
      <c r="BN40" s="69">
        <f t="shared" si="15"/>
        <v>0</v>
      </c>
      <c r="BO40" s="69">
        <f t="shared" si="15"/>
        <v>0</v>
      </c>
      <c r="BP40" s="69">
        <f t="shared" si="15"/>
        <v>0</v>
      </c>
      <c r="BQ40" s="69">
        <f t="shared" si="15"/>
        <v>0</v>
      </c>
      <c r="BR40" s="69">
        <f t="shared" si="15"/>
        <v>0</v>
      </c>
    </row>
    <row r="41" spans="1:71" x14ac:dyDescent="0.25">
      <c r="A41" s="73"/>
      <c r="B41" s="73"/>
      <c r="C41" s="73"/>
      <c r="D41" s="73"/>
      <c r="E41" s="73"/>
      <c r="F41" s="73"/>
      <c r="G41" s="73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74"/>
      <c r="AK41" s="74"/>
      <c r="AL41" s="74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</row>
    <row r="42" spans="1:71" ht="25.5" x14ac:dyDescent="0.25">
      <c r="A42" s="75" t="s">
        <v>37</v>
      </c>
      <c r="B42" s="52"/>
      <c r="C42" s="52"/>
      <c r="D42" s="52"/>
      <c r="E42" s="52"/>
      <c r="F42" s="52"/>
      <c r="G42" s="52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8" t="e">
        <f ca="1">AB37</f>
        <v>#NAME?</v>
      </c>
      <c r="AC42" s="8" t="e">
        <f t="shared" ref="AC42:BR42" ca="1" si="16">AC37</f>
        <v>#NAME?</v>
      </c>
      <c r="AD42" s="8" t="e">
        <f t="shared" ca="1" si="16"/>
        <v>#NAME?</v>
      </c>
      <c r="AE42" s="8" t="e">
        <f t="shared" ca="1" si="16"/>
        <v>#NAME?</v>
      </c>
      <c r="AF42" s="8" t="str">
        <f t="shared" si="16"/>
        <v>Meta Parcial</v>
      </c>
      <c r="AG42" s="8" t="str">
        <f t="shared" si="16"/>
        <v>01 a 05 - Mai - 24</v>
      </c>
      <c r="AH42" s="76" t="s">
        <v>37</v>
      </c>
      <c r="AI42" s="77"/>
      <c r="AJ42" s="77"/>
      <c r="AK42" s="77"/>
      <c r="AL42" s="10"/>
      <c r="AM42" s="8" t="e">
        <f t="shared" ca="1" si="16"/>
        <v>#NAME?</v>
      </c>
      <c r="AN42" s="8" t="e">
        <f t="shared" ca="1" si="16"/>
        <v>#NAME?</v>
      </c>
      <c r="AO42" s="8" t="e">
        <f t="shared" ca="1" si="16"/>
        <v>#NAME?</v>
      </c>
      <c r="AP42" s="8" t="e">
        <f t="shared" ca="1" si="16"/>
        <v>#NAME?</v>
      </c>
      <c r="AQ42" s="8" t="e">
        <f t="shared" ca="1" si="16"/>
        <v>#NAME?</v>
      </c>
      <c r="AR42" s="8" t="e">
        <f t="shared" ca="1" si="16"/>
        <v>#NAME?</v>
      </c>
      <c r="AS42" s="8" t="e">
        <f t="shared" ca="1" si="16"/>
        <v>#NAME?</v>
      </c>
      <c r="AT42" s="8" t="e">
        <f t="shared" ca="1" si="16"/>
        <v>#NAME?</v>
      </c>
      <c r="AU42" s="8" t="e">
        <f t="shared" ca="1" si="16"/>
        <v>#NAME?</v>
      </c>
      <c r="AV42" s="8" t="e">
        <f t="shared" ca="1" si="16"/>
        <v>#NAME?</v>
      </c>
      <c r="AW42" s="8" t="e">
        <f t="shared" ca="1" si="16"/>
        <v>#NAME?</v>
      </c>
      <c r="AX42" s="8" t="e">
        <f t="shared" ca="1" si="16"/>
        <v>#NAME?</v>
      </c>
      <c r="AY42" s="8" t="e">
        <f t="shared" ca="1" si="16"/>
        <v>#NAME?</v>
      </c>
      <c r="AZ42" s="8" t="e">
        <f t="shared" ca="1" si="16"/>
        <v>#NAME?</v>
      </c>
      <c r="BA42" s="8" t="e">
        <f t="shared" ca="1" si="16"/>
        <v>#NAME?</v>
      </c>
      <c r="BB42" s="8" t="e">
        <f t="shared" ca="1" si="16"/>
        <v>#NAME?</v>
      </c>
      <c r="BC42" s="8" t="e">
        <f t="shared" ca="1" si="16"/>
        <v>#NAME?</v>
      </c>
      <c r="BD42" s="8" t="e">
        <f t="shared" ca="1" si="16"/>
        <v>#NAME?</v>
      </c>
      <c r="BE42" s="8" t="e">
        <f t="shared" ca="1" si="16"/>
        <v>#NAME?</v>
      </c>
      <c r="BF42" s="8" t="e">
        <f t="shared" ca="1" si="16"/>
        <v>#NAME?</v>
      </c>
      <c r="BG42" s="8" t="e">
        <f t="shared" ca="1" si="16"/>
        <v>#NAME?</v>
      </c>
      <c r="BH42" s="8" t="e">
        <f t="shared" ca="1" si="16"/>
        <v>#NAME?</v>
      </c>
      <c r="BI42" s="8" t="e">
        <f t="shared" ca="1" si="16"/>
        <v>#NAME?</v>
      </c>
      <c r="BJ42" s="8" t="e">
        <f t="shared" ca="1" si="16"/>
        <v>#NAME?</v>
      </c>
      <c r="BK42" s="8" t="e">
        <f t="shared" ca="1" si="16"/>
        <v>#NAME?</v>
      </c>
      <c r="BL42" s="8" t="e">
        <f t="shared" ca="1" si="16"/>
        <v>#NAME?</v>
      </c>
      <c r="BM42" s="8" t="e">
        <f t="shared" ca="1" si="16"/>
        <v>#NAME?</v>
      </c>
      <c r="BN42" s="8" t="e">
        <f t="shared" ca="1" si="16"/>
        <v>#NAME?</v>
      </c>
      <c r="BO42" s="8" t="e">
        <f t="shared" ca="1" si="16"/>
        <v>#NAME?</v>
      </c>
      <c r="BP42" s="8" t="e">
        <f t="shared" ca="1" si="16"/>
        <v>#NAME?</v>
      </c>
      <c r="BQ42" s="8" t="e">
        <f t="shared" ca="1" si="16"/>
        <v>#NAME?</v>
      </c>
      <c r="BR42" s="8" t="e">
        <f t="shared" ca="1" si="16"/>
        <v>#NAME?</v>
      </c>
    </row>
    <row r="43" spans="1:71" s="79" customFormat="1" x14ac:dyDescent="0.25">
      <c r="A43" s="57" t="s">
        <v>38</v>
      </c>
      <c r="B43" s="58"/>
      <c r="C43" s="58"/>
      <c r="D43" s="58"/>
      <c r="E43" s="58"/>
      <c r="F43" s="58"/>
      <c r="G43" s="58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60" t="s">
        <v>39</v>
      </c>
      <c r="AC43" s="60" t="s">
        <v>39</v>
      </c>
      <c r="AD43" s="60" t="s">
        <v>39</v>
      </c>
      <c r="AE43" s="60" t="s">
        <v>39</v>
      </c>
      <c r="AF43" s="60"/>
      <c r="AG43" s="59"/>
      <c r="AH43" s="61" t="s">
        <v>38</v>
      </c>
      <c r="AI43" s="78"/>
      <c r="AJ43" s="63"/>
      <c r="AK43" s="63"/>
      <c r="AL43" s="64"/>
      <c r="AM43" s="60" t="s">
        <v>39</v>
      </c>
      <c r="AN43" s="60" t="s">
        <v>39</v>
      </c>
      <c r="AO43" s="60" t="s">
        <v>39</v>
      </c>
      <c r="AP43" s="60" t="s">
        <v>39</v>
      </c>
      <c r="AQ43" s="60" t="s">
        <v>39</v>
      </c>
      <c r="AR43" s="60" t="s">
        <v>39</v>
      </c>
      <c r="AS43" s="60" t="s">
        <v>39</v>
      </c>
      <c r="AT43" s="60" t="s">
        <v>39</v>
      </c>
      <c r="AU43" s="60" t="s">
        <v>39</v>
      </c>
      <c r="AV43" s="60" t="s">
        <v>39</v>
      </c>
      <c r="AW43" s="60" t="s">
        <v>39</v>
      </c>
      <c r="AX43" s="60" t="s">
        <v>39</v>
      </c>
      <c r="AY43" s="60" t="s">
        <v>39</v>
      </c>
      <c r="AZ43" s="60" t="s">
        <v>39</v>
      </c>
      <c r="BA43" s="60" t="s">
        <v>39</v>
      </c>
      <c r="BB43" s="60" t="s">
        <v>39</v>
      </c>
      <c r="BC43" s="60" t="s">
        <v>39</v>
      </c>
      <c r="BD43" s="60" t="s">
        <v>39</v>
      </c>
      <c r="BE43" s="60" t="s">
        <v>39</v>
      </c>
      <c r="BF43" s="60" t="s">
        <v>39</v>
      </c>
      <c r="BG43" s="60" t="s">
        <v>39</v>
      </c>
      <c r="BH43" s="60" t="s">
        <v>39</v>
      </c>
      <c r="BI43" s="60" t="s">
        <v>39</v>
      </c>
      <c r="BJ43" s="65" t="s">
        <v>39</v>
      </c>
      <c r="BK43" s="65" t="s">
        <v>39</v>
      </c>
      <c r="BL43" s="65" t="s">
        <v>39</v>
      </c>
      <c r="BM43" s="60" t="s">
        <v>39</v>
      </c>
      <c r="BN43" s="60"/>
      <c r="BO43" s="60"/>
      <c r="BP43" s="60"/>
      <c r="BQ43" s="60"/>
      <c r="BR43" s="60"/>
    </row>
    <row r="44" spans="1:71" x14ac:dyDescent="0.25">
      <c r="A44" s="73"/>
      <c r="B44" s="73"/>
      <c r="C44" s="73"/>
      <c r="D44" s="73"/>
      <c r="E44" s="73"/>
      <c r="F44" s="73"/>
      <c r="G44" s="73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74"/>
      <c r="AK44" s="74"/>
      <c r="AL44" s="74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</row>
    <row r="45" spans="1:71" ht="25.5" x14ac:dyDescent="0.25">
      <c r="A45" s="75" t="s">
        <v>40</v>
      </c>
      <c r="B45" s="52"/>
      <c r="C45" s="52"/>
      <c r="D45" s="52"/>
      <c r="E45" s="52"/>
      <c r="F45" s="52"/>
      <c r="G45" s="52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8" t="e">
        <f t="shared" ref="AB45:AG45" ca="1" si="17">AB42</f>
        <v>#NAME?</v>
      </c>
      <c r="AC45" s="8" t="e">
        <f t="shared" ca="1" si="17"/>
        <v>#NAME?</v>
      </c>
      <c r="AD45" s="8" t="e">
        <f t="shared" ca="1" si="17"/>
        <v>#NAME?</v>
      </c>
      <c r="AE45" s="8" t="e">
        <f t="shared" ca="1" si="17"/>
        <v>#NAME?</v>
      </c>
      <c r="AF45" s="8" t="str">
        <f t="shared" si="17"/>
        <v>Meta Parcial</v>
      </c>
      <c r="AG45" s="8" t="str">
        <f t="shared" si="17"/>
        <v>01 a 05 - Mai - 24</v>
      </c>
      <c r="AH45" s="76" t="s">
        <v>40</v>
      </c>
      <c r="AI45" s="77"/>
      <c r="AJ45" s="77"/>
      <c r="AK45" s="77"/>
      <c r="AL45" s="10"/>
      <c r="AM45" s="8" t="e">
        <f t="shared" ref="AM45:BR45" ca="1" si="18">AM42</f>
        <v>#NAME?</v>
      </c>
      <c r="AN45" s="8" t="e">
        <f t="shared" ca="1" si="18"/>
        <v>#NAME?</v>
      </c>
      <c r="AO45" s="8" t="e">
        <f t="shared" ca="1" si="18"/>
        <v>#NAME?</v>
      </c>
      <c r="AP45" s="8" t="e">
        <f t="shared" ca="1" si="18"/>
        <v>#NAME?</v>
      </c>
      <c r="AQ45" s="8" t="e">
        <f t="shared" ca="1" si="18"/>
        <v>#NAME?</v>
      </c>
      <c r="AR45" s="8" t="e">
        <f t="shared" ca="1" si="18"/>
        <v>#NAME?</v>
      </c>
      <c r="AS45" s="8" t="e">
        <f t="shared" ca="1" si="18"/>
        <v>#NAME?</v>
      </c>
      <c r="AT45" s="8" t="e">
        <f t="shared" ca="1" si="18"/>
        <v>#NAME?</v>
      </c>
      <c r="AU45" s="8" t="e">
        <f t="shared" ca="1" si="18"/>
        <v>#NAME?</v>
      </c>
      <c r="AV45" s="8" t="e">
        <f t="shared" ca="1" si="18"/>
        <v>#NAME?</v>
      </c>
      <c r="AW45" s="8" t="e">
        <f t="shared" ca="1" si="18"/>
        <v>#NAME?</v>
      </c>
      <c r="AX45" s="8" t="e">
        <f t="shared" ca="1" si="18"/>
        <v>#NAME?</v>
      </c>
      <c r="AY45" s="8" t="e">
        <f t="shared" ca="1" si="18"/>
        <v>#NAME?</v>
      </c>
      <c r="AZ45" s="8" t="e">
        <f t="shared" ca="1" si="18"/>
        <v>#NAME?</v>
      </c>
      <c r="BA45" s="8" t="e">
        <f t="shared" ca="1" si="18"/>
        <v>#NAME?</v>
      </c>
      <c r="BB45" s="8" t="e">
        <f t="shared" ca="1" si="18"/>
        <v>#NAME?</v>
      </c>
      <c r="BC45" s="8" t="e">
        <f t="shared" ca="1" si="18"/>
        <v>#NAME?</v>
      </c>
      <c r="BD45" s="8" t="e">
        <f t="shared" ca="1" si="18"/>
        <v>#NAME?</v>
      </c>
      <c r="BE45" s="8" t="e">
        <f t="shared" ca="1" si="18"/>
        <v>#NAME?</v>
      </c>
      <c r="BF45" s="8" t="e">
        <f t="shared" ca="1" si="18"/>
        <v>#NAME?</v>
      </c>
      <c r="BG45" s="8" t="e">
        <f t="shared" ca="1" si="18"/>
        <v>#NAME?</v>
      </c>
      <c r="BH45" s="8" t="e">
        <f t="shared" ca="1" si="18"/>
        <v>#NAME?</v>
      </c>
      <c r="BI45" s="8" t="e">
        <f t="shared" ca="1" si="18"/>
        <v>#NAME?</v>
      </c>
      <c r="BJ45" s="8" t="e">
        <f t="shared" ca="1" si="18"/>
        <v>#NAME?</v>
      </c>
      <c r="BK45" s="8" t="e">
        <f t="shared" ca="1" si="18"/>
        <v>#NAME?</v>
      </c>
      <c r="BL45" s="8" t="e">
        <f t="shared" ca="1" si="18"/>
        <v>#NAME?</v>
      </c>
      <c r="BM45" s="8" t="e">
        <f t="shared" ca="1" si="18"/>
        <v>#NAME?</v>
      </c>
      <c r="BN45" s="8" t="e">
        <f t="shared" ca="1" si="18"/>
        <v>#NAME?</v>
      </c>
      <c r="BO45" s="8" t="e">
        <f t="shared" ca="1" si="18"/>
        <v>#NAME?</v>
      </c>
      <c r="BP45" s="8" t="e">
        <f t="shared" ca="1" si="18"/>
        <v>#NAME?</v>
      </c>
      <c r="BQ45" s="8" t="e">
        <f t="shared" ca="1" si="18"/>
        <v>#NAME?</v>
      </c>
      <c r="BR45" s="8" t="e">
        <f t="shared" ca="1" si="18"/>
        <v>#NAME?</v>
      </c>
    </row>
    <row r="46" spans="1:71" s="67" customFormat="1" x14ac:dyDescent="0.25">
      <c r="A46" s="80" t="s">
        <v>41</v>
      </c>
      <c r="B46" s="58"/>
      <c r="C46" s="58"/>
      <c r="D46" s="58"/>
      <c r="E46" s="58"/>
      <c r="F46" s="58"/>
      <c r="G46" s="58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81">
        <v>30</v>
      </c>
      <c r="AC46" s="81">
        <v>23</v>
      </c>
      <c r="AD46" s="81">
        <v>13</v>
      </c>
      <c r="AE46" s="81">
        <v>26</v>
      </c>
      <c r="AF46" s="81"/>
      <c r="AG46" s="81"/>
      <c r="AH46" s="82" t="s">
        <v>41</v>
      </c>
      <c r="AI46" s="83"/>
      <c r="AJ46" s="63"/>
      <c r="AK46" s="63"/>
      <c r="AL46" s="64"/>
      <c r="AM46" s="81">
        <v>19</v>
      </c>
      <c r="AN46" s="81">
        <v>15</v>
      </c>
      <c r="AO46" s="81">
        <v>24</v>
      </c>
      <c r="AP46" s="81">
        <v>20</v>
      </c>
      <c r="AQ46" s="81">
        <v>15</v>
      </c>
      <c r="AR46" s="81">
        <v>14</v>
      </c>
      <c r="AS46" s="81">
        <v>19</v>
      </c>
      <c r="AT46" s="81">
        <v>20</v>
      </c>
      <c r="AU46" s="81">
        <v>17</v>
      </c>
      <c r="AV46" s="81">
        <v>11</v>
      </c>
      <c r="AW46" s="81">
        <v>14</v>
      </c>
      <c r="AX46" s="81">
        <v>21</v>
      </c>
      <c r="AY46" s="81">
        <v>17</v>
      </c>
      <c r="AZ46" s="81">
        <v>15</v>
      </c>
      <c r="BA46" s="81">
        <v>16</v>
      </c>
      <c r="BB46" s="60">
        <v>21</v>
      </c>
      <c r="BC46" s="60">
        <v>20</v>
      </c>
      <c r="BD46" s="60">
        <v>16</v>
      </c>
      <c r="BE46" s="60">
        <v>28</v>
      </c>
      <c r="BF46" s="60">
        <v>11</v>
      </c>
      <c r="BG46" s="60">
        <v>16</v>
      </c>
      <c r="BH46" s="81">
        <v>14</v>
      </c>
      <c r="BI46" s="60">
        <v>13</v>
      </c>
      <c r="BJ46" s="38">
        <v>10</v>
      </c>
      <c r="BK46" s="65">
        <v>15</v>
      </c>
      <c r="BL46" s="65">
        <v>12</v>
      </c>
      <c r="BM46" s="84">
        <v>13</v>
      </c>
      <c r="BN46" s="59"/>
      <c r="BO46" s="59"/>
      <c r="BP46" s="59"/>
      <c r="BQ46" s="59"/>
      <c r="BR46" s="59"/>
    </row>
    <row r="47" spans="1:71" x14ac:dyDescent="0.25">
      <c r="A47" s="73"/>
      <c r="B47" s="73"/>
      <c r="C47" s="73"/>
      <c r="D47" s="73"/>
      <c r="E47" s="73"/>
      <c r="F47" s="73"/>
      <c r="G47" s="73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74"/>
      <c r="AK47" s="74"/>
      <c r="AL47" s="74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</row>
    <row r="48" spans="1:71" x14ac:dyDescent="0.25">
      <c r="A48" s="75" t="s">
        <v>42</v>
      </c>
      <c r="B48" s="73"/>
      <c r="C48" s="73"/>
      <c r="D48" s="73"/>
      <c r="E48" s="73"/>
      <c r="F48" s="73"/>
      <c r="G48" s="73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8" t="e">
        <f t="shared" ref="AB48:AG48" ca="1" si="19">AB45</f>
        <v>#NAME?</v>
      </c>
      <c r="AC48" s="8" t="e">
        <f t="shared" ca="1" si="19"/>
        <v>#NAME?</v>
      </c>
      <c r="AD48" s="8" t="e">
        <f t="shared" ca="1" si="19"/>
        <v>#NAME?</v>
      </c>
      <c r="AE48" s="8" t="e">
        <f t="shared" ca="1" si="19"/>
        <v>#NAME?</v>
      </c>
      <c r="AF48" s="8" t="str">
        <f t="shared" si="19"/>
        <v>Meta Parcial</v>
      </c>
      <c r="AG48" s="8" t="str">
        <f t="shared" si="19"/>
        <v>01 a 05 - Mai - 24</v>
      </c>
      <c r="AH48" s="76" t="s">
        <v>42</v>
      </c>
      <c r="AI48" s="77"/>
      <c r="AJ48" s="77"/>
      <c r="AK48" s="77"/>
      <c r="AL48" s="10"/>
      <c r="AM48" s="8" t="e">
        <f t="shared" ref="AM48:BR48" ca="1" si="20">AM45</f>
        <v>#NAME?</v>
      </c>
      <c r="AN48" s="8" t="e">
        <f t="shared" ca="1" si="20"/>
        <v>#NAME?</v>
      </c>
      <c r="AO48" s="8" t="e">
        <f t="shared" ca="1" si="20"/>
        <v>#NAME?</v>
      </c>
      <c r="AP48" s="8" t="e">
        <f t="shared" ca="1" si="20"/>
        <v>#NAME?</v>
      </c>
      <c r="AQ48" s="8" t="e">
        <f t="shared" ca="1" si="20"/>
        <v>#NAME?</v>
      </c>
      <c r="AR48" s="8" t="e">
        <f t="shared" ca="1" si="20"/>
        <v>#NAME?</v>
      </c>
      <c r="AS48" s="8" t="e">
        <f t="shared" ca="1" si="20"/>
        <v>#NAME?</v>
      </c>
      <c r="AT48" s="8" t="e">
        <f t="shared" ca="1" si="20"/>
        <v>#NAME?</v>
      </c>
      <c r="AU48" s="8" t="e">
        <f t="shared" ca="1" si="20"/>
        <v>#NAME?</v>
      </c>
      <c r="AV48" s="8" t="e">
        <f t="shared" ca="1" si="20"/>
        <v>#NAME?</v>
      </c>
      <c r="AW48" s="8" t="e">
        <f t="shared" ca="1" si="20"/>
        <v>#NAME?</v>
      </c>
      <c r="AX48" s="8" t="e">
        <f t="shared" ca="1" si="20"/>
        <v>#NAME?</v>
      </c>
      <c r="AY48" s="8" t="e">
        <f t="shared" ca="1" si="20"/>
        <v>#NAME?</v>
      </c>
      <c r="AZ48" s="8" t="e">
        <f t="shared" ca="1" si="20"/>
        <v>#NAME?</v>
      </c>
      <c r="BA48" s="8" t="e">
        <f t="shared" ca="1" si="20"/>
        <v>#NAME?</v>
      </c>
      <c r="BB48" s="8" t="e">
        <f t="shared" ca="1" si="20"/>
        <v>#NAME?</v>
      </c>
      <c r="BC48" s="8" t="e">
        <f t="shared" ca="1" si="20"/>
        <v>#NAME?</v>
      </c>
      <c r="BD48" s="8" t="e">
        <f t="shared" ca="1" si="20"/>
        <v>#NAME?</v>
      </c>
      <c r="BE48" s="8" t="e">
        <f t="shared" ca="1" si="20"/>
        <v>#NAME?</v>
      </c>
      <c r="BF48" s="8" t="e">
        <f t="shared" ca="1" si="20"/>
        <v>#NAME?</v>
      </c>
      <c r="BG48" s="8" t="e">
        <f t="shared" ca="1" si="20"/>
        <v>#NAME?</v>
      </c>
      <c r="BH48" s="8" t="e">
        <f t="shared" ca="1" si="20"/>
        <v>#NAME?</v>
      </c>
      <c r="BI48" s="8" t="e">
        <f t="shared" ca="1" si="20"/>
        <v>#NAME?</v>
      </c>
      <c r="BJ48" s="8" t="e">
        <f t="shared" ca="1" si="20"/>
        <v>#NAME?</v>
      </c>
      <c r="BK48" s="8" t="e">
        <f t="shared" ca="1" si="20"/>
        <v>#NAME?</v>
      </c>
      <c r="BL48" s="8" t="e">
        <f t="shared" ca="1" si="20"/>
        <v>#NAME?</v>
      </c>
      <c r="BM48" s="8" t="e">
        <f t="shared" ca="1" si="20"/>
        <v>#NAME?</v>
      </c>
      <c r="BN48" s="8" t="e">
        <f t="shared" ca="1" si="20"/>
        <v>#NAME?</v>
      </c>
      <c r="BO48" s="8" t="e">
        <f t="shared" ca="1" si="20"/>
        <v>#NAME?</v>
      </c>
      <c r="BP48" s="8" t="e">
        <f t="shared" ca="1" si="20"/>
        <v>#NAME?</v>
      </c>
      <c r="BQ48" s="8" t="e">
        <f t="shared" ca="1" si="20"/>
        <v>#NAME?</v>
      </c>
      <c r="BR48" s="8" t="e">
        <f t="shared" ca="1" si="20"/>
        <v>#NAME?</v>
      </c>
    </row>
    <row r="49" spans="1:70" s="67" customFormat="1" x14ac:dyDescent="0.25">
      <c r="A49" s="61" t="s">
        <v>26</v>
      </c>
      <c r="B49" s="85"/>
      <c r="C49" s="85"/>
      <c r="D49" s="85"/>
      <c r="E49" s="85"/>
      <c r="F49" s="85"/>
      <c r="G49" s="85"/>
      <c r="AB49" s="60">
        <v>64</v>
      </c>
      <c r="AC49" s="60">
        <v>53</v>
      </c>
      <c r="AD49" s="60">
        <v>54</v>
      </c>
      <c r="AE49" s="60">
        <v>51</v>
      </c>
      <c r="AF49" s="60"/>
      <c r="AG49" s="60"/>
      <c r="AH49" s="61" t="s">
        <v>26</v>
      </c>
      <c r="AI49" s="62"/>
      <c r="AJ49" s="86"/>
      <c r="AK49" s="86"/>
      <c r="AL49" s="87"/>
      <c r="AM49" s="60">
        <v>31</v>
      </c>
      <c r="AN49" s="60">
        <v>36</v>
      </c>
      <c r="AO49" s="60">
        <v>35</v>
      </c>
      <c r="AP49" s="60">
        <v>39</v>
      </c>
      <c r="AQ49" s="60">
        <v>49</v>
      </c>
      <c r="AR49" s="60">
        <v>49</v>
      </c>
      <c r="AS49" s="60">
        <v>36</v>
      </c>
      <c r="AT49" s="60">
        <v>47</v>
      </c>
      <c r="AU49" s="60">
        <v>53</v>
      </c>
      <c r="AV49" s="60">
        <v>43</v>
      </c>
      <c r="AW49" s="60">
        <v>49</v>
      </c>
      <c r="AX49" s="60">
        <v>51</v>
      </c>
      <c r="AY49" s="60">
        <v>52</v>
      </c>
      <c r="AZ49" s="60">
        <v>43</v>
      </c>
      <c r="BA49" s="60">
        <v>37</v>
      </c>
      <c r="BB49" s="60">
        <v>49</v>
      </c>
      <c r="BC49" s="60">
        <v>55</v>
      </c>
      <c r="BD49" s="60">
        <v>51</v>
      </c>
      <c r="BE49" s="60">
        <v>51</v>
      </c>
      <c r="BF49" s="60">
        <v>61</v>
      </c>
      <c r="BG49" s="60">
        <v>47</v>
      </c>
      <c r="BH49" s="60">
        <v>56</v>
      </c>
      <c r="BI49" s="60">
        <v>64</v>
      </c>
      <c r="BJ49" s="65">
        <v>60</v>
      </c>
      <c r="BK49" s="65">
        <v>60</v>
      </c>
      <c r="BL49" s="65">
        <v>58</v>
      </c>
      <c r="BM49" s="66">
        <v>53</v>
      </c>
      <c r="BN49" s="60"/>
      <c r="BO49" s="60"/>
      <c r="BP49" s="60"/>
      <c r="BQ49" s="60"/>
      <c r="BR49" s="60"/>
    </row>
    <row r="50" spans="1:70" s="67" customFormat="1" x14ac:dyDescent="0.25">
      <c r="A50" s="61" t="s">
        <v>28</v>
      </c>
      <c r="B50" s="85"/>
      <c r="C50" s="85"/>
      <c r="D50" s="85"/>
      <c r="E50" s="85"/>
      <c r="F50" s="85"/>
      <c r="G50" s="85"/>
      <c r="AB50" s="60">
        <v>10</v>
      </c>
      <c r="AC50" s="60">
        <v>7</v>
      </c>
      <c r="AD50" s="60">
        <v>13</v>
      </c>
      <c r="AE50" s="60">
        <v>20</v>
      </c>
      <c r="AF50" s="60"/>
      <c r="AG50" s="60"/>
      <c r="AH50" s="61" t="s">
        <v>28</v>
      </c>
      <c r="AI50" s="62"/>
      <c r="AJ50" s="86"/>
      <c r="AK50" s="86"/>
      <c r="AL50" s="87"/>
      <c r="AM50" s="60">
        <v>7</v>
      </c>
      <c r="AN50" s="60">
        <v>13</v>
      </c>
      <c r="AO50" s="60">
        <v>9</v>
      </c>
      <c r="AP50" s="60">
        <v>15</v>
      </c>
      <c r="AQ50" s="60">
        <v>19</v>
      </c>
      <c r="AR50" s="60">
        <v>15</v>
      </c>
      <c r="AS50" s="60">
        <v>22</v>
      </c>
      <c r="AT50" s="60">
        <v>11</v>
      </c>
      <c r="AU50" s="60">
        <v>7</v>
      </c>
      <c r="AV50" s="60">
        <v>15</v>
      </c>
      <c r="AW50" s="60">
        <v>15</v>
      </c>
      <c r="AX50" s="60">
        <v>15</v>
      </c>
      <c r="AY50" s="60">
        <v>14</v>
      </c>
      <c r="AZ50" s="60">
        <v>5</v>
      </c>
      <c r="BA50" s="60">
        <v>6</v>
      </c>
      <c r="BB50" s="60">
        <v>15</v>
      </c>
      <c r="BC50" s="60">
        <v>8</v>
      </c>
      <c r="BD50" s="60">
        <v>13</v>
      </c>
      <c r="BE50" s="60">
        <v>11</v>
      </c>
      <c r="BF50" s="60">
        <v>8</v>
      </c>
      <c r="BG50" s="60">
        <v>13</v>
      </c>
      <c r="BH50" s="60">
        <v>4</v>
      </c>
      <c r="BI50" s="60">
        <v>7</v>
      </c>
      <c r="BJ50" s="65">
        <v>8</v>
      </c>
      <c r="BK50" s="65">
        <v>8</v>
      </c>
      <c r="BL50" s="65">
        <v>4</v>
      </c>
      <c r="BM50" s="66">
        <v>6</v>
      </c>
      <c r="BN50" s="60"/>
      <c r="BO50" s="60"/>
      <c r="BP50" s="60"/>
      <c r="BQ50" s="60"/>
      <c r="BR50" s="60"/>
    </row>
    <row r="51" spans="1:70" s="67" customFormat="1" x14ac:dyDescent="0.25">
      <c r="A51" s="61" t="s">
        <v>29</v>
      </c>
      <c r="B51" s="85"/>
      <c r="C51" s="85"/>
      <c r="D51" s="85"/>
      <c r="E51" s="85"/>
      <c r="F51" s="85"/>
      <c r="G51" s="85"/>
      <c r="AB51" s="60">
        <v>50</v>
      </c>
      <c r="AC51" s="60">
        <v>59</v>
      </c>
      <c r="AD51" s="60">
        <v>51</v>
      </c>
      <c r="AE51" s="60">
        <v>51</v>
      </c>
      <c r="AF51" s="60"/>
      <c r="AG51" s="60"/>
      <c r="AH51" s="61" t="s">
        <v>29</v>
      </c>
      <c r="AI51" s="62"/>
      <c r="AJ51" s="86"/>
      <c r="AK51" s="86"/>
      <c r="AL51" s="87"/>
      <c r="AM51" s="60">
        <v>46</v>
      </c>
      <c r="AN51" s="60">
        <v>47</v>
      </c>
      <c r="AO51" s="60">
        <v>47</v>
      </c>
      <c r="AP51" s="60">
        <v>39</v>
      </c>
      <c r="AQ51" s="60">
        <v>33</v>
      </c>
      <c r="AR51" s="60">
        <v>23</v>
      </c>
      <c r="AS51" s="60">
        <v>32</v>
      </c>
      <c r="AT51" s="60">
        <v>41</v>
      </c>
      <c r="AU51" s="60">
        <v>37</v>
      </c>
      <c r="AV51" s="60">
        <v>43</v>
      </c>
      <c r="AW51" s="60">
        <v>35</v>
      </c>
      <c r="AX51" s="60">
        <v>37</v>
      </c>
      <c r="AY51" s="60">
        <v>38</v>
      </c>
      <c r="AZ51" s="60">
        <v>40</v>
      </c>
      <c r="BA51" s="60">
        <v>53</v>
      </c>
      <c r="BB51" s="60">
        <v>47</v>
      </c>
      <c r="BC51" s="60">
        <v>36</v>
      </c>
      <c r="BD51" s="60">
        <v>40</v>
      </c>
      <c r="BE51" s="60">
        <v>48</v>
      </c>
      <c r="BF51" s="60">
        <v>33</v>
      </c>
      <c r="BG51" s="60">
        <v>37</v>
      </c>
      <c r="BH51" s="60">
        <v>33</v>
      </c>
      <c r="BI51" s="60">
        <v>36</v>
      </c>
      <c r="BJ51" s="65">
        <v>35</v>
      </c>
      <c r="BK51" s="65">
        <v>33</v>
      </c>
      <c r="BL51" s="65">
        <v>36</v>
      </c>
      <c r="BM51" s="66">
        <v>28</v>
      </c>
      <c r="BN51" s="60"/>
      <c r="BO51" s="60"/>
      <c r="BP51" s="60"/>
      <c r="BQ51" s="60"/>
      <c r="BR51" s="60"/>
    </row>
    <row r="52" spans="1:70" s="67" customFormat="1" x14ac:dyDescent="0.25">
      <c r="A52" s="61" t="s">
        <v>43</v>
      </c>
      <c r="B52" s="85"/>
      <c r="C52" s="85"/>
      <c r="D52" s="85"/>
      <c r="E52" s="85"/>
      <c r="F52" s="85"/>
      <c r="G52" s="85"/>
      <c r="AB52" s="60">
        <v>16</v>
      </c>
      <c r="AC52" s="60">
        <v>25</v>
      </c>
      <c r="AD52" s="60">
        <v>18</v>
      </c>
      <c r="AE52" s="60">
        <v>15</v>
      </c>
      <c r="AF52" s="60"/>
      <c r="AG52" s="60"/>
      <c r="AH52" s="61" t="s">
        <v>43</v>
      </c>
      <c r="AI52" s="62"/>
      <c r="AJ52" s="86"/>
      <c r="AK52" s="86"/>
      <c r="AL52" s="87"/>
      <c r="AM52" s="60">
        <v>34</v>
      </c>
      <c r="AN52" s="60">
        <v>25</v>
      </c>
      <c r="AO52" s="60">
        <v>24</v>
      </c>
      <c r="AP52" s="60">
        <v>26</v>
      </c>
      <c r="AQ52" s="60">
        <v>25</v>
      </c>
      <c r="AR52" s="60">
        <v>35</v>
      </c>
      <c r="AS52" s="60">
        <v>32</v>
      </c>
      <c r="AT52" s="60">
        <v>24</v>
      </c>
      <c r="AU52" s="60">
        <v>27</v>
      </c>
      <c r="AV52" s="60">
        <v>24</v>
      </c>
      <c r="AW52" s="60">
        <v>26</v>
      </c>
      <c r="AX52" s="60">
        <v>23</v>
      </c>
      <c r="AY52" s="60">
        <v>24</v>
      </c>
      <c r="AZ52" s="60">
        <v>37</v>
      </c>
      <c r="BA52" s="60">
        <v>22</v>
      </c>
      <c r="BB52" s="60">
        <v>19</v>
      </c>
      <c r="BC52" s="60">
        <v>23</v>
      </c>
      <c r="BD52" s="60">
        <v>21</v>
      </c>
      <c r="BE52" s="60">
        <v>19</v>
      </c>
      <c r="BF52" s="60">
        <v>19</v>
      </c>
      <c r="BG52" s="60">
        <v>18</v>
      </c>
      <c r="BH52" s="60">
        <v>22</v>
      </c>
      <c r="BI52" s="60">
        <v>19</v>
      </c>
      <c r="BJ52" s="65">
        <v>26</v>
      </c>
      <c r="BK52" s="65">
        <v>23</v>
      </c>
      <c r="BL52" s="65">
        <v>24</v>
      </c>
      <c r="BM52" s="66">
        <v>23</v>
      </c>
      <c r="BN52" s="60"/>
      <c r="BO52" s="60"/>
      <c r="BP52" s="60"/>
      <c r="BQ52" s="60"/>
      <c r="BR52" s="60"/>
    </row>
    <row r="53" spans="1:70" x14ac:dyDescent="0.25">
      <c r="A53" s="70" t="s">
        <v>44</v>
      </c>
      <c r="B53" s="73"/>
      <c r="C53" s="73"/>
      <c r="D53" s="73"/>
      <c r="E53" s="73"/>
      <c r="F53" s="73"/>
      <c r="G53" s="73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1">
        <f t="shared" ref="AB53:AG53" si="21">SUM(AB49:AB52)</f>
        <v>140</v>
      </c>
      <c r="AC53" s="21">
        <f t="shared" si="21"/>
        <v>144</v>
      </c>
      <c r="AD53" s="21">
        <f t="shared" si="21"/>
        <v>136</v>
      </c>
      <c r="AE53" s="21">
        <f t="shared" si="21"/>
        <v>137</v>
      </c>
      <c r="AF53" s="21">
        <f t="shared" si="21"/>
        <v>0</v>
      </c>
      <c r="AG53" s="21">
        <f t="shared" si="21"/>
        <v>0</v>
      </c>
      <c r="AH53" s="70" t="s">
        <v>44</v>
      </c>
      <c r="AI53" s="88"/>
      <c r="AJ53" s="88"/>
      <c r="AK53" s="88"/>
      <c r="AL53" s="23"/>
      <c r="AM53" s="21">
        <f t="shared" ref="AM53:BR53" si="22">SUM(AM49:AM52)</f>
        <v>118</v>
      </c>
      <c r="AN53" s="21">
        <f t="shared" si="22"/>
        <v>121</v>
      </c>
      <c r="AO53" s="21">
        <f t="shared" si="22"/>
        <v>115</v>
      </c>
      <c r="AP53" s="21">
        <f t="shared" si="22"/>
        <v>119</v>
      </c>
      <c r="AQ53" s="21">
        <f t="shared" si="22"/>
        <v>126</v>
      </c>
      <c r="AR53" s="21">
        <f t="shared" si="22"/>
        <v>122</v>
      </c>
      <c r="AS53" s="21">
        <f t="shared" si="22"/>
        <v>122</v>
      </c>
      <c r="AT53" s="21">
        <f t="shared" si="22"/>
        <v>123</v>
      </c>
      <c r="AU53" s="21">
        <f t="shared" si="22"/>
        <v>124</v>
      </c>
      <c r="AV53" s="21">
        <f t="shared" si="22"/>
        <v>125</v>
      </c>
      <c r="AW53" s="21">
        <f t="shared" si="22"/>
        <v>125</v>
      </c>
      <c r="AX53" s="21">
        <f t="shared" si="22"/>
        <v>126</v>
      </c>
      <c r="AY53" s="21">
        <f t="shared" si="22"/>
        <v>128</v>
      </c>
      <c r="AZ53" s="21">
        <f t="shared" si="22"/>
        <v>125</v>
      </c>
      <c r="BA53" s="21">
        <f t="shared" si="22"/>
        <v>118</v>
      </c>
      <c r="BB53" s="21">
        <f t="shared" si="22"/>
        <v>130</v>
      </c>
      <c r="BC53" s="21">
        <f t="shared" si="22"/>
        <v>122</v>
      </c>
      <c r="BD53" s="21">
        <f t="shared" si="22"/>
        <v>125</v>
      </c>
      <c r="BE53" s="21">
        <f t="shared" si="22"/>
        <v>129</v>
      </c>
      <c r="BF53" s="21">
        <f t="shared" si="22"/>
        <v>121</v>
      </c>
      <c r="BG53" s="21">
        <f t="shared" si="22"/>
        <v>115</v>
      </c>
      <c r="BH53" s="21">
        <f t="shared" si="22"/>
        <v>115</v>
      </c>
      <c r="BI53" s="21">
        <f t="shared" si="22"/>
        <v>126</v>
      </c>
      <c r="BJ53" s="21">
        <f t="shared" si="22"/>
        <v>129</v>
      </c>
      <c r="BK53" s="21">
        <f t="shared" si="22"/>
        <v>124</v>
      </c>
      <c r="BL53" s="21">
        <f t="shared" si="22"/>
        <v>122</v>
      </c>
      <c r="BM53" s="21">
        <f t="shared" si="22"/>
        <v>110</v>
      </c>
      <c r="BN53" s="21">
        <f t="shared" si="22"/>
        <v>0</v>
      </c>
      <c r="BO53" s="21">
        <f t="shared" si="22"/>
        <v>0</v>
      </c>
      <c r="BP53" s="21">
        <f t="shared" si="22"/>
        <v>0</v>
      </c>
      <c r="BQ53" s="21">
        <f t="shared" si="22"/>
        <v>0</v>
      </c>
      <c r="BR53" s="21">
        <f t="shared" si="22"/>
        <v>0</v>
      </c>
    </row>
    <row r="54" spans="1:70" x14ac:dyDescent="0.25">
      <c r="A54" s="89"/>
      <c r="B54" s="89"/>
      <c r="C54" s="89"/>
      <c r="D54" s="89"/>
      <c r="E54" s="89"/>
      <c r="F54" s="89"/>
      <c r="G54" s="89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8"/>
      <c r="AC54" s="28"/>
      <c r="AD54" s="28"/>
      <c r="AE54" s="28"/>
      <c r="AF54" s="28"/>
      <c r="AG54" s="28"/>
      <c r="AH54" s="73"/>
      <c r="AI54" s="74"/>
      <c r="AJ54" s="74"/>
      <c r="AK54" s="74"/>
      <c r="AL54" s="74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</row>
    <row r="55" spans="1:70" x14ac:dyDescent="0.25">
      <c r="A55" s="75" t="s">
        <v>45</v>
      </c>
      <c r="B55" s="73"/>
      <c r="C55" s="73"/>
      <c r="D55" s="73"/>
      <c r="E55" s="73"/>
      <c r="F55" s="73"/>
      <c r="G55" s="73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8" t="e">
        <f t="shared" ref="AB55:AG55" ca="1" si="23">AB48</f>
        <v>#NAME?</v>
      </c>
      <c r="AC55" s="8" t="e">
        <f t="shared" ca="1" si="23"/>
        <v>#NAME?</v>
      </c>
      <c r="AD55" s="8" t="e">
        <f t="shared" ca="1" si="23"/>
        <v>#NAME?</v>
      </c>
      <c r="AE55" s="8" t="e">
        <f t="shared" ca="1" si="23"/>
        <v>#NAME?</v>
      </c>
      <c r="AF55" s="8" t="str">
        <f t="shared" si="23"/>
        <v>Meta Parcial</v>
      </c>
      <c r="AG55" s="8" t="str">
        <f t="shared" si="23"/>
        <v>01 a 05 - Mai - 24</v>
      </c>
      <c r="AH55" s="76" t="s">
        <v>45</v>
      </c>
      <c r="AI55" s="77"/>
      <c r="AJ55" s="77"/>
      <c r="AK55" s="77"/>
      <c r="AL55" s="10"/>
      <c r="AM55" s="8" t="e">
        <f t="shared" ref="AM55:BR55" ca="1" si="24">AM48</f>
        <v>#NAME?</v>
      </c>
      <c r="AN55" s="8" t="e">
        <f t="shared" ca="1" si="24"/>
        <v>#NAME?</v>
      </c>
      <c r="AO55" s="8" t="e">
        <f t="shared" ca="1" si="24"/>
        <v>#NAME?</v>
      </c>
      <c r="AP55" s="8" t="e">
        <f t="shared" ca="1" si="24"/>
        <v>#NAME?</v>
      </c>
      <c r="AQ55" s="8" t="e">
        <f t="shared" ca="1" si="24"/>
        <v>#NAME?</v>
      </c>
      <c r="AR55" s="8" t="e">
        <f t="shared" ca="1" si="24"/>
        <v>#NAME?</v>
      </c>
      <c r="AS55" s="8" t="e">
        <f t="shared" ca="1" si="24"/>
        <v>#NAME?</v>
      </c>
      <c r="AT55" s="8" t="e">
        <f t="shared" ca="1" si="24"/>
        <v>#NAME?</v>
      </c>
      <c r="AU55" s="8" t="e">
        <f t="shared" ca="1" si="24"/>
        <v>#NAME?</v>
      </c>
      <c r="AV55" s="8" t="e">
        <f t="shared" ca="1" si="24"/>
        <v>#NAME?</v>
      </c>
      <c r="AW55" s="8" t="e">
        <f t="shared" ca="1" si="24"/>
        <v>#NAME?</v>
      </c>
      <c r="AX55" s="8" t="e">
        <f t="shared" ca="1" si="24"/>
        <v>#NAME?</v>
      </c>
      <c r="AY55" s="8" t="e">
        <f t="shared" ca="1" si="24"/>
        <v>#NAME?</v>
      </c>
      <c r="AZ55" s="8" t="e">
        <f t="shared" ca="1" si="24"/>
        <v>#NAME?</v>
      </c>
      <c r="BA55" s="8" t="e">
        <f t="shared" ca="1" si="24"/>
        <v>#NAME?</v>
      </c>
      <c r="BB55" s="8" t="e">
        <f t="shared" ca="1" si="24"/>
        <v>#NAME?</v>
      </c>
      <c r="BC55" s="8" t="e">
        <f t="shared" ca="1" si="24"/>
        <v>#NAME?</v>
      </c>
      <c r="BD55" s="8" t="e">
        <f t="shared" ca="1" si="24"/>
        <v>#NAME?</v>
      </c>
      <c r="BE55" s="8" t="e">
        <f t="shared" ca="1" si="24"/>
        <v>#NAME?</v>
      </c>
      <c r="BF55" s="8" t="e">
        <f t="shared" ca="1" si="24"/>
        <v>#NAME?</v>
      </c>
      <c r="BG55" s="8" t="e">
        <f t="shared" ca="1" si="24"/>
        <v>#NAME?</v>
      </c>
      <c r="BH55" s="8" t="e">
        <f t="shared" ca="1" si="24"/>
        <v>#NAME?</v>
      </c>
      <c r="BI55" s="8" t="e">
        <f t="shared" ca="1" si="24"/>
        <v>#NAME?</v>
      </c>
      <c r="BJ55" s="8" t="e">
        <f t="shared" ca="1" si="24"/>
        <v>#NAME?</v>
      </c>
      <c r="BK55" s="8" t="e">
        <f t="shared" ca="1" si="24"/>
        <v>#NAME?</v>
      </c>
      <c r="BL55" s="8" t="e">
        <f t="shared" ca="1" si="24"/>
        <v>#NAME?</v>
      </c>
      <c r="BM55" s="8" t="e">
        <f t="shared" ca="1" si="24"/>
        <v>#NAME?</v>
      </c>
      <c r="BN55" s="8" t="e">
        <f t="shared" ca="1" si="24"/>
        <v>#NAME?</v>
      </c>
      <c r="BO55" s="8" t="e">
        <f t="shared" ca="1" si="24"/>
        <v>#NAME?</v>
      </c>
      <c r="BP55" s="8" t="e">
        <f t="shared" ca="1" si="24"/>
        <v>#NAME?</v>
      </c>
      <c r="BQ55" s="8" t="e">
        <f t="shared" ca="1" si="24"/>
        <v>#NAME?</v>
      </c>
      <c r="BR55" s="8" t="e">
        <f t="shared" ca="1" si="24"/>
        <v>#NAME?</v>
      </c>
    </row>
    <row r="56" spans="1:70" s="67" customFormat="1" x14ac:dyDescent="0.25">
      <c r="A56" s="61" t="s">
        <v>26</v>
      </c>
      <c r="B56" s="85"/>
      <c r="C56" s="85"/>
      <c r="D56" s="85"/>
      <c r="E56" s="85"/>
      <c r="F56" s="85"/>
      <c r="G56" s="85"/>
      <c r="AB56" s="60">
        <v>53</v>
      </c>
      <c r="AC56" s="60">
        <v>43</v>
      </c>
      <c r="AD56" s="60">
        <v>74</v>
      </c>
      <c r="AE56" s="60">
        <v>53</v>
      </c>
      <c r="AF56" s="60"/>
      <c r="AG56" s="60"/>
      <c r="AH56" s="61" t="s">
        <v>26</v>
      </c>
      <c r="AI56" s="62"/>
      <c r="AJ56" s="86"/>
      <c r="AK56" s="86"/>
      <c r="AL56" s="87"/>
      <c r="AM56" s="60">
        <v>83</v>
      </c>
      <c r="AN56" s="60">
        <v>67</v>
      </c>
      <c r="AO56" s="60">
        <v>51</v>
      </c>
      <c r="AP56" s="60">
        <v>58</v>
      </c>
      <c r="AQ56" s="60">
        <v>47</v>
      </c>
      <c r="AR56" s="60">
        <v>50</v>
      </c>
      <c r="AS56" s="60">
        <v>59</v>
      </c>
      <c r="AT56" s="60">
        <v>55</v>
      </c>
      <c r="AU56" s="60">
        <v>63</v>
      </c>
      <c r="AV56" s="60">
        <v>54</v>
      </c>
      <c r="AW56" s="60">
        <v>77</v>
      </c>
      <c r="AX56" s="60">
        <v>81</v>
      </c>
      <c r="AY56" s="60">
        <v>52</v>
      </c>
      <c r="AZ56" s="60">
        <v>55</v>
      </c>
      <c r="BA56" s="60">
        <v>62</v>
      </c>
      <c r="BB56" s="60">
        <v>61</v>
      </c>
      <c r="BC56" s="60">
        <v>60</v>
      </c>
      <c r="BD56" s="60">
        <v>64</v>
      </c>
      <c r="BE56" s="60">
        <v>44</v>
      </c>
      <c r="BF56" s="60">
        <v>54</v>
      </c>
      <c r="BG56" s="60">
        <v>53</v>
      </c>
      <c r="BH56" s="60">
        <v>59</v>
      </c>
      <c r="BI56" s="60">
        <v>54</v>
      </c>
      <c r="BJ56" s="65">
        <v>62</v>
      </c>
      <c r="BK56" s="65">
        <v>46</v>
      </c>
      <c r="BL56" s="65">
        <v>48</v>
      </c>
      <c r="BM56" s="66">
        <v>57</v>
      </c>
      <c r="BN56" s="60"/>
      <c r="BO56" s="60"/>
      <c r="BP56" s="60"/>
      <c r="BQ56" s="60"/>
      <c r="BR56" s="60"/>
    </row>
    <row r="57" spans="1:70" s="67" customFormat="1" x14ac:dyDescent="0.25">
      <c r="A57" s="61" t="s">
        <v>28</v>
      </c>
      <c r="B57" s="85"/>
      <c r="C57" s="85"/>
      <c r="D57" s="85"/>
      <c r="E57" s="85"/>
      <c r="F57" s="85"/>
      <c r="G57" s="85"/>
      <c r="AB57" s="60">
        <v>10</v>
      </c>
      <c r="AC57" s="60">
        <v>3</v>
      </c>
      <c r="AD57" s="60">
        <v>0</v>
      </c>
      <c r="AE57" s="60">
        <v>10</v>
      </c>
      <c r="AF57" s="60"/>
      <c r="AG57" s="60"/>
      <c r="AH57" s="61" t="s">
        <v>28</v>
      </c>
      <c r="AI57" s="62"/>
      <c r="AJ57" s="86"/>
      <c r="AK57" s="86"/>
      <c r="AL57" s="87"/>
      <c r="AM57" s="60">
        <v>19</v>
      </c>
      <c r="AN57" s="60">
        <v>9</v>
      </c>
      <c r="AO57" s="60">
        <v>20</v>
      </c>
      <c r="AP57" s="60">
        <v>11</v>
      </c>
      <c r="AQ57" s="60">
        <v>20</v>
      </c>
      <c r="AR57" s="60">
        <v>14</v>
      </c>
      <c r="AS57" s="60">
        <v>13</v>
      </c>
      <c r="AT57" s="60">
        <v>13</v>
      </c>
      <c r="AU57" s="60">
        <v>12</v>
      </c>
      <c r="AV57" s="60">
        <v>10</v>
      </c>
      <c r="AW57" s="60">
        <v>15</v>
      </c>
      <c r="AX57" s="60">
        <v>18</v>
      </c>
      <c r="AY57" s="60">
        <v>14</v>
      </c>
      <c r="AZ57" s="60">
        <v>13</v>
      </c>
      <c r="BA57" s="60">
        <v>11</v>
      </c>
      <c r="BB57" s="60">
        <v>13</v>
      </c>
      <c r="BC57" s="60">
        <v>6</v>
      </c>
      <c r="BD57" s="60">
        <v>5</v>
      </c>
      <c r="BE57" s="60">
        <v>11</v>
      </c>
      <c r="BF57" s="60">
        <v>8</v>
      </c>
      <c r="BG57" s="60">
        <v>11</v>
      </c>
      <c r="BH57" s="60">
        <v>7</v>
      </c>
      <c r="BI57" s="60">
        <v>10</v>
      </c>
      <c r="BJ57" s="65">
        <v>12</v>
      </c>
      <c r="BK57" s="65">
        <v>9</v>
      </c>
      <c r="BL57" s="65">
        <v>6</v>
      </c>
      <c r="BM57" s="66">
        <v>15</v>
      </c>
      <c r="BN57" s="60"/>
      <c r="BO57" s="60"/>
      <c r="BP57" s="60"/>
      <c r="BQ57" s="60"/>
      <c r="BR57" s="60"/>
    </row>
    <row r="58" spans="1:70" s="67" customFormat="1" x14ac:dyDescent="0.25">
      <c r="A58" s="61" t="s">
        <v>46</v>
      </c>
      <c r="B58" s="85"/>
      <c r="C58" s="85"/>
      <c r="D58" s="85"/>
      <c r="E58" s="85"/>
      <c r="F58" s="85"/>
      <c r="G58" s="85"/>
      <c r="AB58" s="60">
        <v>57</v>
      </c>
      <c r="AC58" s="60">
        <v>69</v>
      </c>
      <c r="AD58" s="60">
        <v>79</v>
      </c>
      <c r="AE58" s="60">
        <v>57</v>
      </c>
      <c r="AF58" s="60"/>
      <c r="AG58" s="60"/>
      <c r="AH58" s="61" t="s">
        <v>46</v>
      </c>
      <c r="AI58" s="62"/>
      <c r="AJ58" s="86"/>
      <c r="AK58" s="86"/>
      <c r="AL58" s="87"/>
      <c r="AM58" s="60">
        <v>72</v>
      </c>
      <c r="AN58" s="60">
        <v>63</v>
      </c>
      <c r="AO58" s="60">
        <v>55</v>
      </c>
      <c r="AP58" s="60">
        <v>52</v>
      </c>
      <c r="AQ58" s="60">
        <v>56</v>
      </c>
      <c r="AR58" s="60">
        <v>58</v>
      </c>
      <c r="AS58" s="60">
        <v>44</v>
      </c>
      <c r="AT58" s="60">
        <v>44</v>
      </c>
      <c r="AU58" s="60">
        <v>53</v>
      </c>
      <c r="AV58" s="60">
        <v>55</v>
      </c>
      <c r="AW58" s="60">
        <v>44</v>
      </c>
      <c r="AX58" s="60">
        <v>47</v>
      </c>
      <c r="AY58" s="60">
        <v>48</v>
      </c>
      <c r="AZ58" s="60">
        <v>67</v>
      </c>
      <c r="BA58" s="60">
        <v>57</v>
      </c>
      <c r="BB58" s="60">
        <v>65</v>
      </c>
      <c r="BC58" s="60">
        <v>58</v>
      </c>
      <c r="BD58" s="60">
        <v>31</v>
      </c>
      <c r="BE58" s="60">
        <v>42</v>
      </c>
      <c r="BF58" s="60">
        <v>55</v>
      </c>
      <c r="BG58" s="60">
        <v>31</v>
      </c>
      <c r="BH58" s="60">
        <v>45</v>
      </c>
      <c r="BI58" s="60">
        <v>41</v>
      </c>
      <c r="BJ58" s="65">
        <v>34</v>
      </c>
      <c r="BK58" s="65">
        <v>40</v>
      </c>
      <c r="BL58" s="65">
        <v>23</v>
      </c>
      <c r="BM58" s="66">
        <v>28</v>
      </c>
      <c r="BN58" s="60"/>
      <c r="BO58" s="60"/>
      <c r="BP58" s="60"/>
      <c r="BQ58" s="60"/>
      <c r="BR58" s="60"/>
    </row>
    <row r="59" spans="1:70" s="67" customFormat="1" x14ac:dyDescent="0.25">
      <c r="A59" s="61" t="s">
        <v>29</v>
      </c>
      <c r="B59" s="85"/>
      <c r="C59" s="85"/>
      <c r="D59" s="85"/>
      <c r="E59" s="85"/>
      <c r="F59" s="85"/>
      <c r="G59" s="85"/>
      <c r="AB59" s="60">
        <v>59</v>
      </c>
      <c r="AC59" s="60">
        <v>48</v>
      </c>
      <c r="AD59" s="60">
        <v>65</v>
      </c>
      <c r="AE59" s="60">
        <v>56</v>
      </c>
      <c r="AF59" s="60"/>
      <c r="AG59" s="60"/>
      <c r="AH59" s="61" t="s">
        <v>29</v>
      </c>
      <c r="AI59" s="62"/>
      <c r="AJ59" s="86"/>
      <c r="AK59" s="86"/>
      <c r="AL59" s="87"/>
      <c r="AM59" s="60">
        <v>77</v>
      </c>
      <c r="AN59" s="60">
        <v>75</v>
      </c>
      <c r="AO59" s="60">
        <v>70</v>
      </c>
      <c r="AP59" s="60">
        <v>56</v>
      </c>
      <c r="AQ59" s="60">
        <v>90</v>
      </c>
      <c r="AR59" s="60">
        <v>90</v>
      </c>
      <c r="AS59" s="60">
        <v>81</v>
      </c>
      <c r="AT59" s="60">
        <v>88</v>
      </c>
      <c r="AU59" s="60">
        <v>74</v>
      </c>
      <c r="AV59" s="60">
        <v>73</v>
      </c>
      <c r="AW59" s="60">
        <v>80</v>
      </c>
      <c r="AX59" s="60">
        <v>83</v>
      </c>
      <c r="AY59" s="60">
        <v>80</v>
      </c>
      <c r="AZ59" s="60">
        <v>84</v>
      </c>
      <c r="BA59" s="60">
        <v>83</v>
      </c>
      <c r="BB59" s="60">
        <v>81</v>
      </c>
      <c r="BC59" s="60">
        <v>82</v>
      </c>
      <c r="BD59" s="60">
        <v>70</v>
      </c>
      <c r="BE59" s="60">
        <v>73</v>
      </c>
      <c r="BF59" s="60">
        <v>70</v>
      </c>
      <c r="BG59" s="60">
        <v>75</v>
      </c>
      <c r="BH59" s="60">
        <v>61</v>
      </c>
      <c r="BI59" s="60">
        <v>69</v>
      </c>
      <c r="BJ59" s="65">
        <v>78</v>
      </c>
      <c r="BK59" s="65">
        <v>82</v>
      </c>
      <c r="BL59" s="65">
        <v>74</v>
      </c>
      <c r="BM59" s="66">
        <v>79</v>
      </c>
      <c r="BN59" s="60"/>
      <c r="BO59" s="60"/>
      <c r="BP59" s="60"/>
      <c r="BQ59" s="60"/>
      <c r="BR59" s="60"/>
    </row>
    <row r="60" spans="1:70" s="67" customFormat="1" x14ac:dyDescent="0.25">
      <c r="A60" s="61" t="s">
        <v>43</v>
      </c>
      <c r="B60" s="85"/>
      <c r="C60" s="85"/>
      <c r="D60" s="85"/>
      <c r="E60" s="85"/>
      <c r="F60" s="85"/>
      <c r="G60" s="85"/>
      <c r="AB60" s="60">
        <v>0</v>
      </c>
      <c r="AC60" s="60">
        <v>0</v>
      </c>
      <c r="AD60" s="60">
        <v>0</v>
      </c>
      <c r="AE60" s="60">
        <v>1</v>
      </c>
      <c r="AF60" s="60"/>
      <c r="AG60" s="60"/>
      <c r="AH60" s="61" t="s">
        <v>43</v>
      </c>
      <c r="AI60" s="62"/>
      <c r="AJ60" s="86"/>
      <c r="AK60" s="86"/>
      <c r="AL60" s="87"/>
      <c r="AM60" s="60">
        <v>0</v>
      </c>
      <c r="AN60" s="60">
        <v>0</v>
      </c>
      <c r="AO60" s="60">
        <v>0</v>
      </c>
      <c r="AP60" s="60">
        <v>0</v>
      </c>
      <c r="AQ60" s="60">
        <v>0</v>
      </c>
      <c r="AR60" s="60">
        <v>0</v>
      </c>
      <c r="AS60" s="60">
        <v>0</v>
      </c>
      <c r="AT60" s="60">
        <v>0</v>
      </c>
      <c r="AU60" s="60">
        <v>0</v>
      </c>
      <c r="AV60" s="60">
        <v>0</v>
      </c>
      <c r="AW60" s="60">
        <v>1</v>
      </c>
      <c r="AX60" s="60">
        <v>1</v>
      </c>
      <c r="AY60" s="60">
        <v>0</v>
      </c>
      <c r="AZ60" s="60">
        <v>0</v>
      </c>
      <c r="BA60" s="60">
        <v>3</v>
      </c>
      <c r="BB60" s="60">
        <v>0</v>
      </c>
      <c r="BC60" s="60">
        <v>0</v>
      </c>
      <c r="BD60" s="60">
        <v>0</v>
      </c>
      <c r="BE60" s="60">
        <v>0</v>
      </c>
      <c r="BF60" s="60">
        <v>0</v>
      </c>
      <c r="BG60" s="60">
        <v>0</v>
      </c>
      <c r="BH60" s="60">
        <v>0</v>
      </c>
      <c r="BI60" s="60">
        <v>0</v>
      </c>
      <c r="BJ60" s="65">
        <v>0</v>
      </c>
      <c r="BK60" s="65">
        <v>1</v>
      </c>
      <c r="BL60" s="65">
        <v>0</v>
      </c>
      <c r="BM60" s="66">
        <v>0</v>
      </c>
      <c r="BN60" s="60"/>
      <c r="BO60" s="60"/>
      <c r="BP60" s="60"/>
      <c r="BQ60" s="60"/>
      <c r="BR60" s="60"/>
    </row>
    <row r="61" spans="1:70" x14ac:dyDescent="0.25">
      <c r="A61" s="70" t="s">
        <v>44</v>
      </c>
      <c r="B61" s="73"/>
      <c r="C61" s="73"/>
      <c r="D61" s="73"/>
      <c r="E61" s="73"/>
      <c r="F61" s="73"/>
      <c r="G61" s="73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1">
        <f t="shared" ref="AB61:AG61" si="25">SUM(AB56:AB60)</f>
        <v>179</v>
      </c>
      <c r="AC61" s="21">
        <f t="shared" si="25"/>
        <v>163</v>
      </c>
      <c r="AD61" s="21">
        <f t="shared" si="25"/>
        <v>218</v>
      </c>
      <c r="AE61" s="21">
        <f t="shared" si="25"/>
        <v>177</v>
      </c>
      <c r="AF61" s="21">
        <f t="shared" si="25"/>
        <v>0</v>
      </c>
      <c r="AG61" s="21">
        <f t="shared" si="25"/>
        <v>0</v>
      </c>
      <c r="AH61" s="70" t="s">
        <v>44</v>
      </c>
      <c r="AI61" s="88"/>
      <c r="AJ61" s="88"/>
      <c r="AK61" s="88"/>
      <c r="AL61" s="23"/>
      <c r="AM61" s="21">
        <f t="shared" ref="AM61:BR61" si="26">SUM(AM56:AM60)</f>
        <v>251</v>
      </c>
      <c r="AN61" s="21">
        <f t="shared" si="26"/>
        <v>214</v>
      </c>
      <c r="AO61" s="21">
        <f t="shared" si="26"/>
        <v>196</v>
      </c>
      <c r="AP61" s="21">
        <f t="shared" si="26"/>
        <v>177</v>
      </c>
      <c r="AQ61" s="21">
        <f t="shared" si="26"/>
        <v>213</v>
      </c>
      <c r="AR61" s="21">
        <f t="shared" si="26"/>
        <v>212</v>
      </c>
      <c r="AS61" s="21">
        <f t="shared" si="26"/>
        <v>197</v>
      </c>
      <c r="AT61" s="21">
        <f t="shared" si="26"/>
        <v>200</v>
      </c>
      <c r="AU61" s="21">
        <f t="shared" si="26"/>
        <v>202</v>
      </c>
      <c r="AV61" s="21">
        <f t="shared" si="26"/>
        <v>192</v>
      </c>
      <c r="AW61" s="21">
        <f t="shared" si="26"/>
        <v>217</v>
      </c>
      <c r="AX61" s="21">
        <f t="shared" si="26"/>
        <v>230</v>
      </c>
      <c r="AY61" s="21">
        <f t="shared" si="26"/>
        <v>194</v>
      </c>
      <c r="AZ61" s="21">
        <f t="shared" si="26"/>
        <v>219</v>
      </c>
      <c r="BA61" s="21">
        <f t="shared" si="26"/>
        <v>216</v>
      </c>
      <c r="BB61" s="21">
        <f t="shared" si="26"/>
        <v>220</v>
      </c>
      <c r="BC61" s="21">
        <f t="shared" si="26"/>
        <v>206</v>
      </c>
      <c r="BD61" s="21">
        <f t="shared" si="26"/>
        <v>170</v>
      </c>
      <c r="BE61" s="21">
        <f t="shared" si="26"/>
        <v>170</v>
      </c>
      <c r="BF61" s="21">
        <f t="shared" si="26"/>
        <v>187</v>
      </c>
      <c r="BG61" s="21">
        <f t="shared" si="26"/>
        <v>170</v>
      </c>
      <c r="BH61" s="21">
        <f t="shared" si="26"/>
        <v>172</v>
      </c>
      <c r="BI61" s="21">
        <f t="shared" si="26"/>
        <v>174</v>
      </c>
      <c r="BJ61" s="21">
        <f t="shared" si="26"/>
        <v>186</v>
      </c>
      <c r="BK61" s="21">
        <f t="shared" si="26"/>
        <v>178</v>
      </c>
      <c r="BL61" s="21">
        <f t="shared" si="26"/>
        <v>151</v>
      </c>
      <c r="BM61" s="21">
        <f t="shared" si="26"/>
        <v>179</v>
      </c>
      <c r="BN61" s="21">
        <f t="shared" si="26"/>
        <v>0</v>
      </c>
      <c r="BO61" s="21">
        <f t="shared" si="26"/>
        <v>0</v>
      </c>
      <c r="BP61" s="21">
        <f t="shared" si="26"/>
        <v>0</v>
      </c>
      <c r="BQ61" s="21">
        <f t="shared" si="26"/>
        <v>0</v>
      </c>
      <c r="BR61" s="21">
        <f t="shared" si="26"/>
        <v>0</v>
      </c>
    </row>
    <row r="62" spans="1:70" x14ac:dyDescent="0.25">
      <c r="A62" s="89"/>
      <c r="B62" s="89"/>
      <c r="C62" s="89"/>
      <c r="D62" s="89"/>
      <c r="E62" s="89"/>
      <c r="F62" s="89"/>
      <c r="G62" s="89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89"/>
      <c r="AI62" s="90"/>
      <c r="AJ62" s="90"/>
      <c r="AK62" s="90"/>
      <c r="AL62" s="90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</row>
    <row r="63" spans="1:70" ht="25.5" x14ac:dyDescent="0.25">
      <c r="A63" s="33" t="s">
        <v>47</v>
      </c>
      <c r="B63" s="8">
        <f>$B$10</f>
        <v>44562</v>
      </c>
      <c r="C63" s="8" t="e">
        <f ca="1">$C$10</f>
        <v>#NAME?</v>
      </c>
      <c r="D63" s="8" t="e">
        <f ca="1">$D$10</f>
        <v>#NAME?</v>
      </c>
      <c r="E63" s="8" t="e">
        <f ca="1">$E$10</f>
        <v>#NAME?</v>
      </c>
      <c r="F63" s="8" t="e">
        <f ca="1">$F$10</f>
        <v>#NAME?</v>
      </c>
      <c r="G63" s="8" t="e">
        <f ca="1">$G$10</f>
        <v>#NAME?</v>
      </c>
      <c r="H63" s="34" t="s">
        <v>14</v>
      </c>
      <c r="I63" s="8" t="e">
        <f ca="1">$I$10</f>
        <v>#NAME?</v>
      </c>
      <c r="J63" s="8" t="e">
        <f ca="1">$J$10</f>
        <v>#NAME?</v>
      </c>
      <c r="K63" s="8" t="e">
        <f ca="1">$K$10</f>
        <v>#NAME?</v>
      </c>
      <c r="L63" s="8" t="e">
        <f ca="1">$L$10</f>
        <v>#NAME?</v>
      </c>
      <c r="M63" s="8" t="e">
        <f ca="1">$M$10</f>
        <v>#NAME?</v>
      </c>
      <c r="N63" s="8" t="e">
        <f ca="1">$N$10</f>
        <v>#NAME?</v>
      </c>
      <c r="O63" s="34" t="s">
        <v>14</v>
      </c>
      <c r="P63" s="8" t="e">
        <f t="shared" ref="P63:AE63" ca="1" si="27">P10</f>
        <v>#NAME?</v>
      </c>
      <c r="Q63" s="8" t="e">
        <f t="shared" ca="1" si="27"/>
        <v>#NAME?</v>
      </c>
      <c r="R63" s="8" t="e">
        <f t="shared" ca="1" si="27"/>
        <v>#NAME?</v>
      </c>
      <c r="S63" s="8" t="e">
        <f t="shared" ca="1" si="27"/>
        <v>#NAME?</v>
      </c>
      <c r="T63" s="8" t="e">
        <f t="shared" ca="1" si="27"/>
        <v>#NAME?</v>
      </c>
      <c r="U63" s="8" t="e">
        <f t="shared" ca="1" si="27"/>
        <v>#NAME?</v>
      </c>
      <c r="V63" s="8" t="e">
        <f t="shared" ca="1" si="27"/>
        <v>#NAME?</v>
      </c>
      <c r="W63" s="8" t="e">
        <f t="shared" ca="1" si="27"/>
        <v>#NAME?</v>
      </c>
      <c r="X63" s="8" t="e">
        <f t="shared" ca="1" si="27"/>
        <v>#NAME?</v>
      </c>
      <c r="Y63" s="8" t="e">
        <f t="shared" ca="1" si="27"/>
        <v>#NAME?</v>
      </c>
      <c r="Z63" s="8" t="e">
        <f t="shared" ca="1" si="27"/>
        <v>#NAME?</v>
      </c>
      <c r="AA63" s="8" t="e">
        <f t="shared" ca="1" si="27"/>
        <v>#NAME?</v>
      </c>
      <c r="AB63" s="8" t="e">
        <f t="shared" ca="1" si="27"/>
        <v>#NAME?</v>
      </c>
      <c r="AC63" s="8" t="e">
        <f t="shared" ca="1" si="27"/>
        <v>#NAME?</v>
      </c>
      <c r="AD63" s="8" t="e">
        <f t="shared" ca="1" si="27"/>
        <v>#NAME?</v>
      </c>
      <c r="AE63" s="8" t="e">
        <f t="shared" ca="1" si="27"/>
        <v>#NAME?</v>
      </c>
      <c r="AF63" s="8" t="str">
        <f>$AF$20</f>
        <v>Meta Parcial</v>
      </c>
      <c r="AG63" s="8" t="str">
        <f>$AG$20</f>
        <v>01 a 05 - Mai - 24</v>
      </c>
      <c r="AH63" s="33" t="s">
        <v>48</v>
      </c>
      <c r="AI63" s="34" t="str">
        <f>AI$20</f>
        <v>Meta</v>
      </c>
      <c r="AJ63" s="34" t="str">
        <f>AJ$20</f>
        <v>Meta Parcial</v>
      </c>
      <c r="AK63" s="43" t="str">
        <f t="shared" ref="AK63:BR63" si="28">AK$20</f>
        <v>06 a 31 - Mai - 24</v>
      </c>
      <c r="AL63" s="34" t="str">
        <f t="shared" si="28"/>
        <v>Meta</v>
      </c>
      <c r="AM63" s="8" t="e">
        <f t="shared" ca="1" si="28"/>
        <v>#NAME?</v>
      </c>
      <c r="AN63" s="8" t="e">
        <f t="shared" ca="1" si="28"/>
        <v>#NAME?</v>
      </c>
      <c r="AO63" s="8" t="e">
        <f t="shared" ca="1" si="28"/>
        <v>#NAME?</v>
      </c>
      <c r="AP63" s="8" t="e">
        <f t="shared" ca="1" si="28"/>
        <v>#NAME?</v>
      </c>
      <c r="AQ63" s="8" t="e">
        <f t="shared" ca="1" si="28"/>
        <v>#NAME?</v>
      </c>
      <c r="AR63" s="8" t="e">
        <f t="shared" ca="1" si="28"/>
        <v>#NAME?</v>
      </c>
      <c r="AS63" s="8" t="e">
        <f t="shared" ca="1" si="28"/>
        <v>#NAME?</v>
      </c>
      <c r="AT63" s="8" t="e">
        <f t="shared" ca="1" si="28"/>
        <v>#NAME?</v>
      </c>
      <c r="AU63" s="8" t="e">
        <f t="shared" ca="1" si="28"/>
        <v>#NAME?</v>
      </c>
      <c r="AV63" s="8" t="e">
        <f t="shared" ca="1" si="28"/>
        <v>#NAME?</v>
      </c>
      <c r="AW63" s="8" t="e">
        <f t="shared" ca="1" si="28"/>
        <v>#NAME?</v>
      </c>
      <c r="AX63" s="8" t="e">
        <f t="shared" ca="1" si="28"/>
        <v>#NAME?</v>
      </c>
      <c r="AY63" s="8" t="e">
        <f t="shared" ca="1" si="28"/>
        <v>#NAME?</v>
      </c>
      <c r="AZ63" s="8" t="e">
        <f t="shared" ca="1" si="28"/>
        <v>#NAME?</v>
      </c>
      <c r="BA63" s="8" t="e">
        <f t="shared" ca="1" si="28"/>
        <v>#NAME?</v>
      </c>
      <c r="BB63" s="8" t="e">
        <f t="shared" ca="1" si="28"/>
        <v>#NAME?</v>
      </c>
      <c r="BC63" s="8" t="e">
        <f t="shared" ca="1" si="28"/>
        <v>#NAME?</v>
      </c>
      <c r="BD63" s="8" t="e">
        <f t="shared" ca="1" si="28"/>
        <v>#NAME?</v>
      </c>
      <c r="BE63" s="8" t="e">
        <f t="shared" ca="1" si="28"/>
        <v>#NAME?</v>
      </c>
      <c r="BF63" s="8" t="e">
        <f t="shared" ca="1" si="28"/>
        <v>#NAME?</v>
      </c>
      <c r="BG63" s="8" t="e">
        <f t="shared" ca="1" si="28"/>
        <v>#NAME?</v>
      </c>
      <c r="BH63" s="8" t="e">
        <f t="shared" ca="1" si="28"/>
        <v>#NAME?</v>
      </c>
      <c r="BI63" s="8" t="e">
        <f t="shared" ca="1" si="28"/>
        <v>#NAME?</v>
      </c>
      <c r="BJ63" s="8" t="e">
        <f t="shared" ca="1" si="28"/>
        <v>#NAME?</v>
      </c>
      <c r="BK63" s="8" t="e">
        <f t="shared" ca="1" si="28"/>
        <v>#NAME?</v>
      </c>
      <c r="BL63" s="8" t="e">
        <f t="shared" ca="1" si="28"/>
        <v>#NAME?</v>
      </c>
      <c r="BM63" s="8" t="e">
        <f t="shared" ca="1" si="28"/>
        <v>#NAME?</v>
      </c>
      <c r="BN63" s="8" t="e">
        <f t="shared" ca="1" si="28"/>
        <v>#NAME?</v>
      </c>
      <c r="BO63" s="8" t="e">
        <f t="shared" ca="1" si="28"/>
        <v>#NAME?</v>
      </c>
      <c r="BP63" s="8" t="e">
        <f t="shared" ca="1" si="28"/>
        <v>#NAME?</v>
      </c>
      <c r="BQ63" s="8" t="e">
        <f t="shared" ca="1" si="28"/>
        <v>#NAME?</v>
      </c>
      <c r="BR63" s="8" t="e">
        <f t="shared" ca="1" si="28"/>
        <v>#NAME?</v>
      </c>
    </row>
    <row r="64" spans="1:70" s="19" customFormat="1" x14ac:dyDescent="0.25">
      <c r="A64" s="37" t="s">
        <v>49</v>
      </c>
      <c r="B64" s="38">
        <v>348</v>
      </c>
      <c r="C64" s="38">
        <v>460</v>
      </c>
      <c r="D64" s="38">
        <f>D76</f>
        <v>1089</v>
      </c>
      <c r="E64" s="38">
        <v>1207</v>
      </c>
      <c r="F64" s="38">
        <v>1418</v>
      </c>
      <c r="G64" s="38">
        <v>1349</v>
      </c>
      <c r="H64" s="39">
        <f>H70</f>
        <v>940</v>
      </c>
      <c r="I64" s="38">
        <v>1243</v>
      </c>
      <c r="J64" s="38">
        <v>1377</v>
      </c>
      <c r="K64" s="38">
        <f>K76</f>
        <v>1149</v>
      </c>
      <c r="L64" s="38">
        <v>1101</v>
      </c>
      <c r="M64" s="38">
        <f>M76</f>
        <v>955</v>
      </c>
      <c r="N64" s="38">
        <f>N76</f>
        <v>1013</v>
      </c>
      <c r="O64" s="39">
        <f>O70</f>
        <v>940</v>
      </c>
      <c r="P64" s="38">
        <f t="shared" ref="P64:Y64" si="29">P76</f>
        <v>851</v>
      </c>
      <c r="Q64" s="38">
        <f t="shared" si="29"/>
        <v>859</v>
      </c>
      <c r="R64" s="38">
        <f t="shared" si="29"/>
        <v>1090</v>
      </c>
      <c r="S64" s="38">
        <f t="shared" si="29"/>
        <v>972</v>
      </c>
      <c r="T64" s="38">
        <f t="shared" si="29"/>
        <v>1042</v>
      </c>
      <c r="U64" s="38">
        <f t="shared" si="29"/>
        <v>1002</v>
      </c>
      <c r="V64" s="38">
        <f t="shared" si="29"/>
        <v>924</v>
      </c>
      <c r="W64" s="38">
        <f t="shared" si="29"/>
        <v>976</v>
      </c>
      <c r="X64" s="38">
        <f t="shared" si="29"/>
        <v>992</v>
      </c>
      <c r="Y64" s="38">
        <f t="shared" si="29"/>
        <v>1054</v>
      </c>
      <c r="Z64" s="38">
        <v>1006</v>
      </c>
      <c r="AA64" s="38">
        <f>AA76</f>
        <v>1110</v>
      </c>
      <c r="AB64" s="38">
        <v>1182</v>
      </c>
      <c r="AC64" s="38">
        <v>1095</v>
      </c>
      <c r="AD64" s="38">
        <v>1077</v>
      </c>
      <c r="AE64" s="38">
        <v>1111</v>
      </c>
      <c r="AF64" s="14">
        <f>(O64/31)*5</f>
        <v>151.61290322580646</v>
      </c>
      <c r="AG64" s="14">
        <f>(AM64/31)*5</f>
        <v>174.35483870967741</v>
      </c>
      <c r="AH64" s="37" t="s">
        <v>49</v>
      </c>
      <c r="AI64" s="39">
        <f>AI76</f>
        <v>1100</v>
      </c>
      <c r="AJ64" s="39">
        <f>AJ76</f>
        <v>923</v>
      </c>
      <c r="AK64" s="39">
        <f>(AM64/31)*26</f>
        <v>906.64516129032245</v>
      </c>
      <c r="AL64" s="39">
        <f>AL76</f>
        <v>1100</v>
      </c>
      <c r="AM64" s="39">
        <v>1081</v>
      </c>
      <c r="AN64" s="39">
        <v>1131</v>
      </c>
      <c r="AO64" s="39">
        <f>AO76</f>
        <v>1335</v>
      </c>
      <c r="AP64" s="39">
        <f>AP76</f>
        <v>1239</v>
      </c>
      <c r="AQ64" s="39">
        <v>1201</v>
      </c>
      <c r="AR64" s="39">
        <v>1237</v>
      </c>
      <c r="AS64" s="39">
        <v>1199</v>
      </c>
      <c r="AT64" s="39">
        <v>1173</v>
      </c>
      <c r="AU64" s="39">
        <v>1255</v>
      </c>
      <c r="AV64" s="39">
        <v>1173</v>
      </c>
      <c r="AW64" s="39">
        <f t="shared" ref="AW64:BR64" si="30">AW76</f>
        <v>1181</v>
      </c>
      <c r="AX64" s="39">
        <v>1170</v>
      </c>
      <c r="AY64" s="39">
        <f t="shared" si="30"/>
        <v>1251</v>
      </c>
      <c r="AZ64" s="39">
        <v>1293</v>
      </c>
      <c r="BA64" s="39">
        <v>1295</v>
      </c>
      <c r="BB64" s="39">
        <f t="shared" si="30"/>
        <v>1209</v>
      </c>
      <c r="BC64" s="39">
        <v>1121</v>
      </c>
      <c r="BD64" s="39">
        <f t="shared" si="30"/>
        <v>1143</v>
      </c>
      <c r="BE64" s="39">
        <f>BE76</f>
        <v>1132</v>
      </c>
      <c r="BF64" s="39">
        <v>1140</v>
      </c>
      <c r="BG64" s="39">
        <f t="shared" si="30"/>
        <v>1195</v>
      </c>
      <c r="BH64" s="39">
        <f t="shared" si="30"/>
        <v>1185</v>
      </c>
      <c r="BI64" s="39">
        <v>1196</v>
      </c>
      <c r="BJ64" s="39">
        <v>1191</v>
      </c>
      <c r="BK64" s="39">
        <v>1236</v>
      </c>
      <c r="BL64" s="39">
        <v>1158</v>
      </c>
      <c r="BM64" s="39">
        <f t="shared" si="30"/>
        <v>1196</v>
      </c>
      <c r="BN64" s="39">
        <f t="shared" si="30"/>
        <v>0</v>
      </c>
      <c r="BO64" s="39">
        <f t="shared" si="30"/>
        <v>0</v>
      </c>
      <c r="BP64" s="39">
        <f t="shared" si="30"/>
        <v>0</v>
      </c>
      <c r="BQ64" s="39">
        <f t="shared" si="30"/>
        <v>0</v>
      </c>
      <c r="BR64" s="39">
        <f t="shared" si="30"/>
        <v>0</v>
      </c>
    </row>
    <row r="65" spans="1:70" s="19" customFormat="1" x14ac:dyDescent="0.25">
      <c r="A65" s="37" t="s">
        <v>50</v>
      </c>
      <c r="B65" s="39">
        <v>0</v>
      </c>
      <c r="C65" s="39">
        <v>299</v>
      </c>
      <c r="D65" s="39">
        <f>D83</f>
        <v>941</v>
      </c>
      <c r="E65" s="39">
        <v>1259</v>
      </c>
      <c r="F65" s="39">
        <v>1498</v>
      </c>
      <c r="G65" s="39">
        <v>1288</v>
      </c>
      <c r="H65" s="39">
        <f>H79</f>
        <v>792</v>
      </c>
      <c r="I65" s="39">
        <v>1304</v>
      </c>
      <c r="J65" s="39">
        <v>1385</v>
      </c>
      <c r="K65" s="39">
        <f>K83</f>
        <v>1215</v>
      </c>
      <c r="L65" s="39">
        <v>1244</v>
      </c>
      <c r="M65" s="39">
        <f>M83</f>
        <v>1035</v>
      </c>
      <c r="N65" s="39">
        <f>N83</f>
        <v>1121</v>
      </c>
      <c r="O65" s="39">
        <f>O79</f>
        <v>792</v>
      </c>
      <c r="P65" s="39">
        <f t="shared" ref="P65:AA65" si="31">P83</f>
        <v>1003</v>
      </c>
      <c r="Q65" s="39">
        <f t="shared" si="31"/>
        <v>1005</v>
      </c>
      <c r="R65" s="39">
        <f t="shared" si="31"/>
        <v>1285</v>
      </c>
      <c r="S65" s="39">
        <f t="shared" si="31"/>
        <v>1105</v>
      </c>
      <c r="T65" s="39">
        <f t="shared" si="31"/>
        <v>1205</v>
      </c>
      <c r="U65" s="39">
        <f t="shared" si="31"/>
        <v>1183</v>
      </c>
      <c r="V65" s="39">
        <f t="shared" si="31"/>
        <v>1082</v>
      </c>
      <c r="W65" s="39">
        <f t="shared" si="31"/>
        <v>1207</v>
      </c>
      <c r="X65" s="39">
        <f t="shared" si="31"/>
        <v>1223</v>
      </c>
      <c r="Y65" s="39">
        <f t="shared" si="31"/>
        <v>1243</v>
      </c>
      <c r="Z65" s="39">
        <f t="shared" si="31"/>
        <v>1264</v>
      </c>
      <c r="AA65" s="39">
        <f t="shared" si="31"/>
        <v>1361</v>
      </c>
      <c r="AB65" s="39">
        <v>1448</v>
      </c>
      <c r="AC65" s="39">
        <v>1442</v>
      </c>
      <c r="AD65" s="39">
        <v>1347</v>
      </c>
      <c r="AE65" s="39">
        <v>1456</v>
      </c>
      <c r="AF65" s="14">
        <f>(O65/31)*5</f>
        <v>127.74193548387096</v>
      </c>
      <c r="AG65" s="14">
        <f>(AM65/31)*5</f>
        <v>219.67741935483872</v>
      </c>
      <c r="AH65" s="37" t="s">
        <v>50</v>
      </c>
      <c r="AI65" s="39">
        <f>AI83</f>
        <v>1150</v>
      </c>
      <c r="AJ65" s="39">
        <f>AJ83</f>
        <v>965</v>
      </c>
      <c r="AK65" s="39">
        <f>(AM65/31)*26</f>
        <v>1142.3225806451615</v>
      </c>
      <c r="AL65" s="39">
        <f>AL83</f>
        <v>1150</v>
      </c>
      <c r="AM65" s="39">
        <f>AM83</f>
        <v>1362</v>
      </c>
      <c r="AN65" s="39">
        <v>1381</v>
      </c>
      <c r="AO65" s="39">
        <v>1561</v>
      </c>
      <c r="AP65" s="39">
        <f>AP83</f>
        <v>1458</v>
      </c>
      <c r="AQ65" s="39">
        <v>1363</v>
      </c>
      <c r="AR65" s="39">
        <v>1375</v>
      </c>
      <c r="AS65" s="39">
        <v>1356</v>
      </c>
      <c r="AT65" s="39">
        <v>1327</v>
      </c>
      <c r="AU65" s="39">
        <v>1283</v>
      </c>
      <c r="AV65" s="39">
        <v>1230</v>
      </c>
      <c r="AW65" s="39">
        <f t="shared" ref="AW65:BR65" si="32">AW83</f>
        <v>1314</v>
      </c>
      <c r="AX65" s="39">
        <v>1349</v>
      </c>
      <c r="AY65" s="39">
        <f t="shared" si="32"/>
        <v>1430</v>
      </c>
      <c r="AZ65" s="39">
        <v>1477</v>
      </c>
      <c r="BA65" s="39">
        <v>1574</v>
      </c>
      <c r="BB65" s="39">
        <f t="shared" si="32"/>
        <v>1432</v>
      </c>
      <c r="BC65" s="39">
        <v>1430</v>
      </c>
      <c r="BD65" s="39">
        <f t="shared" si="32"/>
        <v>1448</v>
      </c>
      <c r="BE65" s="39">
        <v>1410</v>
      </c>
      <c r="BF65" s="39">
        <f t="shared" si="32"/>
        <v>1293</v>
      </c>
      <c r="BG65" s="39">
        <f t="shared" si="32"/>
        <v>1431</v>
      </c>
      <c r="BH65" s="39">
        <f t="shared" si="32"/>
        <v>1401</v>
      </c>
      <c r="BI65" s="39">
        <v>1469</v>
      </c>
      <c r="BJ65" s="39">
        <v>1389</v>
      </c>
      <c r="BK65" s="39">
        <v>1489</v>
      </c>
      <c r="BL65" s="39">
        <v>1501</v>
      </c>
      <c r="BM65" s="39">
        <f t="shared" si="32"/>
        <v>1516</v>
      </c>
      <c r="BN65" s="39">
        <f t="shared" si="32"/>
        <v>0</v>
      </c>
      <c r="BO65" s="39">
        <f t="shared" si="32"/>
        <v>0</v>
      </c>
      <c r="BP65" s="39">
        <f t="shared" si="32"/>
        <v>0</v>
      </c>
      <c r="BQ65" s="39">
        <f t="shared" si="32"/>
        <v>0</v>
      </c>
      <c r="BR65" s="39">
        <f t="shared" si="32"/>
        <v>0</v>
      </c>
    </row>
    <row r="66" spans="1:70" s="19" customFormat="1" x14ac:dyDescent="0.25">
      <c r="A66" s="3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>
        <f>(AM66/31)*5</f>
        <v>27.741935483870968</v>
      </c>
      <c r="AH66" s="37" t="s">
        <v>51</v>
      </c>
      <c r="AI66" s="39">
        <f>AI89</f>
        <v>300</v>
      </c>
      <c r="AJ66" s="39">
        <f>AJ89</f>
        <v>252</v>
      </c>
      <c r="AK66" s="39">
        <f>(AM66/31)*26</f>
        <v>144.25806451612905</v>
      </c>
      <c r="AL66" s="39">
        <f>AL89</f>
        <v>300</v>
      </c>
      <c r="AM66" s="39">
        <f>AM89</f>
        <v>172</v>
      </c>
      <c r="AN66" s="39">
        <v>353</v>
      </c>
      <c r="AO66" s="39">
        <f>AO89</f>
        <v>481</v>
      </c>
      <c r="AP66" s="39">
        <f>AP89</f>
        <v>365</v>
      </c>
      <c r="AQ66" s="39">
        <f>AQ89</f>
        <v>358</v>
      </c>
      <c r="AR66" s="39">
        <v>333</v>
      </c>
      <c r="AS66" s="39">
        <v>333</v>
      </c>
      <c r="AT66" s="39">
        <v>346</v>
      </c>
      <c r="AU66" s="39">
        <v>336</v>
      </c>
      <c r="AV66" s="39">
        <v>318</v>
      </c>
      <c r="AW66" s="39">
        <f t="shared" ref="AW66:BR66" si="33">AW89</f>
        <v>297</v>
      </c>
      <c r="AX66" s="39">
        <v>300</v>
      </c>
      <c r="AY66" s="39">
        <f t="shared" si="33"/>
        <v>307</v>
      </c>
      <c r="AZ66" s="39">
        <v>296</v>
      </c>
      <c r="BA66" s="39">
        <v>321</v>
      </c>
      <c r="BB66" s="39">
        <f t="shared" si="33"/>
        <v>306</v>
      </c>
      <c r="BC66" s="39">
        <v>323</v>
      </c>
      <c r="BD66" s="39">
        <f t="shared" si="33"/>
        <v>431</v>
      </c>
      <c r="BE66" s="39">
        <v>441</v>
      </c>
      <c r="BF66" s="39">
        <f t="shared" si="33"/>
        <v>394</v>
      </c>
      <c r="BG66" s="39">
        <f t="shared" si="33"/>
        <v>294</v>
      </c>
      <c r="BH66" s="39">
        <f t="shared" si="33"/>
        <v>327</v>
      </c>
      <c r="BI66" s="39">
        <v>297</v>
      </c>
      <c r="BJ66" s="39">
        <v>289</v>
      </c>
      <c r="BK66" s="39">
        <v>287</v>
      </c>
      <c r="BL66" s="39">
        <v>356</v>
      </c>
      <c r="BM66" s="39">
        <f t="shared" si="33"/>
        <v>319</v>
      </c>
      <c r="BN66" s="39">
        <f t="shared" si="33"/>
        <v>0</v>
      </c>
      <c r="BO66" s="39">
        <f t="shared" si="33"/>
        <v>0</v>
      </c>
      <c r="BP66" s="39">
        <f t="shared" si="33"/>
        <v>0</v>
      </c>
      <c r="BQ66" s="39">
        <f t="shared" si="33"/>
        <v>0</v>
      </c>
      <c r="BR66" s="39">
        <f t="shared" si="33"/>
        <v>0</v>
      </c>
    </row>
    <row r="67" spans="1:70" s="19" customFormat="1" x14ac:dyDescent="0.25">
      <c r="A67" s="40" t="s">
        <v>23</v>
      </c>
      <c r="B67" s="42">
        <f t="shared" ref="B67:AG67" si="34">SUM(B64:B65)</f>
        <v>348</v>
      </c>
      <c r="C67" s="42">
        <f t="shared" si="34"/>
        <v>759</v>
      </c>
      <c r="D67" s="42">
        <f t="shared" si="34"/>
        <v>2030</v>
      </c>
      <c r="E67" s="42">
        <f t="shared" si="34"/>
        <v>2466</v>
      </c>
      <c r="F67" s="42">
        <f t="shared" si="34"/>
        <v>2916</v>
      </c>
      <c r="G67" s="42">
        <f t="shared" si="34"/>
        <v>2637</v>
      </c>
      <c r="H67" s="42">
        <f t="shared" si="34"/>
        <v>1732</v>
      </c>
      <c r="I67" s="42">
        <f t="shared" si="34"/>
        <v>2547</v>
      </c>
      <c r="J67" s="42">
        <f t="shared" si="34"/>
        <v>2762</v>
      </c>
      <c r="K67" s="42">
        <f t="shared" si="34"/>
        <v>2364</v>
      </c>
      <c r="L67" s="42">
        <f t="shared" si="34"/>
        <v>2345</v>
      </c>
      <c r="M67" s="42">
        <f t="shared" si="34"/>
        <v>1990</v>
      </c>
      <c r="N67" s="42">
        <f t="shared" si="34"/>
        <v>2134</v>
      </c>
      <c r="O67" s="42">
        <f t="shared" si="34"/>
        <v>1732</v>
      </c>
      <c r="P67" s="42">
        <f t="shared" si="34"/>
        <v>1854</v>
      </c>
      <c r="Q67" s="42">
        <f t="shared" si="34"/>
        <v>1864</v>
      </c>
      <c r="R67" s="42">
        <f t="shared" si="34"/>
        <v>2375</v>
      </c>
      <c r="S67" s="42">
        <f t="shared" si="34"/>
        <v>2077</v>
      </c>
      <c r="T67" s="42">
        <f t="shared" si="34"/>
        <v>2247</v>
      </c>
      <c r="U67" s="42">
        <f t="shared" si="34"/>
        <v>2185</v>
      </c>
      <c r="V67" s="42">
        <f t="shared" si="34"/>
        <v>2006</v>
      </c>
      <c r="W67" s="42">
        <f t="shared" si="34"/>
        <v>2183</v>
      </c>
      <c r="X67" s="42">
        <f t="shared" si="34"/>
        <v>2215</v>
      </c>
      <c r="Y67" s="42">
        <f t="shared" si="34"/>
        <v>2297</v>
      </c>
      <c r="Z67" s="42">
        <f t="shared" si="34"/>
        <v>2270</v>
      </c>
      <c r="AA67" s="42">
        <f t="shared" si="34"/>
        <v>2471</v>
      </c>
      <c r="AB67" s="42">
        <f t="shared" si="34"/>
        <v>2630</v>
      </c>
      <c r="AC67" s="42">
        <f t="shared" si="34"/>
        <v>2537</v>
      </c>
      <c r="AD67" s="42">
        <f t="shared" si="34"/>
        <v>2424</v>
      </c>
      <c r="AE67" s="42">
        <f t="shared" si="34"/>
        <v>2567</v>
      </c>
      <c r="AF67" s="42">
        <f t="shared" si="34"/>
        <v>279.35483870967744</v>
      </c>
      <c r="AG67" s="42">
        <f t="shared" si="34"/>
        <v>394.0322580645161</v>
      </c>
      <c r="AH67" s="40" t="s">
        <v>23</v>
      </c>
      <c r="AI67" s="42">
        <f>SUM(AI64:AI66)</f>
        <v>2550</v>
      </c>
      <c r="AJ67" s="42">
        <f>SUM(AJ64:AJ66)</f>
        <v>2140</v>
      </c>
      <c r="AK67" s="42">
        <f>SUM(AK64:AK66)</f>
        <v>2193.2258064516132</v>
      </c>
      <c r="AL67" s="42">
        <f>SUM(AL64:AL66)</f>
        <v>2550</v>
      </c>
      <c r="AM67" s="42">
        <f t="shared" ref="AM67:BR67" si="35">SUM(AM64:AM66)</f>
        <v>2615</v>
      </c>
      <c r="AN67" s="42">
        <f t="shared" si="35"/>
        <v>2865</v>
      </c>
      <c r="AO67" s="42">
        <f t="shared" si="35"/>
        <v>3377</v>
      </c>
      <c r="AP67" s="42">
        <f t="shared" si="35"/>
        <v>3062</v>
      </c>
      <c r="AQ67" s="42">
        <f t="shared" si="35"/>
        <v>2922</v>
      </c>
      <c r="AR67" s="42">
        <f t="shared" si="35"/>
        <v>2945</v>
      </c>
      <c r="AS67" s="42">
        <f t="shared" si="35"/>
        <v>2888</v>
      </c>
      <c r="AT67" s="42">
        <f t="shared" si="35"/>
        <v>2846</v>
      </c>
      <c r="AU67" s="42">
        <f t="shared" si="35"/>
        <v>2874</v>
      </c>
      <c r="AV67" s="42">
        <f t="shared" si="35"/>
        <v>2721</v>
      </c>
      <c r="AW67" s="42">
        <f t="shared" si="35"/>
        <v>2792</v>
      </c>
      <c r="AX67" s="42">
        <f t="shared" si="35"/>
        <v>2819</v>
      </c>
      <c r="AY67" s="42">
        <f t="shared" si="35"/>
        <v>2988</v>
      </c>
      <c r="AZ67" s="42">
        <f t="shared" si="35"/>
        <v>3066</v>
      </c>
      <c r="BA67" s="42">
        <f t="shared" si="35"/>
        <v>3190</v>
      </c>
      <c r="BB67" s="42">
        <f t="shared" si="35"/>
        <v>2947</v>
      </c>
      <c r="BC67" s="42">
        <f t="shared" si="35"/>
        <v>2874</v>
      </c>
      <c r="BD67" s="42">
        <f t="shared" si="35"/>
        <v>3022</v>
      </c>
      <c r="BE67" s="42">
        <f t="shared" si="35"/>
        <v>2983</v>
      </c>
      <c r="BF67" s="42">
        <f t="shared" si="35"/>
        <v>2827</v>
      </c>
      <c r="BG67" s="42">
        <f t="shared" si="35"/>
        <v>2920</v>
      </c>
      <c r="BH67" s="42">
        <f t="shared" si="35"/>
        <v>2913</v>
      </c>
      <c r="BI67" s="42">
        <f t="shared" si="35"/>
        <v>2962</v>
      </c>
      <c r="BJ67" s="42">
        <f t="shared" si="35"/>
        <v>2869</v>
      </c>
      <c r="BK67" s="42">
        <f t="shared" si="35"/>
        <v>3012</v>
      </c>
      <c r="BL67" s="42">
        <f t="shared" si="35"/>
        <v>3015</v>
      </c>
      <c r="BM67" s="42">
        <f t="shared" si="35"/>
        <v>3031</v>
      </c>
      <c r="BN67" s="42">
        <f t="shared" si="35"/>
        <v>0</v>
      </c>
      <c r="BO67" s="42">
        <f t="shared" si="35"/>
        <v>0</v>
      </c>
      <c r="BP67" s="42">
        <f t="shared" si="35"/>
        <v>0</v>
      </c>
      <c r="BQ67" s="42">
        <f t="shared" si="35"/>
        <v>0</v>
      </c>
      <c r="BR67" s="42">
        <f t="shared" si="35"/>
        <v>0</v>
      </c>
    </row>
    <row r="68" spans="1:70" x14ac:dyDescent="0.25">
      <c r="A68" s="48"/>
      <c r="B68" s="48"/>
      <c r="C68" s="48"/>
      <c r="D68" s="48"/>
      <c r="E68" s="48"/>
      <c r="F68" s="48"/>
      <c r="G68" s="48"/>
      <c r="H68" s="49"/>
      <c r="I68" s="49"/>
      <c r="J68" s="49"/>
      <c r="K68" s="49"/>
      <c r="L68" s="49"/>
      <c r="M68" s="49"/>
      <c r="N68" s="49"/>
      <c r="O68" s="49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49"/>
      <c r="AG68" s="49"/>
      <c r="AH68" s="48"/>
      <c r="AI68" s="50"/>
      <c r="AJ68" s="50"/>
      <c r="AK68" s="50"/>
      <c r="AL68" s="50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</row>
    <row r="69" spans="1:70" ht="25.5" x14ac:dyDescent="0.25">
      <c r="A69" s="33" t="s">
        <v>52</v>
      </c>
      <c r="B69" s="8">
        <f>$B$10</f>
        <v>44562</v>
      </c>
      <c r="C69" s="8" t="e">
        <f ca="1">$C$10</f>
        <v>#NAME?</v>
      </c>
      <c r="D69" s="8" t="e">
        <f ca="1">$D$10</f>
        <v>#NAME?</v>
      </c>
      <c r="E69" s="8" t="e">
        <f ca="1">$E$10</f>
        <v>#NAME?</v>
      </c>
      <c r="F69" s="8" t="e">
        <f ca="1">$F$10</f>
        <v>#NAME?</v>
      </c>
      <c r="G69" s="8" t="e">
        <f ca="1">$G$10</f>
        <v>#NAME?</v>
      </c>
      <c r="H69" s="34" t="s">
        <v>14</v>
      </c>
      <c r="I69" s="8" t="e">
        <f ca="1">$I$10</f>
        <v>#NAME?</v>
      </c>
      <c r="J69" s="8" t="e">
        <f ca="1">$J$10</f>
        <v>#NAME?</v>
      </c>
      <c r="K69" s="8" t="e">
        <f ca="1">$K$10</f>
        <v>#NAME?</v>
      </c>
      <c r="L69" s="8" t="e">
        <f ca="1">$L$10</f>
        <v>#NAME?</v>
      </c>
      <c r="M69" s="8" t="e">
        <f ca="1">$M$10</f>
        <v>#NAME?</v>
      </c>
      <c r="N69" s="8" t="e">
        <f ca="1">$N$10</f>
        <v>#NAME?</v>
      </c>
      <c r="O69" s="34" t="s">
        <v>14</v>
      </c>
      <c r="P69" s="8" t="e">
        <f t="shared" ref="P69:AE69" ca="1" si="36">P10</f>
        <v>#NAME?</v>
      </c>
      <c r="Q69" s="8" t="e">
        <f t="shared" ca="1" si="36"/>
        <v>#NAME?</v>
      </c>
      <c r="R69" s="8" t="e">
        <f t="shared" ca="1" si="36"/>
        <v>#NAME?</v>
      </c>
      <c r="S69" s="8" t="e">
        <f t="shared" ca="1" si="36"/>
        <v>#NAME?</v>
      </c>
      <c r="T69" s="8" t="e">
        <f t="shared" ca="1" si="36"/>
        <v>#NAME?</v>
      </c>
      <c r="U69" s="8" t="e">
        <f t="shared" ca="1" si="36"/>
        <v>#NAME?</v>
      </c>
      <c r="V69" s="8" t="e">
        <f t="shared" ca="1" si="36"/>
        <v>#NAME?</v>
      </c>
      <c r="W69" s="8" t="e">
        <f t="shared" ca="1" si="36"/>
        <v>#NAME?</v>
      </c>
      <c r="X69" s="8" t="e">
        <f t="shared" ca="1" si="36"/>
        <v>#NAME?</v>
      </c>
      <c r="Y69" s="8" t="e">
        <f t="shared" ca="1" si="36"/>
        <v>#NAME?</v>
      </c>
      <c r="Z69" s="8" t="e">
        <f t="shared" ca="1" si="36"/>
        <v>#NAME?</v>
      </c>
      <c r="AA69" s="8" t="e">
        <f t="shared" ca="1" si="36"/>
        <v>#NAME?</v>
      </c>
      <c r="AB69" s="8" t="e">
        <f t="shared" ca="1" si="36"/>
        <v>#NAME?</v>
      </c>
      <c r="AC69" s="8" t="e">
        <f t="shared" ca="1" si="36"/>
        <v>#NAME?</v>
      </c>
      <c r="AD69" s="8" t="e">
        <f t="shared" ca="1" si="36"/>
        <v>#NAME?</v>
      </c>
      <c r="AE69" s="8" t="e">
        <f t="shared" ca="1" si="36"/>
        <v>#NAME?</v>
      </c>
      <c r="AF69" s="8" t="str">
        <f>$AF$20</f>
        <v>Meta Parcial</v>
      </c>
      <c r="AG69" s="8" t="str">
        <f>$AG$20</f>
        <v>01 a 05 - Mai - 24</v>
      </c>
      <c r="AH69" s="33" t="s">
        <v>53</v>
      </c>
      <c r="AI69" s="34" t="str">
        <f>AI$20</f>
        <v>Meta</v>
      </c>
      <c r="AJ69" s="34" t="str">
        <f>AJ$20</f>
        <v>Meta Parcial</v>
      </c>
      <c r="AK69" s="43" t="str">
        <f t="shared" ref="AK69:BR69" si="37">AK$20</f>
        <v>06 a 31 - Mai - 24</v>
      </c>
      <c r="AL69" s="34" t="str">
        <f t="shared" si="37"/>
        <v>Meta</v>
      </c>
      <c r="AM69" s="8" t="e">
        <f t="shared" ca="1" si="37"/>
        <v>#NAME?</v>
      </c>
      <c r="AN69" s="8" t="e">
        <f t="shared" ca="1" si="37"/>
        <v>#NAME?</v>
      </c>
      <c r="AO69" s="8" t="e">
        <f t="shared" ca="1" si="37"/>
        <v>#NAME?</v>
      </c>
      <c r="AP69" s="8" t="e">
        <f t="shared" ca="1" si="37"/>
        <v>#NAME?</v>
      </c>
      <c r="AQ69" s="8" t="e">
        <f t="shared" ca="1" si="37"/>
        <v>#NAME?</v>
      </c>
      <c r="AR69" s="8" t="e">
        <f t="shared" ca="1" si="37"/>
        <v>#NAME?</v>
      </c>
      <c r="AS69" s="8" t="e">
        <f t="shared" ca="1" si="37"/>
        <v>#NAME?</v>
      </c>
      <c r="AT69" s="8" t="e">
        <f t="shared" ca="1" si="37"/>
        <v>#NAME?</v>
      </c>
      <c r="AU69" s="8" t="e">
        <f t="shared" ca="1" si="37"/>
        <v>#NAME?</v>
      </c>
      <c r="AV69" s="8" t="e">
        <f t="shared" ca="1" si="37"/>
        <v>#NAME?</v>
      </c>
      <c r="AW69" s="8" t="e">
        <f t="shared" ca="1" si="37"/>
        <v>#NAME?</v>
      </c>
      <c r="AX69" s="8" t="e">
        <f t="shared" ca="1" si="37"/>
        <v>#NAME?</v>
      </c>
      <c r="AY69" s="8" t="e">
        <f t="shared" ca="1" si="37"/>
        <v>#NAME?</v>
      </c>
      <c r="AZ69" s="8" t="e">
        <f t="shared" ca="1" si="37"/>
        <v>#NAME?</v>
      </c>
      <c r="BA69" s="8" t="e">
        <f t="shared" ca="1" si="37"/>
        <v>#NAME?</v>
      </c>
      <c r="BB69" s="8" t="e">
        <f t="shared" ca="1" si="37"/>
        <v>#NAME?</v>
      </c>
      <c r="BC69" s="8" t="e">
        <f t="shared" ca="1" si="37"/>
        <v>#NAME?</v>
      </c>
      <c r="BD69" s="8" t="e">
        <f t="shared" ca="1" si="37"/>
        <v>#NAME?</v>
      </c>
      <c r="BE69" s="8" t="e">
        <f t="shared" ca="1" si="37"/>
        <v>#NAME?</v>
      </c>
      <c r="BF69" s="8" t="e">
        <f t="shared" ca="1" si="37"/>
        <v>#NAME?</v>
      </c>
      <c r="BG69" s="8" t="e">
        <f t="shared" ca="1" si="37"/>
        <v>#NAME?</v>
      </c>
      <c r="BH69" s="8" t="e">
        <f t="shared" ca="1" si="37"/>
        <v>#NAME?</v>
      </c>
      <c r="BI69" s="8" t="e">
        <f t="shared" ca="1" si="37"/>
        <v>#NAME?</v>
      </c>
      <c r="BJ69" s="8" t="e">
        <f t="shared" ca="1" si="37"/>
        <v>#NAME?</v>
      </c>
      <c r="BK69" s="8" t="e">
        <f t="shared" ca="1" si="37"/>
        <v>#NAME?</v>
      </c>
      <c r="BL69" s="8" t="e">
        <f t="shared" ca="1" si="37"/>
        <v>#NAME?</v>
      </c>
      <c r="BM69" s="8" t="e">
        <f t="shared" ca="1" si="37"/>
        <v>#NAME?</v>
      </c>
      <c r="BN69" s="8" t="e">
        <f t="shared" ca="1" si="37"/>
        <v>#NAME?</v>
      </c>
      <c r="BO69" s="8" t="e">
        <f t="shared" ca="1" si="37"/>
        <v>#NAME?</v>
      </c>
      <c r="BP69" s="8" t="e">
        <f t="shared" ca="1" si="37"/>
        <v>#NAME?</v>
      </c>
      <c r="BQ69" s="8" t="e">
        <f t="shared" ca="1" si="37"/>
        <v>#NAME?</v>
      </c>
      <c r="BR69" s="8" t="e">
        <f t="shared" ca="1" si="37"/>
        <v>#NAME?</v>
      </c>
    </row>
    <row r="70" spans="1:70" s="19" customFormat="1" x14ac:dyDescent="0.25">
      <c r="A70" s="44" t="s">
        <v>54</v>
      </c>
      <c r="B70" s="14">
        <v>43</v>
      </c>
      <c r="C70" s="14">
        <v>45</v>
      </c>
      <c r="D70" s="14">
        <v>97</v>
      </c>
      <c r="E70" s="14">
        <v>134</v>
      </c>
      <c r="F70" s="14">
        <v>94</v>
      </c>
      <c r="G70" s="14">
        <v>145</v>
      </c>
      <c r="H70" s="269">
        <v>940</v>
      </c>
      <c r="I70" s="14">
        <v>119</v>
      </c>
      <c r="J70" s="14">
        <v>144</v>
      </c>
      <c r="K70" s="14">
        <v>73</v>
      </c>
      <c r="L70" s="14">
        <v>86</v>
      </c>
      <c r="M70" s="14">
        <v>69</v>
      </c>
      <c r="N70" s="14">
        <v>86</v>
      </c>
      <c r="O70" s="269">
        <v>940</v>
      </c>
      <c r="P70" s="14">
        <v>60</v>
      </c>
      <c r="Q70" s="14">
        <v>83</v>
      </c>
      <c r="R70" s="14">
        <v>121</v>
      </c>
      <c r="S70" s="14">
        <v>126</v>
      </c>
      <c r="T70" s="14">
        <v>95</v>
      </c>
      <c r="U70" s="14">
        <v>58</v>
      </c>
      <c r="V70" s="14">
        <v>31</v>
      </c>
      <c r="W70" s="14">
        <v>57</v>
      </c>
      <c r="X70" s="14">
        <v>75</v>
      </c>
      <c r="Y70" s="14">
        <v>87</v>
      </c>
      <c r="Z70" s="14">
        <v>87</v>
      </c>
      <c r="AA70" s="14">
        <v>97</v>
      </c>
      <c r="AB70" s="14">
        <v>88</v>
      </c>
      <c r="AC70" s="14">
        <v>79</v>
      </c>
      <c r="AD70" s="14">
        <v>88</v>
      </c>
      <c r="AE70" s="14">
        <v>86</v>
      </c>
      <c r="AF70" s="14">
        <f>(O70/31)*5</f>
        <v>151.61290322580646</v>
      </c>
      <c r="AG70" s="14">
        <f t="shared" ref="AG70:AG75" si="38">(AM70/31)*5</f>
        <v>11.290322580645162</v>
      </c>
      <c r="AH70" s="44" t="s">
        <v>54</v>
      </c>
      <c r="AI70" s="261">
        <v>1100</v>
      </c>
      <c r="AJ70" s="261">
        <f>ROUND(((AI70/31)*26),0)</f>
        <v>923</v>
      </c>
      <c r="AK70" s="14">
        <f t="shared" ref="AK70:AK75" si="39">(AM70/31)*26</f>
        <v>58.709677419354847</v>
      </c>
      <c r="AL70" s="261">
        <v>1100</v>
      </c>
      <c r="AM70" s="14">
        <v>70</v>
      </c>
      <c r="AN70" s="14">
        <v>89</v>
      </c>
      <c r="AO70" s="14">
        <v>82</v>
      </c>
      <c r="AP70" s="14">
        <v>92</v>
      </c>
      <c r="AQ70" s="14">
        <v>100</v>
      </c>
      <c r="AR70" s="14">
        <v>68</v>
      </c>
      <c r="AS70" s="14">
        <v>67</v>
      </c>
      <c r="AT70" s="14">
        <v>94</v>
      </c>
      <c r="AU70" s="14">
        <v>69</v>
      </c>
      <c r="AV70" s="14">
        <v>93</v>
      </c>
      <c r="AW70" s="14">
        <v>78</v>
      </c>
      <c r="AX70" s="14">
        <v>64</v>
      </c>
      <c r="AY70" s="14">
        <v>65</v>
      </c>
      <c r="AZ70" s="14">
        <v>95</v>
      </c>
      <c r="BA70" s="14">
        <v>88</v>
      </c>
      <c r="BB70" s="14">
        <v>99</v>
      </c>
      <c r="BC70" s="14">
        <v>86</v>
      </c>
      <c r="BD70" s="14">
        <v>98</v>
      </c>
      <c r="BE70" s="14">
        <v>86</v>
      </c>
      <c r="BF70" s="14">
        <v>84</v>
      </c>
      <c r="BG70" s="14">
        <v>83</v>
      </c>
      <c r="BH70" s="14">
        <v>85</v>
      </c>
      <c r="BI70" s="14">
        <v>86</v>
      </c>
      <c r="BJ70" s="14">
        <v>88</v>
      </c>
      <c r="BK70" s="14">
        <v>96</v>
      </c>
      <c r="BL70" s="14">
        <v>92</v>
      </c>
      <c r="BM70" s="14">
        <v>96</v>
      </c>
      <c r="BN70" s="14"/>
      <c r="BO70" s="14"/>
      <c r="BP70" s="14"/>
      <c r="BQ70" s="14"/>
      <c r="BR70" s="14"/>
    </row>
    <row r="71" spans="1:70" s="19" customFormat="1" x14ac:dyDescent="0.25">
      <c r="A71" s="44" t="s">
        <v>55</v>
      </c>
      <c r="B71" s="14">
        <v>67</v>
      </c>
      <c r="C71" s="14">
        <v>62</v>
      </c>
      <c r="D71" s="14">
        <v>89</v>
      </c>
      <c r="E71" s="14">
        <v>128</v>
      </c>
      <c r="F71" s="14">
        <v>212</v>
      </c>
      <c r="G71" s="14">
        <v>159</v>
      </c>
      <c r="H71" s="269"/>
      <c r="I71" s="14">
        <v>182</v>
      </c>
      <c r="J71" s="14">
        <v>138</v>
      </c>
      <c r="K71" s="14">
        <v>158</v>
      </c>
      <c r="L71" s="14">
        <v>70</v>
      </c>
      <c r="M71" s="14">
        <v>63</v>
      </c>
      <c r="N71" s="14">
        <v>102</v>
      </c>
      <c r="O71" s="269"/>
      <c r="P71" s="14">
        <v>32</v>
      </c>
      <c r="Q71" s="14">
        <v>82</v>
      </c>
      <c r="R71" s="14">
        <v>37</v>
      </c>
      <c r="S71" s="14">
        <v>89</v>
      </c>
      <c r="T71" s="14">
        <v>84</v>
      </c>
      <c r="U71" s="14">
        <v>84</v>
      </c>
      <c r="V71" s="14">
        <v>92</v>
      </c>
      <c r="W71" s="14">
        <v>91</v>
      </c>
      <c r="X71" s="14">
        <v>122</v>
      </c>
      <c r="Y71" s="14">
        <v>120</v>
      </c>
      <c r="Z71" s="14">
        <v>121</v>
      </c>
      <c r="AA71" s="14">
        <v>108</v>
      </c>
      <c r="AB71" s="14">
        <v>126</v>
      </c>
      <c r="AC71" s="14">
        <v>133</v>
      </c>
      <c r="AD71" s="14">
        <v>134</v>
      </c>
      <c r="AE71" s="14">
        <v>127</v>
      </c>
      <c r="AF71" s="14">
        <f>(O71/31)*5</f>
        <v>0</v>
      </c>
      <c r="AG71" s="14">
        <f t="shared" si="38"/>
        <v>21.612903225806448</v>
      </c>
      <c r="AH71" s="44" t="s">
        <v>55</v>
      </c>
      <c r="AI71" s="262"/>
      <c r="AJ71" s="262"/>
      <c r="AK71" s="14">
        <f t="shared" si="39"/>
        <v>112.38709677419354</v>
      </c>
      <c r="AL71" s="262"/>
      <c r="AM71" s="14">
        <v>134</v>
      </c>
      <c r="AN71" s="14">
        <v>148</v>
      </c>
      <c r="AO71" s="14">
        <v>203</v>
      </c>
      <c r="AP71" s="14">
        <v>213</v>
      </c>
      <c r="AQ71" s="14">
        <v>195</v>
      </c>
      <c r="AR71" s="14">
        <v>199</v>
      </c>
      <c r="AS71" s="14">
        <v>202</v>
      </c>
      <c r="AT71" s="14">
        <v>195</v>
      </c>
      <c r="AU71" s="14">
        <v>206</v>
      </c>
      <c r="AV71" s="14">
        <v>210</v>
      </c>
      <c r="AW71" s="14">
        <v>187</v>
      </c>
      <c r="AX71" s="14">
        <v>170</v>
      </c>
      <c r="AY71" s="14">
        <v>187</v>
      </c>
      <c r="AZ71" s="14">
        <v>195</v>
      </c>
      <c r="BA71" s="14">
        <v>178</v>
      </c>
      <c r="BB71" s="14">
        <v>192</v>
      </c>
      <c r="BC71" s="14">
        <v>145</v>
      </c>
      <c r="BD71" s="14">
        <v>130</v>
      </c>
      <c r="BE71" s="14">
        <v>151</v>
      </c>
      <c r="BF71" s="14">
        <v>145</v>
      </c>
      <c r="BG71" s="14">
        <v>115</v>
      </c>
      <c r="BH71" s="14">
        <v>197</v>
      </c>
      <c r="BI71" s="14">
        <v>177</v>
      </c>
      <c r="BJ71" s="14">
        <v>197</v>
      </c>
      <c r="BK71" s="14">
        <v>187</v>
      </c>
      <c r="BL71" s="14">
        <v>136</v>
      </c>
      <c r="BM71" s="14">
        <v>152</v>
      </c>
      <c r="BN71" s="14"/>
      <c r="BO71" s="14"/>
      <c r="BP71" s="14"/>
      <c r="BQ71" s="14"/>
      <c r="BR71" s="14"/>
    </row>
    <row r="72" spans="1:70" s="19" customFormat="1" x14ac:dyDescent="0.25">
      <c r="A72" s="44" t="s">
        <v>56</v>
      </c>
      <c r="B72" s="14">
        <v>139</v>
      </c>
      <c r="C72" s="14">
        <v>212</v>
      </c>
      <c r="D72" s="14">
        <v>276</v>
      </c>
      <c r="E72" s="14">
        <v>281</v>
      </c>
      <c r="F72" s="14">
        <v>417</v>
      </c>
      <c r="G72" s="14">
        <v>270</v>
      </c>
      <c r="H72" s="269"/>
      <c r="I72" s="14">
        <v>375</v>
      </c>
      <c r="J72" s="14">
        <v>327</v>
      </c>
      <c r="K72" s="14">
        <v>304</v>
      </c>
      <c r="L72" s="14">
        <v>301</v>
      </c>
      <c r="M72" s="14">
        <v>265</v>
      </c>
      <c r="N72" s="14">
        <v>294</v>
      </c>
      <c r="O72" s="269"/>
      <c r="P72" s="14">
        <v>216</v>
      </c>
      <c r="Q72" s="14">
        <v>214</v>
      </c>
      <c r="R72" s="14">
        <v>344</v>
      </c>
      <c r="S72" s="14">
        <v>259</v>
      </c>
      <c r="T72" s="14">
        <v>284</v>
      </c>
      <c r="U72" s="14">
        <v>306</v>
      </c>
      <c r="V72" s="14">
        <v>288</v>
      </c>
      <c r="W72" s="14">
        <v>246</v>
      </c>
      <c r="X72" s="14">
        <v>287</v>
      </c>
      <c r="Y72" s="14">
        <v>259</v>
      </c>
      <c r="Z72" s="14">
        <v>242</v>
      </c>
      <c r="AA72" s="14">
        <v>307</v>
      </c>
      <c r="AB72" s="14">
        <v>345</v>
      </c>
      <c r="AC72" s="14">
        <v>300</v>
      </c>
      <c r="AD72" s="14">
        <v>287</v>
      </c>
      <c r="AE72" s="14">
        <v>304</v>
      </c>
      <c r="AF72" s="14">
        <f>(O72/31)*5</f>
        <v>0</v>
      </c>
      <c r="AG72" s="14">
        <f t="shared" si="38"/>
        <v>44.838709677419352</v>
      </c>
      <c r="AH72" s="44" t="s">
        <v>56</v>
      </c>
      <c r="AI72" s="262"/>
      <c r="AJ72" s="262"/>
      <c r="AK72" s="14">
        <f t="shared" si="39"/>
        <v>233.16129032258061</v>
      </c>
      <c r="AL72" s="262"/>
      <c r="AM72" s="14">
        <v>278</v>
      </c>
      <c r="AN72" s="14">
        <v>299</v>
      </c>
      <c r="AO72" s="14">
        <v>331</v>
      </c>
      <c r="AP72" s="14">
        <v>306</v>
      </c>
      <c r="AQ72" s="14">
        <v>259</v>
      </c>
      <c r="AR72" s="14">
        <v>306</v>
      </c>
      <c r="AS72" s="14">
        <v>304</v>
      </c>
      <c r="AT72" s="14">
        <v>283</v>
      </c>
      <c r="AU72" s="14">
        <v>349</v>
      </c>
      <c r="AV72" s="14">
        <v>277</v>
      </c>
      <c r="AW72" s="14">
        <v>291</v>
      </c>
      <c r="AX72" s="14">
        <v>278</v>
      </c>
      <c r="AY72" s="14">
        <v>375</v>
      </c>
      <c r="AZ72" s="14">
        <v>340</v>
      </c>
      <c r="BA72" s="14">
        <v>372</v>
      </c>
      <c r="BB72" s="14">
        <v>323</v>
      </c>
      <c r="BC72" s="14">
        <v>284</v>
      </c>
      <c r="BD72" s="14">
        <v>294</v>
      </c>
      <c r="BE72" s="14">
        <v>310</v>
      </c>
      <c r="BF72" s="14">
        <v>303</v>
      </c>
      <c r="BG72" s="14">
        <v>345</v>
      </c>
      <c r="BH72" s="14">
        <v>299</v>
      </c>
      <c r="BI72" s="14">
        <v>302</v>
      </c>
      <c r="BJ72" s="14">
        <v>305</v>
      </c>
      <c r="BK72" s="14">
        <v>357</v>
      </c>
      <c r="BL72" s="14">
        <v>336</v>
      </c>
      <c r="BM72" s="14">
        <v>341</v>
      </c>
      <c r="BN72" s="14"/>
      <c r="BO72" s="14"/>
      <c r="BP72" s="14"/>
      <c r="BQ72" s="14"/>
      <c r="BR72" s="14"/>
    </row>
    <row r="73" spans="1:70" s="19" customFormat="1" x14ac:dyDescent="0.25">
      <c r="A73" s="44" t="s">
        <v>28</v>
      </c>
      <c r="B73" s="14">
        <v>99</v>
      </c>
      <c r="C73" s="14">
        <v>128</v>
      </c>
      <c r="D73" s="14">
        <v>211</v>
      </c>
      <c r="E73" s="14">
        <v>282</v>
      </c>
      <c r="F73" s="14">
        <v>274</v>
      </c>
      <c r="G73" s="14">
        <v>324</v>
      </c>
      <c r="H73" s="269"/>
      <c r="I73" s="14">
        <v>158</v>
      </c>
      <c r="J73" s="14">
        <v>220</v>
      </c>
      <c r="K73" s="14">
        <v>137</v>
      </c>
      <c r="L73" s="14">
        <v>81</v>
      </c>
      <c r="M73" s="14">
        <v>59</v>
      </c>
      <c r="N73" s="14">
        <v>58</v>
      </c>
      <c r="O73" s="269"/>
      <c r="P73" s="14">
        <v>55</v>
      </c>
      <c r="Q73" s="14">
        <v>74</v>
      </c>
      <c r="R73" s="14">
        <v>59</v>
      </c>
      <c r="S73" s="14">
        <v>51</v>
      </c>
      <c r="T73" s="14">
        <v>68</v>
      </c>
      <c r="U73" s="14">
        <v>61</v>
      </c>
      <c r="V73" s="14">
        <v>75</v>
      </c>
      <c r="W73" s="14">
        <v>71</v>
      </c>
      <c r="X73" s="14">
        <v>74</v>
      </c>
      <c r="Y73" s="14">
        <v>67</v>
      </c>
      <c r="Z73" s="14">
        <v>75</v>
      </c>
      <c r="AA73" s="14">
        <v>57</v>
      </c>
      <c r="AB73" s="14">
        <v>71</v>
      </c>
      <c r="AC73" s="14">
        <v>54</v>
      </c>
      <c r="AD73" s="14">
        <v>59</v>
      </c>
      <c r="AE73" s="14">
        <v>60</v>
      </c>
      <c r="AF73" s="14">
        <f>(O73/31)*5</f>
        <v>0</v>
      </c>
      <c r="AG73" s="14">
        <f t="shared" si="38"/>
        <v>10</v>
      </c>
      <c r="AH73" s="44" t="s">
        <v>28</v>
      </c>
      <c r="AI73" s="262"/>
      <c r="AJ73" s="262"/>
      <c r="AK73" s="14">
        <f t="shared" si="39"/>
        <v>52</v>
      </c>
      <c r="AL73" s="262"/>
      <c r="AM73" s="14">
        <v>62</v>
      </c>
      <c r="AN73" s="14">
        <v>77</v>
      </c>
      <c r="AO73" s="14">
        <v>78</v>
      </c>
      <c r="AP73" s="14">
        <v>73</v>
      </c>
      <c r="AQ73" s="14">
        <v>84</v>
      </c>
      <c r="AR73" s="14">
        <v>83</v>
      </c>
      <c r="AS73" s="14">
        <v>82</v>
      </c>
      <c r="AT73" s="14">
        <v>73</v>
      </c>
      <c r="AU73" s="14">
        <v>80</v>
      </c>
      <c r="AV73" s="14">
        <v>80</v>
      </c>
      <c r="AW73" s="14">
        <v>85</v>
      </c>
      <c r="AX73" s="14">
        <v>85</v>
      </c>
      <c r="AY73" s="14">
        <v>82</v>
      </c>
      <c r="AZ73" s="14">
        <v>91</v>
      </c>
      <c r="BA73" s="14">
        <v>74</v>
      </c>
      <c r="BB73" s="14">
        <v>103</v>
      </c>
      <c r="BC73" s="14">
        <v>84</v>
      </c>
      <c r="BD73" s="14">
        <v>77</v>
      </c>
      <c r="BE73" s="14">
        <v>84</v>
      </c>
      <c r="BF73" s="14">
        <v>99</v>
      </c>
      <c r="BG73" s="14">
        <v>94</v>
      </c>
      <c r="BH73" s="14">
        <v>97</v>
      </c>
      <c r="BI73" s="14">
        <v>97</v>
      </c>
      <c r="BJ73" s="14">
        <v>89</v>
      </c>
      <c r="BK73" s="14">
        <v>88</v>
      </c>
      <c r="BL73" s="14">
        <v>86</v>
      </c>
      <c r="BM73" s="14">
        <v>89</v>
      </c>
      <c r="BN73" s="14"/>
      <c r="BO73" s="14"/>
      <c r="BP73" s="14"/>
      <c r="BQ73" s="14"/>
      <c r="BR73" s="14"/>
    </row>
    <row r="74" spans="1:70" s="19" customFormat="1" x14ac:dyDescent="0.25">
      <c r="A74" s="44" t="s">
        <v>57</v>
      </c>
      <c r="B74" s="14">
        <v>0</v>
      </c>
      <c r="C74" s="14">
        <v>13</v>
      </c>
      <c r="D74" s="14">
        <v>416</v>
      </c>
      <c r="E74" s="14">
        <v>382</v>
      </c>
      <c r="F74" s="14">
        <v>421</v>
      </c>
      <c r="G74" s="14">
        <v>451</v>
      </c>
      <c r="H74" s="269"/>
      <c r="I74" s="14">
        <v>409</v>
      </c>
      <c r="J74" s="14">
        <v>548</v>
      </c>
      <c r="K74" s="14">
        <v>477</v>
      </c>
      <c r="L74" s="14">
        <v>563</v>
      </c>
      <c r="M74" s="14">
        <v>499</v>
      </c>
      <c r="N74" s="14">
        <v>473</v>
      </c>
      <c r="O74" s="269"/>
      <c r="P74" s="14">
        <v>488</v>
      </c>
      <c r="Q74" s="14">
        <v>406</v>
      </c>
      <c r="R74" s="14">
        <v>529</v>
      </c>
      <c r="S74" s="14">
        <v>447</v>
      </c>
      <c r="T74" s="14">
        <v>511</v>
      </c>
      <c r="U74" s="14">
        <v>493</v>
      </c>
      <c r="V74" s="14">
        <v>438</v>
      </c>
      <c r="W74" s="14">
        <v>511</v>
      </c>
      <c r="X74" s="14">
        <v>434</v>
      </c>
      <c r="Y74" s="14">
        <v>521</v>
      </c>
      <c r="Z74" s="14">
        <v>481</v>
      </c>
      <c r="AA74" s="14">
        <v>541</v>
      </c>
      <c r="AB74" s="14">
        <v>552</v>
      </c>
      <c r="AC74" s="14">
        <v>529</v>
      </c>
      <c r="AD74" s="14">
        <v>509</v>
      </c>
      <c r="AE74" s="14">
        <v>534</v>
      </c>
      <c r="AF74" s="14">
        <f>(O74/31)*5</f>
        <v>0</v>
      </c>
      <c r="AG74" s="14">
        <f t="shared" si="38"/>
        <v>86.612903225806463</v>
      </c>
      <c r="AH74" s="44" t="s">
        <v>57</v>
      </c>
      <c r="AI74" s="262"/>
      <c r="AJ74" s="262"/>
      <c r="AK74" s="14">
        <f t="shared" si="39"/>
        <v>450.38709677419359</v>
      </c>
      <c r="AL74" s="262"/>
      <c r="AM74" s="14">
        <v>537</v>
      </c>
      <c r="AN74" s="14">
        <v>518</v>
      </c>
      <c r="AO74" s="14">
        <v>641</v>
      </c>
      <c r="AP74" s="14">
        <v>555</v>
      </c>
      <c r="AQ74" s="14">
        <v>563</v>
      </c>
      <c r="AR74" s="14">
        <v>581</v>
      </c>
      <c r="AS74" s="14">
        <v>544</v>
      </c>
      <c r="AT74" s="14">
        <v>528</v>
      </c>
      <c r="AU74" s="14">
        <v>551</v>
      </c>
      <c r="AV74" s="14">
        <v>513</v>
      </c>
      <c r="AW74" s="14">
        <v>540</v>
      </c>
      <c r="AX74" s="14">
        <v>573</v>
      </c>
      <c r="AY74" s="14">
        <v>542</v>
      </c>
      <c r="AZ74" s="14">
        <v>572</v>
      </c>
      <c r="BA74" s="14">
        <v>583</v>
      </c>
      <c r="BB74" s="14">
        <v>492</v>
      </c>
      <c r="BC74" s="14">
        <v>522</v>
      </c>
      <c r="BD74" s="14">
        <v>544</v>
      </c>
      <c r="BE74" s="14">
        <v>501</v>
      </c>
      <c r="BF74" s="14">
        <v>509</v>
      </c>
      <c r="BG74" s="14">
        <v>558</v>
      </c>
      <c r="BH74" s="14">
        <v>507</v>
      </c>
      <c r="BI74" s="14">
        <v>534</v>
      </c>
      <c r="BJ74" s="14">
        <v>510</v>
      </c>
      <c r="BK74" s="14">
        <v>508</v>
      </c>
      <c r="BL74" s="14">
        <v>508</v>
      </c>
      <c r="BM74" s="14">
        <v>518</v>
      </c>
      <c r="BN74" s="14"/>
      <c r="BO74" s="14"/>
      <c r="BP74" s="14"/>
      <c r="BQ74" s="14"/>
      <c r="BR74" s="14"/>
    </row>
    <row r="75" spans="1:70" s="19" customFormat="1" x14ac:dyDescent="0.25">
      <c r="A75" s="44" t="s">
        <v>58</v>
      </c>
      <c r="B75" s="14"/>
      <c r="C75" s="14"/>
      <c r="D75" s="14"/>
      <c r="E75" s="14"/>
      <c r="F75" s="14"/>
      <c r="G75" s="14"/>
      <c r="H75" s="269"/>
      <c r="I75" s="14"/>
      <c r="J75" s="14"/>
      <c r="K75" s="14"/>
      <c r="L75" s="14"/>
      <c r="M75" s="14"/>
      <c r="N75" s="14"/>
      <c r="O75" s="269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>
        <f t="shared" si="38"/>
        <v>0</v>
      </c>
      <c r="AH75" s="44" t="s">
        <v>58</v>
      </c>
      <c r="AI75" s="263"/>
      <c r="AJ75" s="263"/>
      <c r="AK75" s="14">
        <f t="shared" si="39"/>
        <v>0</v>
      </c>
      <c r="AL75" s="263"/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/>
      <c r="BO75" s="14"/>
      <c r="BP75" s="14"/>
      <c r="BQ75" s="14"/>
      <c r="BR75" s="14"/>
    </row>
    <row r="76" spans="1:70" s="19" customFormat="1" x14ac:dyDescent="0.25">
      <c r="A76" s="46" t="s">
        <v>23</v>
      </c>
      <c r="B76" s="21">
        <f t="shared" ref="B76:G76" si="40">SUM(B70:B74)</f>
        <v>348</v>
      </c>
      <c r="C76" s="21">
        <f t="shared" si="40"/>
        <v>460</v>
      </c>
      <c r="D76" s="21">
        <f t="shared" si="40"/>
        <v>1089</v>
      </c>
      <c r="E76" s="21">
        <f t="shared" si="40"/>
        <v>1207</v>
      </c>
      <c r="F76" s="21">
        <f t="shared" si="40"/>
        <v>1418</v>
      </c>
      <c r="G76" s="21">
        <f t="shared" si="40"/>
        <v>1349</v>
      </c>
      <c r="H76" s="21">
        <f t="shared" ref="H76:M76" si="41">SUM(H70:H75)</f>
        <v>940</v>
      </c>
      <c r="I76" s="21">
        <f t="shared" si="41"/>
        <v>1243</v>
      </c>
      <c r="J76" s="21">
        <f t="shared" si="41"/>
        <v>1377</v>
      </c>
      <c r="K76" s="21">
        <f t="shared" si="41"/>
        <v>1149</v>
      </c>
      <c r="L76" s="21">
        <f t="shared" si="41"/>
        <v>1101</v>
      </c>
      <c r="M76" s="21">
        <f t="shared" si="41"/>
        <v>955</v>
      </c>
      <c r="N76" s="21">
        <f>SUM(N70:N74)</f>
        <v>1013</v>
      </c>
      <c r="O76" s="21">
        <f>SUM(O70:O75)</f>
        <v>940</v>
      </c>
      <c r="P76" s="21">
        <f t="shared" ref="P76:AG76" si="42">SUM(P70:P74)</f>
        <v>851</v>
      </c>
      <c r="Q76" s="21">
        <f t="shared" si="42"/>
        <v>859</v>
      </c>
      <c r="R76" s="21">
        <f t="shared" si="42"/>
        <v>1090</v>
      </c>
      <c r="S76" s="21">
        <f t="shared" si="42"/>
        <v>972</v>
      </c>
      <c r="T76" s="21">
        <f t="shared" si="42"/>
        <v>1042</v>
      </c>
      <c r="U76" s="21">
        <f t="shared" si="42"/>
        <v>1002</v>
      </c>
      <c r="V76" s="21">
        <f t="shared" si="42"/>
        <v>924</v>
      </c>
      <c r="W76" s="21">
        <f t="shared" si="42"/>
        <v>976</v>
      </c>
      <c r="X76" s="21">
        <f>SUM(X70:X74)</f>
        <v>992</v>
      </c>
      <c r="Y76" s="21">
        <f t="shared" si="42"/>
        <v>1054</v>
      </c>
      <c r="Z76" s="21">
        <f t="shared" si="42"/>
        <v>1006</v>
      </c>
      <c r="AA76" s="21">
        <f t="shared" si="42"/>
        <v>1110</v>
      </c>
      <c r="AB76" s="21">
        <f t="shared" si="42"/>
        <v>1182</v>
      </c>
      <c r="AC76" s="21">
        <f t="shared" si="42"/>
        <v>1095</v>
      </c>
      <c r="AD76" s="21">
        <f t="shared" si="42"/>
        <v>1077</v>
      </c>
      <c r="AE76" s="21">
        <f t="shared" si="42"/>
        <v>1111</v>
      </c>
      <c r="AF76" s="21">
        <f t="shared" si="42"/>
        <v>151.61290322580646</v>
      </c>
      <c r="AG76" s="21">
        <f t="shared" si="42"/>
        <v>174.35483870967744</v>
      </c>
      <c r="AH76" s="46" t="s">
        <v>23</v>
      </c>
      <c r="AI76" s="41">
        <f>SUM(AI70:AI75)</f>
        <v>1100</v>
      </c>
      <c r="AJ76" s="41">
        <f>SUM(AJ70:AJ75)</f>
        <v>923</v>
      </c>
      <c r="AK76" s="41">
        <f>SUM(AK70:AK75)</f>
        <v>906.64516129032268</v>
      </c>
      <c r="AL76" s="41">
        <f>SUM(AL70:AL75)</f>
        <v>1100</v>
      </c>
      <c r="AM76" s="41">
        <f t="shared" ref="AM76:BR76" si="43">SUM(AM70:AM75)</f>
        <v>1081</v>
      </c>
      <c r="AN76" s="41">
        <f t="shared" si="43"/>
        <v>1131</v>
      </c>
      <c r="AO76" s="41">
        <f t="shared" si="43"/>
        <v>1335</v>
      </c>
      <c r="AP76" s="41">
        <f t="shared" si="43"/>
        <v>1239</v>
      </c>
      <c r="AQ76" s="41">
        <f t="shared" si="43"/>
        <v>1201</v>
      </c>
      <c r="AR76" s="41">
        <f t="shared" si="43"/>
        <v>1237</v>
      </c>
      <c r="AS76" s="41">
        <f t="shared" si="43"/>
        <v>1199</v>
      </c>
      <c r="AT76" s="41">
        <f t="shared" si="43"/>
        <v>1173</v>
      </c>
      <c r="AU76" s="41">
        <f t="shared" si="43"/>
        <v>1255</v>
      </c>
      <c r="AV76" s="41">
        <f t="shared" si="43"/>
        <v>1173</v>
      </c>
      <c r="AW76" s="41">
        <f t="shared" si="43"/>
        <v>1181</v>
      </c>
      <c r="AX76" s="41">
        <f t="shared" si="43"/>
        <v>1170</v>
      </c>
      <c r="AY76" s="41">
        <f t="shared" si="43"/>
        <v>1251</v>
      </c>
      <c r="AZ76" s="41">
        <f t="shared" si="43"/>
        <v>1293</v>
      </c>
      <c r="BA76" s="41">
        <f t="shared" si="43"/>
        <v>1295</v>
      </c>
      <c r="BB76" s="41">
        <f t="shared" si="43"/>
        <v>1209</v>
      </c>
      <c r="BC76" s="41">
        <f t="shared" si="43"/>
        <v>1121</v>
      </c>
      <c r="BD76" s="41">
        <f t="shared" si="43"/>
        <v>1143</v>
      </c>
      <c r="BE76" s="41">
        <f t="shared" si="43"/>
        <v>1132</v>
      </c>
      <c r="BF76" s="41">
        <f t="shared" si="43"/>
        <v>1140</v>
      </c>
      <c r="BG76" s="41">
        <f t="shared" si="43"/>
        <v>1195</v>
      </c>
      <c r="BH76" s="41">
        <f t="shared" si="43"/>
        <v>1185</v>
      </c>
      <c r="BI76" s="41">
        <f t="shared" si="43"/>
        <v>1196</v>
      </c>
      <c r="BJ76" s="41">
        <f t="shared" si="43"/>
        <v>1189</v>
      </c>
      <c r="BK76" s="41">
        <f t="shared" si="43"/>
        <v>1236</v>
      </c>
      <c r="BL76" s="41">
        <f t="shared" si="43"/>
        <v>1158</v>
      </c>
      <c r="BM76" s="41">
        <f t="shared" si="43"/>
        <v>1196</v>
      </c>
      <c r="BN76" s="41">
        <f t="shared" si="43"/>
        <v>0</v>
      </c>
      <c r="BO76" s="41">
        <f t="shared" si="43"/>
        <v>0</v>
      </c>
      <c r="BP76" s="41">
        <f t="shared" si="43"/>
        <v>0</v>
      </c>
      <c r="BQ76" s="41">
        <f t="shared" si="43"/>
        <v>0</v>
      </c>
      <c r="BR76" s="41">
        <f t="shared" si="43"/>
        <v>0</v>
      </c>
    </row>
    <row r="77" spans="1:70" x14ac:dyDescent="0.25">
      <c r="A77" s="26"/>
      <c r="B77" s="26"/>
      <c r="C77" s="26"/>
      <c r="D77" s="26"/>
      <c r="E77" s="26"/>
      <c r="F77" s="26"/>
      <c r="G77" s="26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6"/>
      <c r="AI77" s="29"/>
      <c r="AJ77" s="29"/>
      <c r="AK77" s="29"/>
      <c r="AL77" s="29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</row>
    <row r="78" spans="1:70" ht="25.5" x14ac:dyDescent="0.25">
      <c r="A78" s="33" t="s">
        <v>59</v>
      </c>
      <c r="B78" s="8">
        <f>$B$10</f>
        <v>44562</v>
      </c>
      <c r="C78" s="8" t="e">
        <f ca="1">$C$10</f>
        <v>#NAME?</v>
      </c>
      <c r="D78" s="8" t="e">
        <f ca="1">$D$10</f>
        <v>#NAME?</v>
      </c>
      <c r="E78" s="8" t="e">
        <f ca="1">$E$10</f>
        <v>#NAME?</v>
      </c>
      <c r="F78" s="8" t="e">
        <f ca="1">$F$10</f>
        <v>#NAME?</v>
      </c>
      <c r="G78" s="8" t="e">
        <f ca="1">$G$10</f>
        <v>#NAME?</v>
      </c>
      <c r="H78" s="34" t="s">
        <v>14</v>
      </c>
      <c r="I78" s="8" t="e">
        <f ca="1">$I$10</f>
        <v>#NAME?</v>
      </c>
      <c r="J78" s="8" t="e">
        <f ca="1">$J$10</f>
        <v>#NAME?</v>
      </c>
      <c r="K78" s="8" t="e">
        <f ca="1">$K$10</f>
        <v>#NAME?</v>
      </c>
      <c r="L78" s="8" t="e">
        <f ca="1">$L$10</f>
        <v>#NAME?</v>
      </c>
      <c r="M78" s="8" t="e">
        <f ca="1">$M$10</f>
        <v>#NAME?</v>
      </c>
      <c r="N78" s="8" t="e">
        <f ca="1">$N$10</f>
        <v>#NAME?</v>
      </c>
      <c r="O78" s="34" t="s">
        <v>14</v>
      </c>
      <c r="P78" s="8" t="e">
        <f t="shared" ref="P78:AE78" ca="1" si="44">P10</f>
        <v>#NAME?</v>
      </c>
      <c r="Q78" s="8" t="e">
        <f t="shared" ca="1" si="44"/>
        <v>#NAME?</v>
      </c>
      <c r="R78" s="8" t="e">
        <f t="shared" ca="1" si="44"/>
        <v>#NAME?</v>
      </c>
      <c r="S78" s="8" t="e">
        <f t="shared" ca="1" si="44"/>
        <v>#NAME?</v>
      </c>
      <c r="T78" s="8" t="e">
        <f t="shared" ca="1" si="44"/>
        <v>#NAME?</v>
      </c>
      <c r="U78" s="8" t="e">
        <f t="shared" ca="1" si="44"/>
        <v>#NAME?</v>
      </c>
      <c r="V78" s="8" t="e">
        <f t="shared" ca="1" si="44"/>
        <v>#NAME?</v>
      </c>
      <c r="W78" s="8" t="e">
        <f t="shared" ca="1" si="44"/>
        <v>#NAME?</v>
      </c>
      <c r="X78" s="8" t="e">
        <f t="shared" ca="1" si="44"/>
        <v>#NAME?</v>
      </c>
      <c r="Y78" s="8" t="e">
        <f t="shared" ca="1" si="44"/>
        <v>#NAME?</v>
      </c>
      <c r="Z78" s="8" t="e">
        <f t="shared" ca="1" si="44"/>
        <v>#NAME?</v>
      </c>
      <c r="AA78" s="8" t="e">
        <f t="shared" ca="1" si="44"/>
        <v>#NAME?</v>
      </c>
      <c r="AB78" s="8" t="e">
        <f t="shared" ca="1" si="44"/>
        <v>#NAME?</v>
      </c>
      <c r="AC78" s="8" t="e">
        <f t="shared" ca="1" si="44"/>
        <v>#NAME?</v>
      </c>
      <c r="AD78" s="8" t="e">
        <f t="shared" ca="1" si="44"/>
        <v>#NAME?</v>
      </c>
      <c r="AE78" s="8" t="e">
        <f t="shared" ca="1" si="44"/>
        <v>#NAME?</v>
      </c>
      <c r="AF78" s="8" t="str">
        <f>$AF$20</f>
        <v>Meta Parcial</v>
      </c>
      <c r="AG78" s="8" t="str">
        <f>$AG$20</f>
        <v>01 a 05 - Mai - 24</v>
      </c>
      <c r="AH78" s="33" t="s">
        <v>60</v>
      </c>
      <c r="AI78" s="34" t="str">
        <f>AI$20</f>
        <v>Meta</v>
      </c>
      <c r="AJ78" s="34" t="str">
        <f>AJ$20</f>
        <v>Meta Parcial</v>
      </c>
      <c r="AK78" s="43" t="str">
        <f t="shared" ref="AK78:BR78" si="45">AK$20</f>
        <v>06 a 31 - Mai - 24</v>
      </c>
      <c r="AL78" s="34" t="str">
        <f t="shared" si="45"/>
        <v>Meta</v>
      </c>
      <c r="AM78" s="8" t="e">
        <f t="shared" ca="1" si="45"/>
        <v>#NAME?</v>
      </c>
      <c r="AN78" s="8" t="e">
        <f t="shared" ca="1" si="45"/>
        <v>#NAME?</v>
      </c>
      <c r="AO78" s="8" t="e">
        <f t="shared" ca="1" si="45"/>
        <v>#NAME?</v>
      </c>
      <c r="AP78" s="8" t="e">
        <f t="shared" ca="1" si="45"/>
        <v>#NAME?</v>
      </c>
      <c r="AQ78" s="8" t="e">
        <f t="shared" ca="1" si="45"/>
        <v>#NAME?</v>
      </c>
      <c r="AR78" s="8" t="e">
        <f t="shared" ca="1" si="45"/>
        <v>#NAME?</v>
      </c>
      <c r="AS78" s="8" t="e">
        <f t="shared" ca="1" si="45"/>
        <v>#NAME?</v>
      </c>
      <c r="AT78" s="8" t="e">
        <f t="shared" ca="1" si="45"/>
        <v>#NAME?</v>
      </c>
      <c r="AU78" s="8" t="e">
        <f t="shared" ca="1" si="45"/>
        <v>#NAME?</v>
      </c>
      <c r="AV78" s="8" t="e">
        <f t="shared" ca="1" si="45"/>
        <v>#NAME?</v>
      </c>
      <c r="AW78" s="8" t="e">
        <f t="shared" ca="1" si="45"/>
        <v>#NAME?</v>
      </c>
      <c r="AX78" s="8" t="e">
        <f t="shared" ca="1" si="45"/>
        <v>#NAME?</v>
      </c>
      <c r="AY78" s="8" t="e">
        <f t="shared" ca="1" si="45"/>
        <v>#NAME?</v>
      </c>
      <c r="AZ78" s="8" t="e">
        <f t="shared" ca="1" si="45"/>
        <v>#NAME?</v>
      </c>
      <c r="BA78" s="8" t="e">
        <f t="shared" ca="1" si="45"/>
        <v>#NAME?</v>
      </c>
      <c r="BB78" s="8" t="e">
        <f t="shared" ca="1" si="45"/>
        <v>#NAME?</v>
      </c>
      <c r="BC78" s="8" t="e">
        <f t="shared" ca="1" si="45"/>
        <v>#NAME?</v>
      </c>
      <c r="BD78" s="8" t="e">
        <f t="shared" ca="1" si="45"/>
        <v>#NAME?</v>
      </c>
      <c r="BE78" s="8" t="e">
        <f t="shared" ca="1" si="45"/>
        <v>#NAME?</v>
      </c>
      <c r="BF78" s="8" t="e">
        <f t="shared" ca="1" si="45"/>
        <v>#NAME?</v>
      </c>
      <c r="BG78" s="8" t="e">
        <f t="shared" ca="1" si="45"/>
        <v>#NAME?</v>
      </c>
      <c r="BH78" s="8" t="e">
        <f t="shared" ca="1" si="45"/>
        <v>#NAME?</v>
      </c>
      <c r="BI78" s="8" t="e">
        <f t="shared" ca="1" si="45"/>
        <v>#NAME?</v>
      </c>
      <c r="BJ78" s="8" t="e">
        <f t="shared" ca="1" si="45"/>
        <v>#NAME?</v>
      </c>
      <c r="BK78" s="8" t="e">
        <f t="shared" ca="1" si="45"/>
        <v>#NAME?</v>
      </c>
      <c r="BL78" s="8" t="e">
        <f t="shared" ca="1" si="45"/>
        <v>#NAME?</v>
      </c>
      <c r="BM78" s="8" t="e">
        <f t="shared" ca="1" si="45"/>
        <v>#NAME?</v>
      </c>
      <c r="BN78" s="8" t="e">
        <f t="shared" ca="1" si="45"/>
        <v>#NAME?</v>
      </c>
      <c r="BO78" s="8" t="e">
        <f t="shared" ca="1" si="45"/>
        <v>#NAME?</v>
      </c>
      <c r="BP78" s="8" t="e">
        <f t="shared" ca="1" si="45"/>
        <v>#NAME?</v>
      </c>
      <c r="BQ78" s="8" t="e">
        <f t="shared" ca="1" si="45"/>
        <v>#NAME?</v>
      </c>
      <c r="BR78" s="8" t="e">
        <f t="shared" ca="1" si="45"/>
        <v>#NAME?</v>
      </c>
    </row>
    <row r="79" spans="1:70" s="19" customFormat="1" x14ac:dyDescent="0.25">
      <c r="A79" s="44" t="s">
        <v>61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269">
        <v>792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269">
        <v>792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f>(O79/31)*5</f>
        <v>127.74193548387096</v>
      </c>
      <c r="AG79" s="14">
        <f>(AM79/31)*5</f>
        <v>0</v>
      </c>
      <c r="AH79" s="44" t="s">
        <v>61</v>
      </c>
      <c r="AI79" s="261">
        <v>1150</v>
      </c>
      <c r="AJ79" s="261">
        <f>ROUND(((AI79/31)*26),0)</f>
        <v>965</v>
      </c>
      <c r="AK79" s="14">
        <f>(AM79/31)*26</f>
        <v>0</v>
      </c>
      <c r="AL79" s="261">
        <v>1150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4</v>
      </c>
      <c r="AY79" s="14">
        <v>1</v>
      </c>
      <c r="AZ79" s="14">
        <v>0</v>
      </c>
      <c r="BA79" s="14">
        <v>2</v>
      </c>
      <c r="BB79" s="14">
        <v>7</v>
      </c>
      <c r="BC79" s="14">
        <v>4</v>
      </c>
      <c r="BD79" s="14">
        <v>11</v>
      </c>
      <c r="BE79" s="14">
        <v>13</v>
      </c>
      <c r="BF79" s="14">
        <v>7</v>
      </c>
      <c r="BG79" s="14">
        <v>13</v>
      </c>
      <c r="BH79" s="14">
        <v>11</v>
      </c>
      <c r="BI79" s="14">
        <v>9</v>
      </c>
      <c r="BJ79" s="14">
        <v>3</v>
      </c>
      <c r="BK79" s="14">
        <v>8</v>
      </c>
      <c r="BL79" s="14">
        <v>9</v>
      </c>
      <c r="BM79" s="14">
        <v>11</v>
      </c>
      <c r="BN79" s="14"/>
      <c r="BO79" s="14"/>
      <c r="BP79" s="14"/>
      <c r="BQ79" s="14"/>
      <c r="BR79" s="14"/>
    </row>
    <row r="80" spans="1:70" s="19" customFormat="1" x14ac:dyDescent="0.25">
      <c r="A80" s="44" t="s">
        <v>62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269"/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269"/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/>
      <c r="AG80" s="14">
        <f>(AM80/31)*5</f>
        <v>0</v>
      </c>
      <c r="AH80" s="44" t="s">
        <v>62</v>
      </c>
      <c r="AI80" s="262"/>
      <c r="AJ80" s="262"/>
      <c r="AK80" s="14">
        <f>(AM80/31)*26</f>
        <v>0</v>
      </c>
      <c r="AL80" s="262"/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4</v>
      </c>
      <c r="AT80" s="14">
        <v>3</v>
      </c>
      <c r="AU80" s="14">
        <v>5</v>
      </c>
      <c r="AV80" s="14">
        <v>8</v>
      </c>
      <c r="AW80" s="14">
        <v>8</v>
      </c>
      <c r="AX80" s="14">
        <v>9</v>
      </c>
      <c r="AY80" s="14">
        <v>8</v>
      </c>
      <c r="AZ80" s="14">
        <v>5</v>
      </c>
      <c r="BA80" s="14">
        <v>2</v>
      </c>
      <c r="BB80" s="14">
        <v>8</v>
      </c>
      <c r="BC80" s="14">
        <v>6</v>
      </c>
      <c r="BD80" s="14">
        <v>4</v>
      </c>
      <c r="BE80" s="14">
        <v>6</v>
      </c>
      <c r="BF80" s="14">
        <v>8</v>
      </c>
      <c r="BG80" s="14">
        <v>10</v>
      </c>
      <c r="BH80" s="14">
        <v>14</v>
      </c>
      <c r="BI80" s="14">
        <v>11</v>
      </c>
      <c r="BJ80" s="14">
        <v>16</v>
      </c>
      <c r="BK80" s="14">
        <v>9</v>
      </c>
      <c r="BL80" s="14">
        <v>9</v>
      </c>
      <c r="BM80" s="14">
        <v>11</v>
      </c>
      <c r="BN80" s="14"/>
      <c r="BO80" s="14"/>
      <c r="BP80" s="14"/>
      <c r="BQ80" s="14"/>
      <c r="BR80" s="14"/>
    </row>
    <row r="81" spans="1:70" s="19" customFormat="1" x14ac:dyDescent="0.25">
      <c r="A81" s="44" t="s">
        <v>63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269"/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269"/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/>
      <c r="AG81" s="14">
        <f>(AM81/31)*5</f>
        <v>0</v>
      </c>
      <c r="AH81" s="44" t="s">
        <v>63</v>
      </c>
      <c r="AI81" s="262"/>
      <c r="AJ81" s="262"/>
      <c r="AK81" s="14">
        <f>(AM81/31)*26</f>
        <v>0</v>
      </c>
      <c r="AL81" s="262"/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/>
      <c r="BO81" s="14"/>
      <c r="BP81" s="14"/>
      <c r="BQ81" s="14"/>
      <c r="BR81" s="14"/>
    </row>
    <row r="82" spans="1:70" s="19" customFormat="1" x14ac:dyDescent="0.25">
      <c r="A82" s="44" t="s">
        <v>64</v>
      </c>
      <c r="B82" s="14">
        <v>0</v>
      </c>
      <c r="C82" s="14">
        <v>299</v>
      </c>
      <c r="D82" s="14">
        <v>941</v>
      </c>
      <c r="E82" s="14">
        <v>1079</v>
      </c>
      <c r="F82" s="14">
        <v>1498</v>
      </c>
      <c r="G82" s="14">
        <v>1288</v>
      </c>
      <c r="H82" s="269"/>
      <c r="I82" s="14">
        <v>1304</v>
      </c>
      <c r="J82" s="14">
        <v>1385</v>
      </c>
      <c r="K82" s="14">
        <v>1215</v>
      </c>
      <c r="L82" s="14">
        <v>1244</v>
      </c>
      <c r="M82" s="14">
        <v>1035</v>
      </c>
      <c r="N82" s="14">
        <v>1121</v>
      </c>
      <c r="O82" s="269"/>
      <c r="P82" s="14">
        <v>1003</v>
      </c>
      <c r="Q82" s="14">
        <v>1005</v>
      </c>
      <c r="R82" s="14">
        <v>1285</v>
      </c>
      <c r="S82" s="14">
        <v>1105</v>
      </c>
      <c r="T82" s="14">
        <v>1205</v>
      </c>
      <c r="U82" s="14">
        <v>1183</v>
      </c>
      <c r="V82" s="14">
        <v>1082</v>
      </c>
      <c r="W82" s="14">
        <v>1207</v>
      </c>
      <c r="X82" s="14">
        <v>1223</v>
      </c>
      <c r="Y82" s="14">
        <v>1243</v>
      </c>
      <c r="Z82" s="14">
        <v>1264</v>
      </c>
      <c r="AA82" s="14">
        <v>1361</v>
      </c>
      <c r="AB82" s="14">
        <v>1448</v>
      </c>
      <c r="AC82" s="14">
        <v>1442</v>
      </c>
      <c r="AD82" s="14">
        <v>1347</v>
      </c>
      <c r="AE82" s="14">
        <v>1456</v>
      </c>
      <c r="AF82" s="14"/>
      <c r="AG82" s="14">
        <f>(AM82/31)*5</f>
        <v>219.67741935483872</v>
      </c>
      <c r="AH82" s="44" t="s">
        <v>65</v>
      </c>
      <c r="AI82" s="263"/>
      <c r="AJ82" s="263"/>
      <c r="AK82" s="14">
        <f>(AM82/31)*26</f>
        <v>1142.3225806451615</v>
      </c>
      <c r="AL82" s="263"/>
      <c r="AM82" s="14">
        <v>1362</v>
      </c>
      <c r="AN82" s="14">
        <v>1381</v>
      </c>
      <c r="AO82" s="14">
        <v>1561</v>
      </c>
      <c r="AP82" s="14">
        <v>1458</v>
      </c>
      <c r="AQ82" s="14">
        <v>1363</v>
      </c>
      <c r="AR82" s="14">
        <v>1375</v>
      </c>
      <c r="AS82" s="14">
        <v>1352</v>
      </c>
      <c r="AT82" s="14">
        <v>1324</v>
      </c>
      <c r="AU82" s="14">
        <v>1278</v>
      </c>
      <c r="AV82" s="14">
        <v>1222</v>
      </c>
      <c r="AW82" s="14">
        <v>1306</v>
      </c>
      <c r="AX82" s="14">
        <v>1336</v>
      </c>
      <c r="AY82" s="14">
        <v>1421</v>
      </c>
      <c r="AZ82" s="14">
        <v>1472</v>
      </c>
      <c r="BA82" s="14">
        <v>1570</v>
      </c>
      <c r="BB82" s="14">
        <v>1417</v>
      </c>
      <c r="BC82" s="14">
        <v>1420</v>
      </c>
      <c r="BD82" s="14">
        <v>1433</v>
      </c>
      <c r="BE82" s="14">
        <v>1391</v>
      </c>
      <c r="BF82" s="14">
        <v>1278</v>
      </c>
      <c r="BG82" s="14">
        <v>1408</v>
      </c>
      <c r="BH82" s="14">
        <v>1376</v>
      </c>
      <c r="BI82" s="14">
        <v>1449</v>
      </c>
      <c r="BJ82" s="14">
        <v>1370</v>
      </c>
      <c r="BK82" s="14">
        <v>1472</v>
      </c>
      <c r="BL82" s="14">
        <v>1483</v>
      </c>
      <c r="BM82" s="14">
        <v>1494</v>
      </c>
      <c r="BN82" s="14"/>
      <c r="BO82" s="14"/>
      <c r="BP82" s="14"/>
      <c r="BQ82" s="14"/>
      <c r="BR82" s="14"/>
    </row>
    <row r="83" spans="1:70" s="19" customFormat="1" x14ac:dyDescent="0.25">
      <c r="A83" s="46" t="s">
        <v>23</v>
      </c>
      <c r="B83" s="21">
        <f t="shared" ref="B83:BM83" si="46">SUM(B79:B82)</f>
        <v>0</v>
      </c>
      <c r="C83" s="21">
        <f t="shared" si="46"/>
        <v>299</v>
      </c>
      <c r="D83" s="21">
        <f t="shared" si="46"/>
        <v>941</v>
      </c>
      <c r="E83" s="21">
        <f t="shared" si="46"/>
        <v>1079</v>
      </c>
      <c r="F83" s="21">
        <f t="shared" si="46"/>
        <v>1498</v>
      </c>
      <c r="G83" s="21">
        <f t="shared" si="46"/>
        <v>1288</v>
      </c>
      <c r="H83" s="21">
        <f t="shared" si="46"/>
        <v>792</v>
      </c>
      <c r="I83" s="21">
        <f t="shared" si="46"/>
        <v>1304</v>
      </c>
      <c r="J83" s="21">
        <f t="shared" si="46"/>
        <v>1385</v>
      </c>
      <c r="K83" s="21">
        <f t="shared" si="46"/>
        <v>1215</v>
      </c>
      <c r="L83" s="21">
        <f t="shared" si="46"/>
        <v>1244</v>
      </c>
      <c r="M83" s="21">
        <f t="shared" si="46"/>
        <v>1035</v>
      </c>
      <c r="N83" s="21">
        <f t="shared" si="46"/>
        <v>1121</v>
      </c>
      <c r="O83" s="21">
        <f t="shared" si="46"/>
        <v>792</v>
      </c>
      <c r="P83" s="21">
        <f t="shared" si="46"/>
        <v>1003</v>
      </c>
      <c r="Q83" s="21">
        <f t="shared" si="46"/>
        <v>1005</v>
      </c>
      <c r="R83" s="21">
        <f t="shared" si="46"/>
        <v>1285</v>
      </c>
      <c r="S83" s="21">
        <f t="shared" si="46"/>
        <v>1105</v>
      </c>
      <c r="T83" s="21">
        <f t="shared" si="46"/>
        <v>1205</v>
      </c>
      <c r="U83" s="21">
        <f t="shared" si="46"/>
        <v>1183</v>
      </c>
      <c r="V83" s="21">
        <f t="shared" si="46"/>
        <v>1082</v>
      </c>
      <c r="W83" s="21">
        <f t="shared" si="46"/>
        <v>1207</v>
      </c>
      <c r="X83" s="21">
        <f>SUM(X79:X82)</f>
        <v>1223</v>
      </c>
      <c r="Y83" s="21">
        <f t="shared" si="46"/>
        <v>1243</v>
      </c>
      <c r="Z83" s="21">
        <f t="shared" si="46"/>
        <v>1264</v>
      </c>
      <c r="AA83" s="21">
        <f t="shared" si="46"/>
        <v>1361</v>
      </c>
      <c r="AB83" s="21">
        <f t="shared" si="46"/>
        <v>1448</v>
      </c>
      <c r="AC83" s="21">
        <f t="shared" si="46"/>
        <v>1442</v>
      </c>
      <c r="AD83" s="21">
        <f t="shared" si="46"/>
        <v>1347</v>
      </c>
      <c r="AE83" s="21">
        <f t="shared" si="46"/>
        <v>1456</v>
      </c>
      <c r="AF83" s="21"/>
      <c r="AG83" s="21">
        <f>(AM83/31)*5</f>
        <v>219.67741935483872</v>
      </c>
      <c r="AH83" s="46" t="s">
        <v>23</v>
      </c>
      <c r="AI83" s="41">
        <f t="shared" si="46"/>
        <v>1150</v>
      </c>
      <c r="AJ83" s="41">
        <f t="shared" si="46"/>
        <v>965</v>
      </c>
      <c r="AK83" s="41">
        <f t="shared" si="46"/>
        <v>1142.3225806451615</v>
      </c>
      <c r="AL83" s="41">
        <f t="shared" si="46"/>
        <v>1150</v>
      </c>
      <c r="AM83" s="41">
        <f t="shared" si="46"/>
        <v>1362</v>
      </c>
      <c r="AN83" s="41">
        <f t="shared" si="46"/>
        <v>1381</v>
      </c>
      <c r="AO83" s="41">
        <f t="shared" si="46"/>
        <v>1561</v>
      </c>
      <c r="AP83" s="41">
        <f t="shared" si="46"/>
        <v>1458</v>
      </c>
      <c r="AQ83" s="41">
        <f t="shared" si="46"/>
        <v>1363</v>
      </c>
      <c r="AR83" s="41">
        <f t="shared" si="46"/>
        <v>1375</v>
      </c>
      <c r="AS83" s="41">
        <f t="shared" si="46"/>
        <v>1356</v>
      </c>
      <c r="AT83" s="41">
        <f t="shared" si="46"/>
        <v>1327</v>
      </c>
      <c r="AU83" s="41">
        <f t="shared" si="46"/>
        <v>1283</v>
      </c>
      <c r="AV83" s="41">
        <f t="shared" si="46"/>
        <v>1230</v>
      </c>
      <c r="AW83" s="41">
        <f t="shared" si="46"/>
        <v>1314</v>
      </c>
      <c r="AX83" s="41">
        <f t="shared" si="46"/>
        <v>1349</v>
      </c>
      <c r="AY83" s="41">
        <f t="shared" si="46"/>
        <v>1430</v>
      </c>
      <c r="AZ83" s="41">
        <f t="shared" si="46"/>
        <v>1477</v>
      </c>
      <c r="BA83" s="41">
        <f t="shared" si="46"/>
        <v>1574</v>
      </c>
      <c r="BB83" s="41">
        <f t="shared" si="46"/>
        <v>1432</v>
      </c>
      <c r="BC83" s="41">
        <f t="shared" si="46"/>
        <v>1430</v>
      </c>
      <c r="BD83" s="41">
        <f t="shared" si="46"/>
        <v>1448</v>
      </c>
      <c r="BE83" s="41">
        <f t="shared" si="46"/>
        <v>1410</v>
      </c>
      <c r="BF83" s="41">
        <f t="shared" si="46"/>
        <v>1293</v>
      </c>
      <c r="BG83" s="41">
        <f t="shared" si="46"/>
        <v>1431</v>
      </c>
      <c r="BH83" s="41">
        <f t="shared" si="46"/>
        <v>1401</v>
      </c>
      <c r="BI83" s="41">
        <f t="shared" si="46"/>
        <v>1469</v>
      </c>
      <c r="BJ83" s="41">
        <f t="shared" si="46"/>
        <v>1389</v>
      </c>
      <c r="BK83" s="41">
        <f t="shared" si="46"/>
        <v>1489</v>
      </c>
      <c r="BL83" s="41">
        <f t="shared" si="46"/>
        <v>1501</v>
      </c>
      <c r="BM83" s="41">
        <f t="shared" si="46"/>
        <v>1516</v>
      </c>
      <c r="BN83" s="41">
        <f>SUM(BN79:BN82)</f>
        <v>0</v>
      </c>
      <c r="BO83" s="41">
        <f>SUM(BO79:BO82)</f>
        <v>0</v>
      </c>
      <c r="BP83" s="41">
        <f>SUM(BP79:BP82)</f>
        <v>0</v>
      </c>
      <c r="BQ83" s="41">
        <f>SUM(BQ79:BQ82)</f>
        <v>0</v>
      </c>
      <c r="BR83" s="41">
        <f>SUM(BR79:BR82)</f>
        <v>0</v>
      </c>
    </row>
    <row r="84" spans="1:70" x14ac:dyDescent="0.25">
      <c r="A84" s="26"/>
      <c r="B84" s="26"/>
      <c r="C84" s="26"/>
      <c r="D84" s="26"/>
      <c r="E84" s="26"/>
      <c r="F84" s="26"/>
      <c r="G84" s="26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6"/>
      <c r="AI84" s="29"/>
      <c r="AJ84" s="29"/>
      <c r="AK84" s="29"/>
      <c r="AL84" s="2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</row>
    <row r="85" spans="1:70" ht="25.5" x14ac:dyDescent="0.25">
      <c r="A85" s="33" t="s">
        <v>66</v>
      </c>
      <c r="B85" s="8">
        <f>$B$10</f>
        <v>44562</v>
      </c>
      <c r="C85" s="8" t="e">
        <f ca="1">$C$10</f>
        <v>#NAME?</v>
      </c>
      <c r="D85" s="8" t="e">
        <f ca="1">$D$10</f>
        <v>#NAME?</v>
      </c>
      <c r="E85" s="8" t="e">
        <f ca="1">$E$10</f>
        <v>#NAME?</v>
      </c>
      <c r="F85" s="8" t="e">
        <f ca="1">$F$10</f>
        <v>#NAME?</v>
      </c>
      <c r="G85" s="8" t="e">
        <f ca="1">$G$10</f>
        <v>#NAME?</v>
      </c>
      <c r="H85" s="34" t="s">
        <v>14</v>
      </c>
      <c r="I85" s="8" t="e">
        <f ca="1">$I$10</f>
        <v>#NAME?</v>
      </c>
      <c r="J85" s="8" t="e">
        <f ca="1">$J$10</f>
        <v>#NAME?</v>
      </c>
      <c r="K85" s="8" t="e">
        <f ca="1">$K$10</f>
        <v>#NAME?</v>
      </c>
      <c r="L85" s="8" t="e">
        <f ca="1">$L$10</f>
        <v>#NAME?</v>
      </c>
      <c r="M85" s="8" t="e">
        <f ca="1">$M$10</f>
        <v>#NAME?</v>
      </c>
      <c r="N85" s="8" t="e">
        <f ca="1">$N$10</f>
        <v>#NAME?</v>
      </c>
      <c r="O85" s="34" t="s">
        <v>14</v>
      </c>
      <c r="P85" s="8" t="e">
        <f t="shared" ref="P85:AE85" ca="1" si="47">P10</f>
        <v>#NAME?</v>
      </c>
      <c r="Q85" s="8" t="e">
        <f t="shared" ca="1" si="47"/>
        <v>#NAME?</v>
      </c>
      <c r="R85" s="8" t="e">
        <f t="shared" ca="1" si="47"/>
        <v>#NAME?</v>
      </c>
      <c r="S85" s="8" t="e">
        <f t="shared" ca="1" si="47"/>
        <v>#NAME?</v>
      </c>
      <c r="T85" s="8" t="e">
        <f t="shared" ca="1" si="47"/>
        <v>#NAME?</v>
      </c>
      <c r="U85" s="8" t="e">
        <f t="shared" ca="1" si="47"/>
        <v>#NAME?</v>
      </c>
      <c r="V85" s="8" t="e">
        <f t="shared" ca="1" si="47"/>
        <v>#NAME?</v>
      </c>
      <c r="W85" s="8" t="e">
        <f t="shared" ca="1" si="47"/>
        <v>#NAME?</v>
      </c>
      <c r="X85" s="8" t="e">
        <f t="shared" ca="1" si="47"/>
        <v>#NAME?</v>
      </c>
      <c r="Y85" s="8" t="e">
        <f t="shared" ca="1" si="47"/>
        <v>#NAME?</v>
      </c>
      <c r="Z85" s="8" t="e">
        <f t="shared" ca="1" si="47"/>
        <v>#NAME?</v>
      </c>
      <c r="AA85" s="8" t="e">
        <f t="shared" ca="1" si="47"/>
        <v>#NAME?</v>
      </c>
      <c r="AB85" s="8" t="e">
        <f t="shared" ca="1" si="47"/>
        <v>#NAME?</v>
      </c>
      <c r="AC85" s="8" t="e">
        <f t="shared" ca="1" si="47"/>
        <v>#NAME?</v>
      </c>
      <c r="AD85" s="8" t="e">
        <f t="shared" ca="1" si="47"/>
        <v>#NAME?</v>
      </c>
      <c r="AE85" s="8" t="e">
        <f t="shared" ca="1" si="47"/>
        <v>#NAME?</v>
      </c>
      <c r="AF85" s="8" t="str">
        <f>$AF$20</f>
        <v>Meta Parcial</v>
      </c>
      <c r="AG85" s="8" t="str">
        <f>$AG$20</f>
        <v>01 a 05 - Mai - 24</v>
      </c>
      <c r="AH85" s="33" t="s">
        <v>67</v>
      </c>
      <c r="AI85" s="34" t="str">
        <f>AI$20</f>
        <v>Meta</v>
      </c>
      <c r="AJ85" s="34" t="str">
        <f>AJ$20</f>
        <v>Meta Parcial</v>
      </c>
      <c r="AK85" s="43" t="str">
        <f t="shared" ref="AK85:BR85" si="48">AK$20</f>
        <v>06 a 31 - Mai - 24</v>
      </c>
      <c r="AL85" s="34" t="str">
        <f t="shared" si="48"/>
        <v>Meta</v>
      </c>
      <c r="AM85" s="8" t="e">
        <f t="shared" ca="1" si="48"/>
        <v>#NAME?</v>
      </c>
      <c r="AN85" s="8" t="e">
        <f t="shared" ca="1" si="48"/>
        <v>#NAME?</v>
      </c>
      <c r="AO85" s="8" t="e">
        <f t="shared" ca="1" si="48"/>
        <v>#NAME?</v>
      </c>
      <c r="AP85" s="8" t="e">
        <f t="shared" ca="1" si="48"/>
        <v>#NAME?</v>
      </c>
      <c r="AQ85" s="8" t="e">
        <f t="shared" ca="1" si="48"/>
        <v>#NAME?</v>
      </c>
      <c r="AR85" s="8" t="e">
        <f t="shared" ca="1" si="48"/>
        <v>#NAME?</v>
      </c>
      <c r="AS85" s="8" t="e">
        <f t="shared" ca="1" si="48"/>
        <v>#NAME?</v>
      </c>
      <c r="AT85" s="8" t="e">
        <f t="shared" ca="1" si="48"/>
        <v>#NAME?</v>
      </c>
      <c r="AU85" s="8" t="e">
        <f t="shared" ca="1" si="48"/>
        <v>#NAME?</v>
      </c>
      <c r="AV85" s="8" t="e">
        <f t="shared" ca="1" si="48"/>
        <v>#NAME?</v>
      </c>
      <c r="AW85" s="8" t="e">
        <f t="shared" ca="1" si="48"/>
        <v>#NAME?</v>
      </c>
      <c r="AX85" s="8" t="e">
        <f t="shared" ca="1" si="48"/>
        <v>#NAME?</v>
      </c>
      <c r="AY85" s="8" t="e">
        <f t="shared" ca="1" si="48"/>
        <v>#NAME?</v>
      </c>
      <c r="AZ85" s="8" t="e">
        <f t="shared" ca="1" si="48"/>
        <v>#NAME?</v>
      </c>
      <c r="BA85" s="8" t="e">
        <f t="shared" ca="1" si="48"/>
        <v>#NAME?</v>
      </c>
      <c r="BB85" s="8" t="e">
        <f t="shared" ca="1" si="48"/>
        <v>#NAME?</v>
      </c>
      <c r="BC85" s="8" t="e">
        <f t="shared" ca="1" si="48"/>
        <v>#NAME?</v>
      </c>
      <c r="BD85" s="8" t="e">
        <f t="shared" ca="1" si="48"/>
        <v>#NAME?</v>
      </c>
      <c r="BE85" s="8" t="e">
        <f t="shared" ca="1" si="48"/>
        <v>#NAME?</v>
      </c>
      <c r="BF85" s="8" t="e">
        <f t="shared" ca="1" si="48"/>
        <v>#NAME?</v>
      </c>
      <c r="BG85" s="8" t="e">
        <f t="shared" ca="1" si="48"/>
        <v>#NAME?</v>
      </c>
      <c r="BH85" s="8" t="e">
        <f t="shared" ca="1" si="48"/>
        <v>#NAME?</v>
      </c>
      <c r="BI85" s="8" t="e">
        <f t="shared" ca="1" si="48"/>
        <v>#NAME?</v>
      </c>
      <c r="BJ85" s="8" t="e">
        <f t="shared" ca="1" si="48"/>
        <v>#NAME?</v>
      </c>
      <c r="BK85" s="8" t="e">
        <f t="shared" ca="1" si="48"/>
        <v>#NAME?</v>
      </c>
      <c r="BL85" s="8" t="e">
        <f t="shared" ca="1" si="48"/>
        <v>#NAME?</v>
      </c>
      <c r="BM85" s="8" t="e">
        <f t="shared" ca="1" si="48"/>
        <v>#NAME?</v>
      </c>
      <c r="BN85" s="8" t="e">
        <f t="shared" ca="1" si="48"/>
        <v>#NAME?</v>
      </c>
      <c r="BO85" s="8" t="e">
        <f t="shared" ca="1" si="48"/>
        <v>#NAME?</v>
      </c>
      <c r="BP85" s="8" t="e">
        <f t="shared" ca="1" si="48"/>
        <v>#NAME?</v>
      </c>
      <c r="BQ85" s="8" t="e">
        <f t="shared" ca="1" si="48"/>
        <v>#NAME?</v>
      </c>
      <c r="BR85" s="8" t="e">
        <f t="shared" ca="1" si="48"/>
        <v>#NAME?</v>
      </c>
    </row>
    <row r="86" spans="1:70" s="19" customFormat="1" x14ac:dyDescent="0.25">
      <c r="A86" s="44" t="s">
        <v>68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269">
        <v>88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269">
        <v>88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f>(O86/31)*5</f>
        <v>14.193548387096776</v>
      </c>
      <c r="AG86" s="14">
        <f t="shared" ref="AG86:AG149" si="49">(AM86/31)*5</f>
        <v>0</v>
      </c>
      <c r="AH86" s="44" t="s">
        <v>68</v>
      </c>
      <c r="AI86" s="261">
        <v>300</v>
      </c>
      <c r="AJ86" s="261">
        <f>ROUND(((AI86/31)*26),0)</f>
        <v>252</v>
      </c>
      <c r="AK86" s="14">
        <f>(AM86/31)*26</f>
        <v>0</v>
      </c>
      <c r="AL86" s="261">
        <v>300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/>
      <c r="BO86" s="14"/>
      <c r="BP86" s="14"/>
      <c r="BQ86" s="14"/>
      <c r="BR86" s="14"/>
    </row>
    <row r="87" spans="1:70" s="19" customFormat="1" x14ac:dyDescent="0.25">
      <c r="A87" s="44" t="s">
        <v>69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269"/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269"/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/>
      <c r="AG87" s="14">
        <f t="shared" si="49"/>
        <v>0</v>
      </c>
      <c r="AH87" s="44" t="s">
        <v>69</v>
      </c>
      <c r="AI87" s="262"/>
      <c r="AJ87" s="262"/>
      <c r="AK87" s="14">
        <f>(AM87/31)*26</f>
        <v>0</v>
      </c>
      <c r="AL87" s="262"/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/>
      <c r="BO87" s="14"/>
      <c r="BP87" s="14"/>
      <c r="BQ87" s="14"/>
      <c r="BR87" s="14"/>
    </row>
    <row r="88" spans="1:70" s="19" customFormat="1" x14ac:dyDescent="0.25">
      <c r="A88" s="44" t="s">
        <v>70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269"/>
      <c r="I88" s="14">
        <v>13</v>
      </c>
      <c r="J88" s="14">
        <v>90</v>
      </c>
      <c r="K88" s="14">
        <v>171</v>
      </c>
      <c r="L88" s="14">
        <v>91</v>
      </c>
      <c r="M88" s="14">
        <v>102</v>
      </c>
      <c r="N88" s="14">
        <v>99</v>
      </c>
      <c r="O88" s="269"/>
      <c r="P88" s="14">
        <v>141</v>
      </c>
      <c r="Q88" s="14">
        <v>364</v>
      </c>
      <c r="R88" s="14">
        <v>456</v>
      </c>
      <c r="S88" s="14">
        <v>437</v>
      </c>
      <c r="T88" s="14">
        <v>418</v>
      </c>
      <c r="U88" s="14">
        <v>512</v>
      </c>
      <c r="V88" s="14">
        <v>404</v>
      </c>
      <c r="W88" s="14">
        <v>516</v>
      </c>
      <c r="X88" s="14">
        <v>250</v>
      </c>
      <c r="Y88" s="14">
        <v>304</v>
      </c>
      <c r="Z88" s="14">
        <v>264</v>
      </c>
      <c r="AA88" s="14">
        <v>352</v>
      </c>
      <c r="AB88" s="14">
        <v>218</v>
      </c>
      <c r="AC88" s="14">
        <v>220</v>
      </c>
      <c r="AD88" s="14">
        <v>188</v>
      </c>
      <c r="AE88" s="14">
        <v>197</v>
      </c>
      <c r="AF88" s="14"/>
      <c r="AG88" s="14">
        <f t="shared" si="49"/>
        <v>27.741935483870968</v>
      </c>
      <c r="AH88" s="44" t="s">
        <v>51</v>
      </c>
      <c r="AI88" s="263"/>
      <c r="AJ88" s="263"/>
      <c r="AK88" s="14">
        <f>(AM88/31)*26</f>
        <v>144.25806451612905</v>
      </c>
      <c r="AL88" s="263"/>
      <c r="AM88" s="14">
        <v>172</v>
      </c>
      <c r="AN88" s="14">
        <v>353</v>
      </c>
      <c r="AO88" s="14">
        <v>481</v>
      </c>
      <c r="AP88" s="14">
        <v>365</v>
      </c>
      <c r="AQ88" s="14">
        <v>358</v>
      </c>
      <c r="AR88" s="14">
        <v>333</v>
      </c>
      <c r="AS88" s="14">
        <v>333</v>
      </c>
      <c r="AT88" s="14">
        <v>346</v>
      </c>
      <c r="AU88" s="14">
        <v>336</v>
      </c>
      <c r="AV88" s="14">
        <v>318</v>
      </c>
      <c r="AW88" s="14">
        <v>297</v>
      </c>
      <c r="AX88" s="14">
        <v>300</v>
      </c>
      <c r="AY88" s="14">
        <v>307</v>
      </c>
      <c r="AZ88" s="14">
        <v>296</v>
      </c>
      <c r="BA88" s="14">
        <v>321</v>
      </c>
      <c r="BB88" s="14">
        <v>306</v>
      </c>
      <c r="BC88" s="14">
        <v>323</v>
      </c>
      <c r="BD88" s="14">
        <v>431</v>
      </c>
      <c r="BE88" s="14">
        <v>441</v>
      </c>
      <c r="BF88" s="14">
        <v>394</v>
      </c>
      <c r="BG88" s="14">
        <v>294</v>
      </c>
      <c r="BH88" s="14">
        <v>327</v>
      </c>
      <c r="BI88" s="14">
        <v>297</v>
      </c>
      <c r="BJ88" s="14">
        <v>289</v>
      </c>
      <c r="BK88" s="14">
        <v>287</v>
      </c>
      <c r="BL88" s="14">
        <v>356</v>
      </c>
      <c r="BM88" s="14">
        <v>319</v>
      </c>
      <c r="BN88" s="14"/>
      <c r="BO88" s="14"/>
      <c r="BP88" s="14"/>
      <c r="BQ88" s="14"/>
      <c r="BR88" s="14"/>
    </row>
    <row r="89" spans="1:70" s="19" customFormat="1" x14ac:dyDescent="0.25">
      <c r="A89" s="46" t="s">
        <v>23</v>
      </c>
      <c r="B89" s="21">
        <f t="shared" ref="B89:G89" si="50">SUM(B86:B87)</f>
        <v>0</v>
      </c>
      <c r="C89" s="21">
        <f t="shared" si="50"/>
        <v>0</v>
      </c>
      <c r="D89" s="21">
        <f t="shared" si="50"/>
        <v>0</v>
      </c>
      <c r="E89" s="21">
        <f t="shared" si="50"/>
        <v>0</v>
      </c>
      <c r="F89" s="21">
        <f t="shared" si="50"/>
        <v>0</v>
      </c>
      <c r="G89" s="21">
        <f t="shared" si="50"/>
        <v>0</v>
      </c>
      <c r="H89" s="21">
        <f>SUM(H86:H88)</f>
        <v>88</v>
      </c>
      <c r="I89" s="21">
        <f>SUM(I86:I88)</f>
        <v>13</v>
      </c>
      <c r="J89" s="21">
        <v>90</v>
      </c>
      <c r="K89" s="21">
        <v>171</v>
      </c>
      <c r="L89" s="21">
        <f t="shared" ref="L89:AE89" si="51">SUM(L86:L88)</f>
        <v>91</v>
      </c>
      <c r="M89" s="21">
        <f t="shared" si="51"/>
        <v>102</v>
      </c>
      <c r="N89" s="21">
        <f t="shared" si="51"/>
        <v>99</v>
      </c>
      <c r="O89" s="21">
        <f t="shared" si="51"/>
        <v>88</v>
      </c>
      <c r="P89" s="21">
        <f t="shared" si="51"/>
        <v>141</v>
      </c>
      <c r="Q89" s="21">
        <f t="shared" si="51"/>
        <v>364</v>
      </c>
      <c r="R89" s="21">
        <f t="shared" si="51"/>
        <v>456</v>
      </c>
      <c r="S89" s="21">
        <f t="shared" si="51"/>
        <v>437</v>
      </c>
      <c r="T89" s="21">
        <f t="shared" si="51"/>
        <v>418</v>
      </c>
      <c r="U89" s="21">
        <f t="shared" si="51"/>
        <v>512</v>
      </c>
      <c r="V89" s="21">
        <f t="shared" si="51"/>
        <v>404</v>
      </c>
      <c r="W89" s="21">
        <f t="shared" si="51"/>
        <v>516</v>
      </c>
      <c r="X89" s="21">
        <f t="shared" si="51"/>
        <v>250</v>
      </c>
      <c r="Y89" s="21">
        <f t="shared" si="51"/>
        <v>304</v>
      </c>
      <c r="Z89" s="21">
        <f t="shared" si="51"/>
        <v>264</v>
      </c>
      <c r="AA89" s="21">
        <f t="shared" si="51"/>
        <v>352</v>
      </c>
      <c r="AB89" s="21">
        <f t="shared" si="51"/>
        <v>218</v>
      </c>
      <c r="AC89" s="21">
        <f t="shared" si="51"/>
        <v>220</v>
      </c>
      <c r="AD89" s="21">
        <f t="shared" si="51"/>
        <v>188</v>
      </c>
      <c r="AE89" s="21">
        <f t="shared" si="51"/>
        <v>197</v>
      </c>
      <c r="AF89" s="21"/>
      <c r="AG89" s="21">
        <f t="shared" si="49"/>
        <v>27.741935483870968</v>
      </c>
      <c r="AH89" s="46" t="s">
        <v>23</v>
      </c>
      <c r="AI89" s="41">
        <f>SUM(AI86:AI88)</f>
        <v>300</v>
      </c>
      <c r="AJ89" s="41">
        <f>SUM(AJ86:AJ88)</f>
        <v>252</v>
      </c>
      <c r="AK89" s="41">
        <f t="shared" ref="AK89:BR89" si="52">SUM(AK86:AK88)</f>
        <v>144.25806451612905</v>
      </c>
      <c r="AL89" s="41">
        <f>SUM(AL86:AL88)</f>
        <v>300</v>
      </c>
      <c r="AM89" s="41">
        <f t="shared" si="52"/>
        <v>172</v>
      </c>
      <c r="AN89" s="41">
        <f t="shared" si="52"/>
        <v>353</v>
      </c>
      <c r="AO89" s="41">
        <f t="shared" si="52"/>
        <v>481</v>
      </c>
      <c r="AP89" s="41">
        <f t="shared" si="52"/>
        <v>365</v>
      </c>
      <c r="AQ89" s="41">
        <f t="shared" si="52"/>
        <v>358</v>
      </c>
      <c r="AR89" s="41">
        <f t="shared" si="52"/>
        <v>333</v>
      </c>
      <c r="AS89" s="41">
        <f t="shared" si="52"/>
        <v>333</v>
      </c>
      <c r="AT89" s="41">
        <f t="shared" si="52"/>
        <v>346</v>
      </c>
      <c r="AU89" s="41">
        <f t="shared" si="52"/>
        <v>336</v>
      </c>
      <c r="AV89" s="41">
        <f t="shared" si="52"/>
        <v>318</v>
      </c>
      <c r="AW89" s="41">
        <f t="shared" si="52"/>
        <v>297</v>
      </c>
      <c r="AX89" s="41">
        <f t="shared" si="52"/>
        <v>300</v>
      </c>
      <c r="AY89" s="41">
        <f t="shared" si="52"/>
        <v>307</v>
      </c>
      <c r="AZ89" s="41">
        <f t="shared" si="52"/>
        <v>296</v>
      </c>
      <c r="BA89" s="41">
        <f t="shared" si="52"/>
        <v>321</v>
      </c>
      <c r="BB89" s="41">
        <f t="shared" si="52"/>
        <v>306</v>
      </c>
      <c r="BC89" s="41">
        <f t="shared" si="52"/>
        <v>323</v>
      </c>
      <c r="BD89" s="41">
        <f t="shared" si="52"/>
        <v>431</v>
      </c>
      <c r="BE89" s="41">
        <f t="shared" si="52"/>
        <v>441</v>
      </c>
      <c r="BF89" s="41">
        <f t="shared" si="52"/>
        <v>394</v>
      </c>
      <c r="BG89" s="41">
        <f t="shared" si="52"/>
        <v>294</v>
      </c>
      <c r="BH89" s="41">
        <f t="shared" si="52"/>
        <v>327</v>
      </c>
      <c r="BI89" s="41">
        <f t="shared" si="52"/>
        <v>297</v>
      </c>
      <c r="BJ89" s="41">
        <f t="shared" si="52"/>
        <v>289</v>
      </c>
      <c r="BK89" s="41">
        <f t="shared" si="52"/>
        <v>287</v>
      </c>
      <c r="BL89" s="41">
        <f t="shared" si="52"/>
        <v>356</v>
      </c>
      <c r="BM89" s="41">
        <f t="shared" si="52"/>
        <v>319</v>
      </c>
      <c r="BN89" s="41">
        <f t="shared" si="52"/>
        <v>0</v>
      </c>
      <c r="BO89" s="41">
        <f t="shared" si="52"/>
        <v>0</v>
      </c>
      <c r="BP89" s="41">
        <f t="shared" si="52"/>
        <v>0</v>
      </c>
      <c r="BQ89" s="41">
        <f t="shared" si="52"/>
        <v>0</v>
      </c>
      <c r="BR89" s="41">
        <f t="shared" si="52"/>
        <v>0</v>
      </c>
    </row>
    <row r="90" spans="1:70" hidden="1" x14ac:dyDescent="0.25">
      <c r="A90" s="26"/>
      <c r="B90" s="26"/>
      <c r="C90" s="26"/>
      <c r="D90" s="26"/>
      <c r="E90" s="26"/>
      <c r="F90" s="26"/>
      <c r="G90" s="26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>
        <f t="shared" si="49"/>
        <v>0</v>
      </c>
      <c r="AH90" s="26"/>
      <c r="AI90" s="29"/>
      <c r="AJ90" s="29"/>
      <c r="AK90" s="29"/>
      <c r="AL90" s="29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</row>
    <row r="91" spans="1:70" hidden="1" x14ac:dyDescent="0.25">
      <c r="A91" s="33" t="s">
        <v>71</v>
      </c>
      <c r="B91" s="8">
        <f>$B$10</f>
        <v>44562</v>
      </c>
      <c r="C91" s="8" t="e">
        <f ca="1">$C$10</f>
        <v>#NAME?</v>
      </c>
      <c r="D91" s="8" t="e">
        <f ca="1">$D$10</f>
        <v>#NAME?</v>
      </c>
      <c r="E91" s="8" t="e">
        <f ca="1">$E$10</f>
        <v>#NAME?</v>
      </c>
      <c r="F91" s="8" t="e">
        <f ca="1">$F$10</f>
        <v>#NAME?</v>
      </c>
      <c r="G91" s="8" t="e">
        <f ca="1">$G$10</f>
        <v>#NAME?</v>
      </c>
      <c r="H91" s="34" t="s">
        <v>14</v>
      </c>
      <c r="I91" s="8" t="e">
        <f ca="1">$I$10</f>
        <v>#NAME?</v>
      </c>
      <c r="J91" s="8" t="e">
        <f ca="1">$J$10</f>
        <v>#NAME?</v>
      </c>
      <c r="K91" s="8" t="e">
        <f ca="1">$K$10</f>
        <v>#NAME?</v>
      </c>
      <c r="L91" s="8" t="e">
        <f ca="1">$L$10</f>
        <v>#NAME?</v>
      </c>
      <c r="M91" s="8" t="e">
        <f ca="1">$M$10</f>
        <v>#NAME?</v>
      </c>
      <c r="N91" s="8" t="e">
        <f ca="1">$N$10</f>
        <v>#NAME?</v>
      </c>
      <c r="O91" s="34" t="s">
        <v>14</v>
      </c>
      <c r="P91" s="8" t="e">
        <f t="shared" ref="P91:AE91" ca="1" si="53">P10</f>
        <v>#NAME?</v>
      </c>
      <c r="Q91" s="8" t="e">
        <f t="shared" ca="1" si="53"/>
        <v>#NAME?</v>
      </c>
      <c r="R91" s="8" t="e">
        <f t="shared" ca="1" si="53"/>
        <v>#NAME?</v>
      </c>
      <c r="S91" s="8" t="e">
        <f t="shared" ca="1" si="53"/>
        <v>#NAME?</v>
      </c>
      <c r="T91" s="8" t="e">
        <f t="shared" ca="1" si="53"/>
        <v>#NAME?</v>
      </c>
      <c r="U91" s="8" t="e">
        <f t="shared" ca="1" si="53"/>
        <v>#NAME?</v>
      </c>
      <c r="V91" s="8" t="e">
        <f t="shared" ca="1" si="53"/>
        <v>#NAME?</v>
      </c>
      <c r="W91" s="8" t="e">
        <f t="shared" ca="1" si="53"/>
        <v>#NAME?</v>
      </c>
      <c r="X91" s="8" t="e">
        <f t="shared" ca="1" si="53"/>
        <v>#NAME?</v>
      </c>
      <c r="Y91" s="8" t="e">
        <f t="shared" ca="1" si="53"/>
        <v>#NAME?</v>
      </c>
      <c r="Z91" s="8" t="e">
        <f t="shared" ca="1" si="53"/>
        <v>#NAME?</v>
      </c>
      <c r="AA91" s="8" t="e">
        <f t="shared" ca="1" si="53"/>
        <v>#NAME?</v>
      </c>
      <c r="AB91" s="8" t="e">
        <f t="shared" ca="1" si="53"/>
        <v>#NAME?</v>
      </c>
      <c r="AC91" s="8" t="e">
        <f t="shared" ca="1" si="53"/>
        <v>#NAME?</v>
      </c>
      <c r="AD91" s="8" t="e">
        <f t="shared" ca="1" si="53"/>
        <v>#NAME?</v>
      </c>
      <c r="AE91" s="8" t="e">
        <f t="shared" ca="1" si="53"/>
        <v>#NAME?</v>
      </c>
      <c r="AF91" s="8" t="str">
        <f>$AF$20</f>
        <v>Meta Parcial</v>
      </c>
      <c r="AG91" s="8" t="e">
        <f t="shared" ca="1" si="49"/>
        <v>#NAME?</v>
      </c>
      <c r="AH91" s="33" t="s">
        <v>71</v>
      </c>
      <c r="AI91" s="34"/>
      <c r="AJ91" s="34"/>
      <c r="AK91" s="34"/>
      <c r="AL91" s="34"/>
      <c r="AM91" s="8" t="e">
        <f t="shared" ref="AM91:BR91" ca="1" si="54">AM10</f>
        <v>#NAME?</v>
      </c>
      <c r="AN91" s="8" t="e">
        <f t="shared" ca="1" si="54"/>
        <v>#NAME?</v>
      </c>
      <c r="AO91" s="8" t="e">
        <f t="shared" ca="1" si="54"/>
        <v>#NAME?</v>
      </c>
      <c r="AP91" s="8" t="e">
        <f t="shared" ca="1" si="54"/>
        <v>#NAME?</v>
      </c>
      <c r="AQ91" s="8" t="e">
        <f t="shared" ca="1" si="54"/>
        <v>#NAME?</v>
      </c>
      <c r="AR91" s="8" t="e">
        <f t="shared" ca="1" si="54"/>
        <v>#NAME?</v>
      </c>
      <c r="AS91" s="8" t="e">
        <f t="shared" ca="1" si="54"/>
        <v>#NAME?</v>
      </c>
      <c r="AT91" s="8" t="e">
        <f t="shared" ca="1" si="54"/>
        <v>#NAME?</v>
      </c>
      <c r="AU91" s="8" t="e">
        <f t="shared" ca="1" si="54"/>
        <v>#NAME?</v>
      </c>
      <c r="AV91" s="8" t="e">
        <f t="shared" ca="1" si="54"/>
        <v>#NAME?</v>
      </c>
      <c r="AW91" s="8" t="e">
        <f t="shared" ca="1" si="54"/>
        <v>#NAME?</v>
      </c>
      <c r="AX91" s="8" t="e">
        <f t="shared" ca="1" si="54"/>
        <v>#NAME?</v>
      </c>
      <c r="AY91" s="8" t="e">
        <f t="shared" ca="1" si="54"/>
        <v>#NAME?</v>
      </c>
      <c r="AZ91" s="8" t="e">
        <f t="shared" ca="1" si="54"/>
        <v>#NAME?</v>
      </c>
      <c r="BA91" s="8" t="e">
        <f t="shared" ca="1" si="54"/>
        <v>#NAME?</v>
      </c>
      <c r="BB91" s="8" t="e">
        <f t="shared" ca="1" si="54"/>
        <v>#NAME?</v>
      </c>
      <c r="BC91" s="8" t="e">
        <f t="shared" ca="1" si="54"/>
        <v>#NAME?</v>
      </c>
      <c r="BD91" s="8" t="e">
        <f t="shared" ca="1" si="54"/>
        <v>#NAME?</v>
      </c>
      <c r="BE91" s="8" t="e">
        <f t="shared" ca="1" si="54"/>
        <v>#NAME?</v>
      </c>
      <c r="BF91" s="8" t="e">
        <f t="shared" ca="1" si="54"/>
        <v>#NAME?</v>
      </c>
      <c r="BG91" s="8" t="e">
        <f t="shared" ca="1" si="54"/>
        <v>#NAME?</v>
      </c>
      <c r="BH91" s="8" t="e">
        <f t="shared" ca="1" si="54"/>
        <v>#NAME?</v>
      </c>
      <c r="BI91" s="8" t="e">
        <f t="shared" ca="1" si="54"/>
        <v>#NAME?</v>
      </c>
      <c r="BJ91" s="8" t="e">
        <f t="shared" ca="1" si="54"/>
        <v>#NAME?</v>
      </c>
      <c r="BK91" s="8" t="e">
        <f t="shared" ca="1" si="54"/>
        <v>#NAME?</v>
      </c>
      <c r="BL91" s="8" t="e">
        <f t="shared" ca="1" si="54"/>
        <v>#NAME?</v>
      </c>
      <c r="BM91" s="8" t="e">
        <f t="shared" ca="1" si="54"/>
        <v>#NAME?</v>
      </c>
      <c r="BN91" s="8" t="e">
        <f t="shared" ca="1" si="54"/>
        <v>#NAME?</v>
      </c>
      <c r="BO91" s="8" t="e">
        <f t="shared" ca="1" si="54"/>
        <v>#NAME?</v>
      </c>
      <c r="BP91" s="8" t="e">
        <f t="shared" ca="1" si="54"/>
        <v>#NAME?</v>
      </c>
      <c r="BQ91" s="8" t="e">
        <f t="shared" ca="1" si="54"/>
        <v>#NAME?</v>
      </c>
      <c r="BR91" s="8" t="e">
        <f t="shared" ca="1" si="54"/>
        <v>#NAME?</v>
      </c>
    </row>
    <row r="92" spans="1:70" s="19" customFormat="1" hidden="1" x14ac:dyDescent="0.25">
      <c r="A92" s="44" t="s">
        <v>72</v>
      </c>
      <c r="B92" s="14">
        <v>185</v>
      </c>
      <c r="C92" s="14">
        <v>220</v>
      </c>
      <c r="D92" s="14">
        <v>187</v>
      </c>
      <c r="E92" s="14">
        <v>196</v>
      </c>
      <c r="F92" s="14">
        <v>198</v>
      </c>
      <c r="G92" s="14">
        <v>201</v>
      </c>
      <c r="H92" s="38" t="s">
        <v>73</v>
      </c>
      <c r="I92" s="14">
        <v>215</v>
      </c>
      <c r="J92" s="14">
        <v>223</v>
      </c>
      <c r="K92" s="14">
        <v>194</v>
      </c>
      <c r="L92" s="14">
        <v>179</v>
      </c>
      <c r="M92" s="14">
        <v>191</v>
      </c>
      <c r="N92" s="14">
        <v>168</v>
      </c>
      <c r="O92" s="38" t="s">
        <v>73</v>
      </c>
      <c r="P92" s="14">
        <v>161</v>
      </c>
      <c r="Q92" s="14">
        <v>190</v>
      </c>
      <c r="R92" s="14">
        <v>202</v>
      </c>
      <c r="S92" s="14">
        <v>194</v>
      </c>
      <c r="T92" s="14">
        <v>217</v>
      </c>
      <c r="U92" s="14">
        <v>261</v>
      </c>
      <c r="V92" s="14">
        <v>219</v>
      </c>
      <c r="W92" s="14">
        <v>235</v>
      </c>
      <c r="X92" s="14">
        <v>209</v>
      </c>
      <c r="Y92" s="14">
        <v>169</v>
      </c>
      <c r="Z92" s="14">
        <v>137</v>
      </c>
      <c r="AA92" s="14">
        <v>192</v>
      </c>
      <c r="AB92" s="14">
        <v>175</v>
      </c>
      <c r="AC92" s="14">
        <v>142</v>
      </c>
      <c r="AD92" s="14">
        <v>206</v>
      </c>
      <c r="AE92" s="14">
        <v>165</v>
      </c>
      <c r="AF92" s="14" t="s">
        <v>73</v>
      </c>
      <c r="AG92" s="14">
        <f t="shared" si="49"/>
        <v>0</v>
      </c>
      <c r="AH92" s="44" t="s">
        <v>72</v>
      </c>
      <c r="AI92" s="38"/>
      <c r="AJ92" s="38"/>
      <c r="AK92" s="38"/>
      <c r="AL92" s="38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</row>
    <row r="93" spans="1:70" s="19" customFormat="1" hidden="1" x14ac:dyDescent="0.25">
      <c r="A93" s="44" t="s">
        <v>74</v>
      </c>
      <c r="B93" s="14">
        <f t="shared" ref="B93:G93" si="55">B35</f>
        <v>6</v>
      </c>
      <c r="C93" s="14">
        <f t="shared" si="55"/>
        <v>33</v>
      </c>
      <c r="D93" s="14">
        <f t="shared" si="55"/>
        <v>50</v>
      </c>
      <c r="E93" s="14">
        <f t="shared" si="55"/>
        <v>68</v>
      </c>
      <c r="F93" s="14">
        <f t="shared" si="55"/>
        <v>90</v>
      </c>
      <c r="G93" s="14">
        <f t="shared" si="55"/>
        <v>105</v>
      </c>
      <c r="H93" s="14">
        <f>H28</f>
        <v>150</v>
      </c>
      <c r="I93" s="14">
        <f t="shared" ref="I93:N93" si="56">I35</f>
        <v>105</v>
      </c>
      <c r="J93" s="14">
        <f t="shared" si="56"/>
        <v>137</v>
      </c>
      <c r="K93" s="14">
        <f t="shared" si="56"/>
        <v>103</v>
      </c>
      <c r="L93" s="14">
        <f t="shared" si="56"/>
        <v>93</v>
      </c>
      <c r="M93" s="14">
        <f t="shared" si="56"/>
        <v>101</v>
      </c>
      <c r="N93" s="14">
        <f t="shared" si="56"/>
        <v>91</v>
      </c>
      <c r="O93" s="14">
        <f>O28</f>
        <v>150</v>
      </c>
      <c r="P93" s="14">
        <f t="shared" ref="P93:Z93" si="57">P35</f>
        <v>119</v>
      </c>
      <c r="Q93" s="14">
        <f t="shared" si="57"/>
        <v>125</v>
      </c>
      <c r="R93" s="14">
        <f t="shared" si="57"/>
        <v>143</v>
      </c>
      <c r="S93" s="14">
        <f t="shared" si="57"/>
        <v>124</v>
      </c>
      <c r="T93" s="14">
        <f t="shared" si="57"/>
        <v>88</v>
      </c>
      <c r="U93" s="14">
        <f t="shared" si="57"/>
        <v>75</v>
      </c>
      <c r="V93" s="14">
        <f t="shared" si="57"/>
        <v>142</v>
      </c>
      <c r="W93" s="14">
        <f t="shared" si="57"/>
        <v>155</v>
      </c>
      <c r="X93" s="14">
        <f t="shared" si="57"/>
        <v>148</v>
      </c>
      <c r="Y93" s="14">
        <f t="shared" si="57"/>
        <v>144</v>
      </c>
      <c r="Z93" s="14">
        <f t="shared" si="57"/>
        <v>139</v>
      </c>
      <c r="AA93" s="14">
        <v>142</v>
      </c>
      <c r="AB93" s="14">
        <v>140</v>
      </c>
      <c r="AC93" s="14">
        <v>144</v>
      </c>
      <c r="AD93" s="14">
        <v>136</v>
      </c>
      <c r="AE93" s="14">
        <v>137</v>
      </c>
      <c r="AF93" s="14">
        <f>(O93/31)*5</f>
        <v>24.193548387096776</v>
      </c>
      <c r="AG93" s="14">
        <f t="shared" si="49"/>
        <v>0</v>
      </c>
      <c r="AH93" s="44" t="s">
        <v>74</v>
      </c>
      <c r="AI93" s="38"/>
      <c r="AJ93" s="38"/>
      <c r="AK93" s="38"/>
      <c r="AL93" s="38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</row>
    <row r="94" spans="1:70" s="19" customFormat="1" hidden="1" x14ac:dyDescent="0.25">
      <c r="A94" s="44" t="s">
        <v>75</v>
      </c>
      <c r="B94" s="14">
        <f>B89</f>
        <v>0</v>
      </c>
      <c r="C94" s="14">
        <f t="shared" ref="C94:N94" si="58">C89</f>
        <v>0</v>
      </c>
      <c r="D94" s="14">
        <f t="shared" si="58"/>
        <v>0</v>
      </c>
      <c r="E94" s="14">
        <f t="shared" si="58"/>
        <v>0</v>
      </c>
      <c r="F94" s="14">
        <f t="shared" si="58"/>
        <v>0</v>
      </c>
      <c r="G94" s="14">
        <f t="shared" si="58"/>
        <v>0</v>
      </c>
      <c r="H94" s="14">
        <f>H86</f>
        <v>88</v>
      </c>
      <c r="I94" s="14">
        <f t="shared" si="58"/>
        <v>13</v>
      </c>
      <c r="J94" s="14">
        <f t="shared" si="58"/>
        <v>90</v>
      </c>
      <c r="K94" s="14">
        <f t="shared" si="58"/>
        <v>171</v>
      </c>
      <c r="L94" s="14">
        <f t="shared" si="58"/>
        <v>91</v>
      </c>
      <c r="M94" s="14">
        <f t="shared" si="58"/>
        <v>102</v>
      </c>
      <c r="N94" s="14">
        <f t="shared" si="58"/>
        <v>99</v>
      </c>
      <c r="O94" s="14">
        <f>O86</f>
        <v>88</v>
      </c>
      <c r="P94" s="14">
        <f t="shared" ref="P94:Z94" si="59">P89</f>
        <v>141</v>
      </c>
      <c r="Q94" s="14">
        <f t="shared" si="59"/>
        <v>364</v>
      </c>
      <c r="R94" s="14">
        <f t="shared" si="59"/>
        <v>456</v>
      </c>
      <c r="S94" s="14">
        <f t="shared" si="59"/>
        <v>437</v>
      </c>
      <c r="T94" s="14">
        <f t="shared" si="59"/>
        <v>418</v>
      </c>
      <c r="U94" s="14">
        <f t="shared" si="59"/>
        <v>512</v>
      </c>
      <c r="V94" s="14">
        <f t="shared" si="59"/>
        <v>404</v>
      </c>
      <c r="W94" s="14">
        <f t="shared" si="59"/>
        <v>516</v>
      </c>
      <c r="X94" s="14">
        <f>X89</f>
        <v>250</v>
      </c>
      <c r="Y94" s="14">
        <f t="shared" si="59"/>
        <v>304</v>
      </c>
      <c r="Z94" s="14">
        <f t="shared" si="59"/>
        <v>264</v>
      </c>
      <c r="AA94" s="14">
        <v>352</v>
      </c>
      <c r="AB94" s="14">
        <v>218</v>
      </c>
      <c r="AC94" s="14">
        <v>220</v>
      </c>
      <c r="AD94" s="14">
        <v>188</v>
      </c>
      <c r="AE94" s="14">
        <v>197</v>
      </c>
      <c r="AF94" s="14">
        <f>(O94/31)*5</f>
        <v>14.193548387096776</v>
      </c>
      <c r="AG94" s="14">
        <f t="shared" si="49"/>
        <v>0</v>
      </c>
      <c r="AH94" s="44" t="s">
        <v>75</v>
      </c>
      <c r="AI94" s="38"/>
      <c r="AJ94" s="38"/>
      <c r="AK94" s="38"/>
      <c r="AL94" s="38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</row>
    <row r="95" spans="1:70" s="19" customFormat="1" hidden="1" x14ac:dyDescent="0.25">
      <c r="A95" s="44" t="s">
        <v>76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38" t="s">
        <v>73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38" t="s">
        <v>73</v>
      </c>
      <c r="P95" s="14">
        <v>0</v>
      </c>
      <c r="Q95" s="14">
        <v>4</v>
      </c>
      <c r="R95" s="14">
        <v>0</v>
      </c>
      <c r="S95" s="14">
        <v>6</v>
      </c>
      <c r="T95" s="14">
        <v>3</v>
      </c>
      <c r="U95" s="14">
        <v>0</v>
      </c>
      <c r="V95" s="14">
        <v>0</v>
      </c>
      <c r="W95" s="14">
        <v>0</v>
      </c>
      <c r="X95" s="14">
        <v>30</v>
      </c>
      <c r="Y95" s="14">
        <v>28</v>
      </c>
      <c r="Z95" s="14">
        <v>20</v>
      </c>
      <c r="AA95" s="14">
        <v>21</v>
      </c>
      <c r="AB95" s="14">
        <v>12</v>
      </c>
      <c r="AC95" s="14">
        <v>21</v>
      </c>
      <c r="AD95" s="14">
        <v>12</v>
      </c>
      <c r="AE95" s="14">
        <v>12</v>
      </c>
      <c r="AF95" s="14" t="s">
        <v>73</v>
      </c>
      <c r="AG95" s="14">
        <f t="shared" si="49"/>
        <v>0</v>
      </c>
      <c r="AH95" s="44" t="s">
        <v>76</v>
      </c>
      <c r="AI95" s="38"/>
      <c r="AJ95" s="38"/>
      <c r="AK95" s="38"/>
      <c r="AL95" s="38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</row>
    <row r="96" spans="1:70" s="19" customFormat="1" hidden="1" x14ac:dyDescent="0.25">
      <c r="A96" s="46" t="s">
        <v>23</v>
      </c>
      <c r="B96" s="21">
        <f t="shared" ref="B96:N96" si="60">SUM(B92:B95)</f>
        <v>191</v>
      </c>
      <c r="C96" s="21">
        <f t="shared" si="60"/>
        <v>253</v>
      </c>
      <c r="D96" s="21">
        <f t="shared" si="60"/>
        <v>237</v>
      </c>
      <c r="E96" s="21">
        <f t="shared" si="60"/>
        <v>264</v>
      </c>
      <c r="F96" s="21">
        <f t="shared" si="60"/>
        <v>288</v>
      </c>
      <c r="G96" s="21">
        <f t="shared" si="60"/>
        <v>306</v>
      </c>
      <c r="H96" s="41">
        <f>SUM(H92:H95)</f>
        <v>238</v>
      </c>
      <c r="I96" s="21">
        <f t="shared" si="60"/>
        <v>333</v>
      </c>
      <c r="J96" s="21">
        <f t="shared" si="60"/>
        <v>450</v>
      </c>
      <c r="K96" s="21">
        <f t="shared" si="60"/>
        <v>468</v>
      </c>
      <c r="L96" s="21">
        <f t="shared" si="60"/>
        <v>363</v>
      </c>
      <c r="M96" s="21">
        <f t="shared" si="60"/>
        <v>394</v>
      </c>
      <c r="N96" s="21">
        <f t="shared" si="60"/>
        <v>358</v>
      </c>
      <c r="O96" s="41">
        <f>SUM(O92:O95)</f>
        <v>238</v>
      </c>
      <c r="P96" s="21">
        <f t="shared" ref="P96:BR96" si="61">SUM(P92:P95)</f>
        <v>421</v>
      </c>
      <c r="Q96" s="21">
        <f t="shared" si="61"/>
        <v>683</v>
      </c>
      <c r="R96" s="21">
        <f t="shared" si="61"/>
        <v>801</v>
      </c>
      <c r="S96" s="21">
        <f t="shared" si="61"/>
        <v>761</v>
      </c>
      <c r="T96" s="21">
        <f t="shared" si="61"/>
        <v>726</v>
      </c>
      <c r="U96" s="21">
        <f t="shared" si="61"/>
        <v>848</v>
      </c>
      <c r="V96" s="21">
        <f t="shared" si="61"/>
        <v>765</v>
      </c>
      <c r="W96" s="21">
        <f t="shared" si="61"/>
        <v>906</v>
      </c>
      <c r="X96" s="21">
        <f>SUM(X92:X95)</f>
        <v>637</v>
      </c>
      <c r="Y96" s="21">
        <f t="shared" si="61"/>
        <v>645</v>
      </c>
      <c r="Z96" s="21">
        <f t="shared" si="61"/>
        <v>560</v>
      </c>
      <c r="AA96" s="21">
        <f t="shared" si="61"/>
        <v>707</v>
      </c>
      <c r="AB96" s="21">
        <f t="shared" si="61"/>
        <v>545</v>
      </c>
      <c r="AC96" s="21">
        <f t="shared" si="61"/>
        <v>527</v>
      </c>
      <c r="AD96" s="21">
        <f t="shared" si="61"/>
        <v>542</v>
      </c>
      <c r="AE96" s="21">
        <f t="shared" si="61"/>
        <v>511</v>
      </c>
      <c r="AF96" s="21">
        <f t="shared" si="61"/>
        <v>38.387096774193552</v>
      </c>
      <c r="AG96" s="21">
        <f t="shared" si="49"/>
        <v>0</v>
      </c>
      <c r="AH96" s="46" t="s">
        <v>23</v>
      </c>
      <c r="AI96" s="41"/>
      <c r="AJ96" s="41"/>
      <c r="AK96" s="41"/>
      <c r="AL96" s="41"/>
      <c r="AM96" s="21">
        <f t="shared" si="61"/>
        <v>0</v>
      </c>
      <c r="AN96" s="21">
        <f t="shared" si="61"/>
        <v>0</v>
      </c>
      <c r="AO96" s="21">
        <f t="shared" si="61"/>
        <v>0</v>
      </c>
      <c r="AP96" s="21">
        <f t="shared" si="61"/>
        <v>0</v>
      </c>
      <c r="AQ96" s="21">
        <f t="shared" si="61"/>
        <v>0</v>
      </c>
      <c r="AR96" s="21">
        <f t="shared" si="61"/>
        <v>0</v>
      </c>
      <c r="AS96" s="21">
        <f t="shared" si="61"/>
        <v>0</v>
      </c>
      <c r="AT96" s="21">
        <f t="shared" si="61"/>
        <v>0</v>
      </c>
      <c r="AU96" s="21">
        <f t="shared" si="61"/>
        <v>0</v>
      </c>
      <c r="AV96" s="21">
        <f t="shared" si="61"/>
        <v>0</v>
      </c>
      <c r="AW96" s="21">
        <f t="shared" si="61"/>
        <v>0</v>
      </c>
      <c r="AX96" s="21">
        <f t="shared" si="61"/>
        <v>0</v>
      </c>
      <c r="AY96" s="21">
        <f t="shared" si="61"/>
        <v>0</v>
      </c>
      <c r="AZ96" s="21">
        <f t="shared" si="61"/>
        <v>0</v>
      </c>
      <c r="BA96" s="21">
        <f t="shared" si="61"/>
        <v>0</v>
      </c>
      <c r="BB96" s="21">
        <f t="shared" si="61"/>
        <v>0</v>
      </c>
      <c r="BC96" s="21">
        <f t="shared" si="61"/>
        <v>0</v>
      </c>
      <c r="BD96" s="21">
        <f t="shared" si="61"/>
        <v>0</v>
      </c>
      <c r="BE96" s="21">
        <f t="shared" si="61"/>
        <v>0</v>
      </c>
      <c r="BF96" s="21">
        <f t="shared" si="61"/>
        <v>0</v>
      </c>
      <c r="BG96" s="21">
        <f t="shared" si="61"/>
        <v>0</v>
      </c>
      <c r="BH96" s="21">
        <f t="shared" si="61"/>
        <v>0</v>
      </c>
      <c r="BI96" s="21">
        <f t="shared" si="61"/>
        <v>0</v>
      </c>
      <c r="BJ96" s="21">
        <f t="shared" si="61"/>
        <v>0</v>
      </c>
      <c r="BK96" s="21">
        <f t="shared" si="61"/>
        <v>0</v>
      </c>
      <c r="BL96" s="21">
        <f t="shared" si="61"/>
        <v>0</v>
      </c>
      <c r="BM96" s="21">
        <f t="shared" si="61"/>
        <v>0</v>
      </c>
      <c r="BN96" s="21">
        <f t="shared" si="61"/>
        <v>0</v>
      </c>
      <c r="BO96" s="21">
        <f t="shared" si="61"/>
        <v>0</v>
      </c>
      <c r="BP96" s="21">
        <f t="shared" si="61"/>
        <v>0</v>
      </c>
      <c r="BQ96" s="21">
        <f t="shared" si="61"/>
        <v>0</v>
      </c>
      <c r="BR96" s="21">
        <f t="shared" si="61"/>
        <v>0</v>
      </c>
    </row>
    <row r="97" spans="1:70" x14ac:dyDescent="0.25">
      <c r="A97" s="26"/>
      <c r="B97" s="26"/>
      <c r="C97" s="26"/>
      <c r="D97" s="26"/>
      <c r="E97" s="26"/>
      <c r="F97" s="26"/>
      <c r="G97" s="26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>
        <f t="shared" si="49"/>
        <v>0</v>
      </c>
      <c r="AH97" s="26"/>
      <c r="AI97" s="29"/>
      <c r="AJ97" s="29"/>
      <c r="AK97" s="29"/>
      <c r="AL97" s="29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</row>
    <row r="98" spans="1:70" ht="25.5" x14ac:dyDescent="0.25">
      <c r="A98" s="33"/>
      <c r="B98" s="91"/>
      <c r="C98" s="91"/>
      <c r="D98" s="91"/>
      <c r="E98" s="91"/>
      <c r="F98" s="91"/>
      <c r="G98" s="91"/>
      <c r="H98" s="92"/>
      <c r="I98" s="8"/>
      <c r="J98" s="8"/>
      <c r="K98" s="8"/>
      <c r="L98" s="8"/>
      <c r="M98" s="8"/>
      <c r="N98" s="8"/>
      <c r="O98" s="92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 t="e">
        <f t="shared" ca="1" si="49"/>
        <v>#NAME?</v>
      </c>
      <c r="AH98" s="7" t="s">
        <v>77</v>
      </c>
      <c r="AI98" s="34" t="str">
        <f>AI$20</f>
        <v>Meta</v>
      </c>
      <c r="AJ98" s="34" t="str">
        <f>AJ$20</f>
        <v>Meta Parcial</v>
      </c>
      <c r="AK98" s="43" t="str">
        <f t="shared" ref="AK98:BR98" si="62">AK$20</f>
        <v>06 a 31 - Mai - 24</v>
      </c>
      <c r="AL98" s="34" t="str">
        <f t="shared" si="62"/>
        <v>Meta</v>
      </c>
      <c r="AM98" s="8" t="e">
        <f t="shared" ca="1" si="62"/>
        <v>#NAME?</v>
      </c>
      <c r="AN98" s="8" t="e">
        <f t="shared" ca="1" si="62"/>
        <v>#NAME?</v>
      </c>
      <c r="AO98" s="8" t="e">
        <f t="shared" ca="1" si="62"/>
        <v>#NAME?</v>
      </c>
      <c r="AP98" s="8" t="e">
        <f t="shared" ca="1" si="62"/>
        <v>#NAME?</v>
      </c>
      <c r="AQ98" s="8" t="e">
        <f t="shared" ca="1" si="62"/>
        <v>#NAME?</v>
      </c>
      <c r="AR98" s="8" t="e">
        <f t="shared" ca="1" si="62"/>
        <v>#NAME?</v>
      </c>
      <c r="AS98" s="8" t="e">
        <f t="shared" ca="1" si="62"/>
        <v>#NAME?</v>
      </c>
      <c r="AT98" s="8" t="e">
        <f t="shared" ca="1" si="62"/>
        <v>#NAME?</v>
      </c>
      <c r="AU98" s="8" t="e">
        <f t="shared" ca="1" si="62"/>
        <v>#NAME?</v>
      </c>
      <c r="AV98" s="8" t="e">
        <f t="shared" ca="1" si="62"/>
        <v>#NAME?</v>
      </c>
      <c r="AW98" s="8" t="e">
        <f t="shared" ca="1" si="62"/>
        <v>#NAME?</v>
      </c>
      <c r="AX98" s="8" t="e">
        <f t="shared" ca="1" si="62"/>
        <v>#NAME?</v>
      </c>
      <c r="AY98" s="8" t="e">
        <f t="shared" ca="1" si="62"/>
        <v>#NAME?</v>
      </c>
      <c r="AZ98" s="8" t="e">
        <f t="shared" ca="1" si="62"/>
        <v>#NAME?</v>
      </c>
      <c r="BA98" s="8" t="e">
        <f t="shared" ca="1" si="62"/>
        <v>#NAME?</v>
      </c>
      <c r="BB98" s="8" t="e">
        <f t="shared" ca="1" si="62"/>
        <v>#NAME?</v>
      </c>
      <c r="BC98" s="8" t="e">
        <f t="shared" ca="1" si="62"/>
        <v>#NAME?</v>
      </c>
      <c r="BD98" s="8" t="e">
        <f t="shared" ca="1" si="62"/>
        <v>#NAME?</v>
      </c>
      <c r="BE98" s="8" t="e">
        <f t="shared" ca="1" si="62"/>
        <v>#NAME?</v>
      </c>
      <c r="BF98" s="8" t="e">
        <f t="shared" ca="1" si="62"/>
        <v>#NAME?</v>
      </c>
      <c r="BG98" s="8" t="e">
        <f t="shared" ca="1" si="62"/>
        <v>#NAME?</v>
      </c>
      <c r="BH98" s="8" t="e">
        <f t="shared" ca="1" si="62"/>
        <v>#NAME?</v>
      </c>
      <c r="BI98" s="8" t="e">
        <f t="shared" ca="1" si="62"/>
        <v>#NAME?</v>
      </c>
      <c r="BJ98" s="8" t="e">
        <f t="shared" ca="1" si="62"/>
        <v>#NAME?</v>
      </c>
      <c r="BK98" s="8" t="e">
        <f t="shared" ca="1" si="62"/>
        <v>#NAME?</v>
      </c>
      <c r="BL98" s="8" t="e">
        <f t="shared" ca="1" si="62"/>
        <v>#NAME?</v>
      </c>
      <c r="BM98" s="8" t="e">
        <f t="shared" ca="1" si="62"/>
        <v>#NAME?</v>
      </c>
      <c r="BN98" s="8" t="e">
        <f t="shared" ca="1" si="62"/>
        <v>#NAME?</v>
      </c>
      <c r="BO98" s="8" t="e">
        <f t="shared" ca="1" si="62"/>
        <v>#NAME?</v>
      </c>
      <c r="BP98" s="8" t="e">
        <f t="shared" ca="1" si="62"/>
        <v>#NAME?</v>
      </c>
      <c r="BQ98" s="8" t="e">
        <f t="shared" ca="1" si="62"/>
        <v>#NAME?</v>
      </c>
      <c r="BR98" s="8" t="e">
        <f t="shared" ca="1" si="62"/>
        <v>#NAME?</v>
      </c>
    </row>
    <row r="99" spans="1:70" s="19" customFormat="1" x14ac:dyDescent="0.25">
      <c r="A99" s="37"/>
      <c r="B99" s="38"/>
      <c r="C99" s="38"/>
      <c r="D99" s="38"/>
      <c r="E99" s="38"/>
      <c r="F99" s="38"/>
      <c r="G99" s="38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14"/>
      <c r="AG99" s="14">
        <f t="shared" si="49"/>
        <v>18.709677419354836</v>
      </c>
      <c r="AH99" s="13" t="s">
        <v>78</v>
      </c>
      <c r="AI99" s="39">
        <v>105</v>
      </c>
      <c r="AJ99" s="39">
        <f>ROUND(((AI99/31)*26),0)</f>
        <v>88</v>
      </c>
      <c r="AK99" s="39">
        <f>(AM99/31)*26</f>
        <v>97.290322580645153</v>
      </c>
      <c r="AL99" s="39">
        <v>105</v>
      </c>
      <c r="AM99" s="39">
        <v>116</v>
      </c>
      <c r="AN99" s="39">
        <v>117</v>
      </c>
      <c r="AO99" s="39">
        <v>115</v>
      </c>
      <c r="AP99" s="39">
        <v>115</v>
      </c>
      <c r="AQ99" s="39">
        <v>115</v>
      </c>
      <c r="AR99" s="39">
        <v>114</v>
      </c>
      <c r="AS99" s="39">
        <v>115</v>
      </c>
      <c r="AT99" s="39">
        <v>105</v>
      </c>
      <c r="AU99" s="39">
        <v>110</v>
      </c>
      <c r="AV99" s="39">
        <v>112</v>
      </c>
      <c r="AW99" s="39">
        <v>107</v>
      </c>
      <c r="AX99" s="39">
        <v>108</v>
      </c>
      <c r="AY99" s="39">
        <v>105</v>
      </c>
      <c r="AZ99" s="39">
        <v>109</v>
      </c>
      <c r="BA99" s="39">
        <v>111</v>
      </c>
      <c r="BB99" s="39">
        <v>109</v>
      </c>
      <c r="BC99" s="39">
        <v>110</v>
      </c>
      <c r="BD99" s="39">
        <v>106</v>
      </c>
      <c r="BE99" s="39">
        <v>105</v>
      </c>
      <c r="BF99" s="39">
        <v>106</v>
      </c>
      <c r="BG99" s="39">
        <v>105</v>
      </c>
      <c r="BH99" s="39">
        <v>106</v>
      </c>
      <c r="BI99" s="39">
        <v>108</v>
      </c>
      <c r="BJ99" s="39">
        <v>105</v>
      </c>
      <c r="BK99" s="39">
        <v>105</v>
      </c>
      <c r="BL99" s="39">
        <v>104</v>
      </c>
      <c r="BM99" s="39">
        <v>105</v>
      </c>
      <c r="BN99" s="39"/>
      <c r="BO99" s="39"/>
      <c r="BP99" s="39"/>
      <c r="BQ99" s="39"/>
      <c r="BR99" s="39"/>
    </row>
    <row r="100" spans="1:70" s="19" customFormat="1" x14ac:dyDescent="0.25">
      <c r="A100" s="93"/>
      <c r="B100" s="94"/>
      <c r="C100" s="94"/>
      <c r="D100" s="94"/>
      <c r="E100" s="94"/>
      <c r="F100" s="94"/>
      <c r="G100" s="94"/>
      <c r="H100" s="95"/>
      <c r="I100" s="95"/>
      <c r="J100" s="95"/>
      <c r="K100" s="95"/>
      <c r="L100" s="95"/>
      <c r="M100" s="95"/>
      <c r="N100" s="95"/>
      <c r="O100" s="96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7"/>
      <c r="AG100" s="97">
        <f t="shared" si="49"/>
        <v>0</v>
      </c>
      <c r="AH100" s="93" t="s">
        <v>79</v>
      </c>
      <c r="AI100" s="39">
        <v>5</v>
      </c>
      <c r="AJ100" s="39">
        <f>ROUND(((AI100/31)*26),0)</f>
        <v>4</v>
      </c>
      <c r="AK100" s="39">
        <f>(AM100/31)*26</f>
        <v>0</v>
      </c>
      <c r="AL100" s="39">
        <v>5</v>
      </c>
      <c r="AM100" s="39">
        <v>0</v>
      </c>
      <c r="AN100" s="39">
        <v>0</v>
      </c>
      <c r="AO100" s="39">
        <v>0</v>
      </c>
      <c r="AP100" s="39">
        <v>6</v>
      </c>
      <c r="AQ100" s="39">
        <v>9</v>
      </c>
      <c r="AR100" s="39">
        <v>5</v>
      </c>
      <c r="AS100" s="39">
        <v>6</v>
      </c>
      <c r="AT100" s="39">
        <v>6</v>
      </c>
      <c r="AU100" s="39">
        <v>5</v>
      </c>
      <c r="AV100" s="39">
        <v>6</v>
      </c>
      <c r="AW100" s="39">
        <v>5</v>
      </c>
      <c r="AX100" s="39">
        <v>5</v>
      </c>
      <c r="AY100" s="39">
        <v>5</v>
      </c>
      <c r="AZ100" s="39">
        <v>5</v>
      </c>
      <c r="BA100" s="39">
        <v>5</v>
      </c>
      <c r="BB100" s="39">
        <v>5</v>
      </c>
      <c r="BC100" s="39">
        <v>5</v>
      </c>
      <c r="BD100" s="39">
        <v>5</v>
      </c>
      <c r="BE100" s="39">
        <v>5</v>
      </c>
      <c r="BF100" s="39">
        <v>5</v>
      </c>
      <c r="BG100" s="39">
        <v>6</v>
      </c>
      <c r="BH100" s="39">
        <v>5</v>
      </c>
      <c r="BI100" s="39">
        <v>5</v>
      </c>
      <c r="BJ100" s="39">
        <v>5</v>
      </c>
      <c r="BK100" s="39">
        <v>5</v>
      </c>
      <c r="BL100" s="39">
        <v>6</v>
      </c>
      <c r="BM100" s="39">
        <v>5</v>
      </c>
      <c r="BN100" s="39"/>
      <c r="BO100" s="39"/>
      <c r="BP100" s="39"/>
      <c r="BQ100" s="39"/>
      <c r="BR100" s="39"/>
    </row>
    <row r="101" spans="1:70" s="19" customFormat="1" x14ac:dyDescent="0.25">
      <c r="A101" s="4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>
        <f t="shared" si="49"/>
        <v>18.709677419354836</v>
      </c>
      <c r="AH101" s="98" t="s">
        <v>23</v>
      </c>
      <c r="AI101" s="41">
        <f>SUM(AI99:AI100)</f>
        <v>110</v>
      </c>
      <c r="AJ101" s="41">
        <f t="shared" ref="AJ101:BR101" si="63">SUM(AJ99:AJ100)</f>
        <v>92</v>
      </c>
      <c r="AK101" s="41">
        <f t="shared" si="63"/>
        <v>97.290322580645153</v>
      </c>
      <c r="AL101" s="41">
        <f t="shared" si="63"/>
        <v>110</v>
      </c>
      <c r="AM101" s="41">
        <f t="shared" si="63"/>
        <v>116</v>
      </c>
      <c r="AN101" s="41">
        <f t="shared" si="63"/>
        <v>117</v>
      </c>
      <c r="AO101" s="41">
        <f t="shared" si="63"/>
        <v>115</v>
      </c>
      <c r="AP101" s="41">
        <f t="shared" si="63"/>
        <v>121</v>
      </c>
      <c r="AQ101" s="41">
        <f t="shared" si="63"/>
        <v>124</v>
      </c>
      <c r="AR101" s="41">
        <f t="shared" si="63"/>
        <v>119</v>
      </c>
      <c r="AS101" s="41">
        <f t="shared" si="63"/>
        <v>121</v>
      </c>
      <c r="AT101" s="41">
        <f t="shared" si="63"/>
        <v>111</v>
      </c>
      <c r="AU101" s="41">
        <f t="shared" si="63"/>
        <v>115</v>
      </c>
      <c r="AV101" s="41">
        <f t="shared" si="63"/>
        <v>118</v>
      </c>
      <c r="AW101" s="41">
        <f t="shared" si="63"/>
        <v>112</v>
      </c>
      <c r="AX101" s="41">
        <f t="shared" si="63"/>
        <v>113</v>
      </c>
      <c r="AY101" s="41">
        <f t="shared" si="63"/>
        <v>110</v>
      </c>
      <c r="AZ101" s="41">
        <f t="shared" si="63"/>
        <v>114</v>
      </c>
      <c r="BA101" s="41">
        <f t="shared" si="63"/>
        <v>116</v>
      </c>
      <c r="BB101" s="41">
        <f t="shared" si="63"/>
        <v>114</v>
      </c>
      <c r="BC101" s="41">
        <f t="shared" si="63"/>
        <v>115</v>
      </c>
      <c r="BD101" s="41">
        <f t="shared" si="63"/>
        <v>111</v>
      </c>
      <c r="BE101" s="41">
        <f t="shared" si="63"/>
        <v>110</v>
      </c>
      <c r="BF101" s="41">
        <f>SUM(BF99:BF100)</f>
        <v>111</v>
      </c>
      <c r="BG101" s="41">
        <f t="shared" si="63"/>
        <v>111</v>
      </c>
      <c r="BH101" s="41">
        <f t="shared" si="63"/>
        <v>111</v>
      </c>
      <c r="BI101" s="41">
        <f t="shared" si="63"/>
        <v>113</v>
      </c>
      <c r="BJ101" s="41">
        <f t="shared" si="63"/>
        <v>110</v>
      </c>
      <c r="BK101" s="41">
        <f t="shared" si="63"/>
        <v>110</v>
      </c>
      <c r="BL101" s="41">
        <f t="shared" si="63"/>
        <v>110</v>
      </c>
      <c r="BM101" s="41">
        <f t="shared" si="63"/>
        <v>110</v>
      </c>
      <c r="BN101" s="41">
        <f t="shared" si="63"/>
        <v>0</v>
      </c>
      <c r="BO101" s="41">
        <f t="shared" si="63"/>
        <v>0</v>
      </c>
      <c r="BP101" s="41">
        <f t="shared" si="63"/>
        <v>0</v>
      </c>
      <c r="BQ101" s="41">
        <f t="shared" si="63"/>
        <v>0</v>
      </c>
      <c r="BR101" s="41">
        <f t="shared" si="63"/>
        <v>0</v>
      </c>
    </row>
    <row r="102" spans="1:70" x14ac:dyDescent="0.25">
      <c r="A102" s="26"/>
      <c r="B102" s="99"/>
      <c r="C102" s="99"/>
      <c r="D102" s="99"/>
      <c r="E102" s="99"/>
      <c r="F102" s="99"/>
      <c r="G102" s="99"/>
      <c r="H102" s="27"/>
      <c r="I102" s="27"/>
      <c r="J102" s="27"/>
      <c r="K102" s="27"/>
      <c r="L102" s="27"/>
      <c r="M102" s="27"/>
      <c r="N102" s="27"/>
      <c r="O102" s="49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>
        <f t="shared" si="49"/>
        <v>0</v>
      </c>
      <c r="AH102" s="26"/>
      <c r="AI102" s="29"/>
      <c r="AJ102" s="29"/>
      <c r="AK102" s="29"/>
      <c r="AL102" s="29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</row>
    <row r="103" spans="1:70" hidden="1" x14ac:dyDescent="0.25">
      <c r="A103" s="7" t="s">
        <v>80</v>
      </c>
      <c r="B103" s="8">
        <f>$B$10</f>
        <v>44562</v>
      </c>
      <c r="C103" s="8" t="e">
        <f ca="1">$C$10</f>
        <v>#NAME?</v>
      </c>
      <c r="D103" s="8" t="e">
        <f ca="1">$D$10</f>
        <v>#NAME?</v>
      </c>
      <c r="E103" s="8" t="e">
        <f ca="1">$E$10</f>
        <v>#NAME?</v>
      </c>
      <c r="F103" s="8" t="e">
        <f ca="1">$F$10</f>
        <v>#NAME?</v>
      </c>
      <c r="G103" s="8" t="e">
        <f ca="1">$G$10</f>
        <v>#NAME?</v>
      </c>
      <c r="H103" s="30"/>
      <c r="I103" s="8" t="e">
        <f ca="1">$I$10</f>
        <v>#NAME?</v>
      </c>
      <c r="J103" s="8" t="e">
        <f ca="1">$J$10</f>
        <v>#NAME?</v>
      </c>
      <c r="K103" s="8" t="e">
        <f ca="1">$K$10</f>
        <v>#NAME?</v>
      </c>
      <c r="L103" s="8" t="e">
        <f ca="1">$L$10</f>
        <v>#NAME?</v>
      </c>
      <c r="M103" s="8" t="e">
        <f ca="1">$M$10</f>
        <v>#NAME?</v>
      </c>
      <c r="N103" s="8" t="e">
        <f ca="1">$N$10</f>
        <v>#NAME?</v>
      </c>
      <c r="O103" s="30"/>
      <c r="P103" s="10" t="e">
        <f t="shared" ref="P103:AE103" ca="1" si="64">P10</f>
        <v>#NAME?</v>
      </c>
      <c r="Q103" s="8" t="e">
        <f t="shared" ca="1" si="64"/>
        <v>#NAME?</v>
      </c>
      <c r="R103" s="8" t="e">
        <f t="shared" ca="1" si="64"/>
        <v>#NAME?</v>
      </c>
      <c r="S103" s="8" t="e">
        <f t="shared" ca="1" si="64"/>
        <v>#NAME?</v>
      </c>
      <c r="T103" s="8" t="e">
        <f t="shared" ca="1" si="64"/>
        <v>#NAME?</v>
      </c>
      <c r="U103" s="8" t="e">
        <f t="shared" ca="1" si="64"/>
        <v>#NAME?</v>
      </c>
      <c r="V103" s="8" t="e">
        <f t="shared" ca="1" si="64"/>
        <v>#NAME?</v>
      </c>
      <c r="W103" s="8" t="e">
        <f t="shared" ca="1" si="64"/>
        <v>#NAME?</v>
      </c>
      <c r="X103" s="8" t="e">
        <f t="shared" ca="1" si="64"/>
        <v>#NAME?</v>
      </c>
      <c r="Y103" s="8" t="e">
        <f t="shared" ca="1" si="64"/>
        <v>#NAME?</v>
      </c>
      <c r="Z103" s="8" t="e">
        <f t="shared" ca="1" si="64"/>
        <v>#NAME?</v>
      </c>
      <c r="AA103" s="8" t="e">
        <f t="shared" ca="1" si="64"/>
        <v>#NAME?</v>
      </c>
      <c r="AB103" s="8" t="e">
        <f t="shared" ca="1" si="64"/>
        <v>#NAME?</v>
      </c>
      <c r="AC103" s="8" t="e">
        <f t="shared" ca="1" si="64"/>
        <v>#NAME?</v>
      </c>
      <c r="AD103" s="8" t="e">
        <f t="shared" ca="1" si="64"/>
        <v>#NAME?</v>
      </c>
      <c r="AE103" s="8" t="e">
        <f t="shared" ca="1" si="64"/>
        <v>#NAME?</v>
      </c>
      <c r="AF103" s="8"/>
      <c r="AG103" s="8" t="e">
        <f t="shared" ca="1" si="49"/>
        <v>#NAME?</v>
      </c>
      <c r="AH103" s="7" t="s">
        <v>81</v>
      </c>
      <c r="AI103" s="12"/>
      <c r="AJ103" s="12"/>
      <c r="AK103" s="12"/>
      <c r="AL103" s="12"/>
      <c r="AM103" s="8" t="e">
        <f t="shared" ref="AM103:BR103" ca="1" si="65">AM10</f>
        <v>#NAME?</v>
      </c>
      <c r="AN103" s="8" t="e">
        <f t="shared" ca="1" si="65"/>
        <v>#NAME?</v>
      </c>
      <c r="AO103" s="8" t="e">
        <f t="shared" ca="1" si="65"/>
        <v>#NAME?</v>
      </c>
      <c r="AP103" s="8" t="e">
        <f t="shared" ca="1" si="65"/>
        <v>#NAME?</v>
      </c>
      <c r="AQ103" s="8" t="e">
        <f t="shared" ca="1" si="65"/>
        <v>#NAME?</v>
      </c>
      <c r="AR103" s="8" t="e">
        <f t="shared" ca="1" si="65"/>
        <v>#NAME?</v>
      </c>
      <c r="AS103" s="8" t="e">
        <f t="shared" ca="1" si="65"/>
        <v>#NAME?</v>
      </c>
      <c r="AT103" s="8" t="e">
        <f t="shared" ca="1" si="65"/>
        <v>#NAME?</v>
      </c>
      <c r="AU103" s="8" t="e">
        <f t="shared" ca="1" si="65"/>
        <v>#NAME?</v>
      </c>
      <c r="AV103" s="8" t="e">
        <f t="shared" ca="1" si="65"/>
        <v>#NAME?</v>
      </c>
      <c r="AW103" s="8" t="e">
        <f t="shared" ca="1" si="65"/>
        <v>#NAME?</v>
      </c>
      <c r="AX103" s="8" t="e">
        <f t="shared" ca="1" si="65"/>
        <v>#NAME?</v>
      </c>
      <c r="AY103" s="8" t="e">
        <f t="shared" ca="1" si="65"/>
        <v>#NAME?</v>
      </c>
      <c r="AZ103" s="8" t="e">
        <f t="shared" ca="1" si="65"/>
        <v>#NAME?</v>
      </c>
      <c r="BA103" s="8" t="e">
        <f t="shared" ca="1" si="65"/>
        <v>#NAME?</v>
      </c>
      <c r="BB103" s="8" t="e">
        <f t="shared" ca="1" si="65"/>
        <v>#NAME?</v>
      </c>
      <c r="BC103" s="8" t="e">
        <f t="shared" ca="1" si="65"/>
        <v>#NAME?</v>
      </c>
      <c r="BD103" s="8" t="e">
        <f t="shared" ca="1" si="65"/>
        <v>#NAME?</v>
      </c>
      <c r="BE103" s="8" t="e">
        <f t="shared" ca="1" si="65"/>
        <v>#NAME?</v>
      </c>
      <c r="BF103" s="8" t="e">
        <f t="shared" ca="1" si="65"/>
        <v>#NAME?</v>
      </c>
      <c r="BG103" s="8" t="e">
        <f t="shared" ca="1" si="65"/>
        <v>#NAME?</v>
      </c>
      <c r="BH103" s="8" t="e">
        <f t="shared" ca="1" si="65"/>
        <v>#NAME?</v>
      </c>
      <c r="BI103" s="8" t="e">
        <f t="shared" ca="1" si="65"/>
        <v>#NAME?</v>
      </c>
      <c r="BJ103" s="8" t="e">
        <f t="shared" ca="1" si="65"/>
        <v>#NAME?</v>
      </c>
      <c r="BK103" s="8" t="e">
        <f t="shared" ca="1" si="65"/>
        <v>#NAME?</v>
      </c>
      <c r="BL103" s="8" t="e">
        <f t="shared" ca="1" si="65"/>
        <v>#NAME?</v>
      </c>
      <c r="BM103" s="8" t="e">
        <f t="shared" ca="1" si="65"/>
        <v>#NAME?</v>
      </c>
      <c r="BN103" s="8" t="e">
        <f t="shared" ca="1" si="65"/>
        <v>#NAME?</v>
      </c>
      <c r="BO103" s="8" t="e">
        <f t="shared" ca="1" si="65"/>
        <v>#NAME?</v>
      </c>
      <c r="BP103" s="8" t="e">
        <f t="shared" ca="1" si="65"/>
        <v>#NAME?</v>
      </c>
      <c r="BQ103" s="8" t="e">
        <f t="shared" ca="1" si="65"/>
        <v>#NAME?</v>
      </c>
      <c r="BR103" s="8" t="e">
        <f t="shared" ca="1" si="65"/>
        <v>#NAME?</v>
      </c>
    </row>
    <row r="104" spans="1:70" s="19" customFormat="1" hidden="1" x14ac:dyDescent="0.25">
      <c r="A104" s="13" t="s">
        <v>82</v>
      </c>
      <c r="B104" s="39">
        <v>17213</v>
      </c>
      <c r="C104" s="100">
        <v>16972</v>
      </c>
      <c r="D104" s="39">
        <v>21025</v>
      </c>
      <c r="E104" s="39">
        <v>21603</v>
      </c>
      <c r="F104" s="39">
        <v>22140</v>
      </c>
      <c r="G104" s="39">
        <v>21642</v>
      </c>
      <c r="H104" s="101"/>
      <c r="I104" s="39">
        <v>17716</v>
      </c>
      <c r="J104" s="39">
        <v>17240</v>
      </c>
      <c r="K104" s="39">
        <v>12164</v>
      </c>
      <c r="L104" s="39">
        <v>15172</v>
      </c>
      <c r="M104" s="39">
        <v>14406</v>
      </c>
      <c r="N104" s="39">
        <v>14544</v>
      </c>
      <c r="O104" s="101"/>
      <c r="P104" s="102">
        <v>16067</v>
      </c>
      <c r="Q104" s="39">
        <v>14739</v>
      </c>
      <c r="R104" s="39">
        <v>17394</v>
      </c>
      <c r="S104" s="39">
        <v>20261</v>
      </c>
      <c r="T104" s="39">
        <v>19153</v>
      </c>
      <c r="U104" s="39">
        <v>16962</v>
      </c>
      <c r="V104" s="39">
        <v>16881</v>
      </c>
      <c r="W104" s="39">
        <v>16599</v>
      </c>
      <c r="X104" s="39">
        <v>15954</v>
      </c>
      <c r="Y104" s="39">
        <v>16397</v>
      </c>
      <c r="Z104" s="39">
        <v>14586</v>
      </c>
      <c r="AA104" s="39">
        <v>15153</v>
      </c>
      <c r="AB104" s="39">
        <v>16573</v>
      </c>
      <c r="AC104" s="39">
        <v>15995</v>
      </c>
      <c r="AD104" s="39">
        <v>19873</v>
      </c>
      <c r="AE104" s="39">
        <v>19468</v>
      </c>
      <c r="AF104" s="14"/>
      <c r="AG104" s="14">
        <f t="shared" si="49"/>
        <v>0</v>
      </c>
      <c r="AH104" s="13" t="s">
        <v>82</v>
      </c>
      <c r="AI104" s="18"/>
      <c r="AJ104" s="18"/>
      <c r="AK104" s="18"/>
      <c r="AL104" s="18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</row>
    <row r="105" spans="1:70" s="19" customFormat="1" hidden="1" x14ac:dyDescent="0.25">
      <c r="A105" s="13" t="s">
        <v>83</v>
      </c>
      <c r="B105" s="39">
        <v>0</v>
      </c>
      <c r="C105" s="100">
        <v>0</v>
      </c>
      <c r="D105" s="39">
        <v>0</v>
      </c>
      <c r="E105" s="39">
        <v>0</v>
      </c>
      <c r="F105" s="39">
        <v>0</v>
      </c>
      <c r="G105" s="39">
        <v>0</v>
      </c>
      <c r="H105" s="101"/>
      <c r="I105" s="39">
        <v>9</v>
      </c>
      <c r="J105" s="39">
        <v>14</v>
      </c>
      <c r="K105" s="39">
        <v>0</v>
      </c>
      <c r="L105" s="39">
        <v>24</v>
      </c>
      <c r="M105" s="39">
        <v>57</v>
      </c>
      <c r="N105" s="39">
        <v>7</v>
      </c>
      <c r="O105" s="101"/>
      <c r="P105" s="102">
        <v>1</v>
      </c>
      <c r="Q105" s="39">
        <v>11</v>
      </c>
      <c r="R105" s="39">
        <v>19</v>
      </c>
      <c r="S105" s="39">
        <v>4</v>
      </c>
      <c r="T105" s="39">
        <v>4</v>
      </c>
      <c r="U105" s="39">
        <v>12</v>
      </c>
      <c r="V105" s="39">
        <v>3</v>
      </c>
      <c r="W105" s="39">
        <v>0</v>
      </c>
      <c r="X105" s="39">
        <v>1</v>
      </c>
      <c r="Y105" s="39">
        <v>2</v>
      </c>
      <c r="Z105" s="39">
        <v>2</v>
      </c>
      <c r="AA105" s="39">
        <v>0</v>
      </c>
      <c r="AB105" s="39">
        <v>0</v>
      </c>
      <c r="AC105" s="39">
        <v>0</v>
      </c>
      <c r="AD105" s="39">
        <v>1</v>
      </c>
      <c r="AE105" s="39">
        <v>0</v>
      </c>
      <c r="AF105" s="18"/>
      <c r="AG105" s="18">
        <f t="shared" si="49"/>
        <v>0</v>
      </c>
      <c r="AH105" s="13" t="s">
        <v>83</v>
      </c>
      <c r="AI105" s="18"/>
      <c r="AJ105" s="18"/>
      <c r="AK105" s="18"/>
      <c r="AL105" s="18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</row>
    <row r="106" spans="1:70" s="19" customFormat="1" hidden="1" x14ac:dyDescent="0.25">
      <c r="A106" s="13" t="s">
        <v>84</v>
      </c>
      <c r="B106" s="39">
        <v>430</v>
      </c>
      <c r="C106" s="100">
        <v>350</v>
      </c>
      <c r="D106" s="39">
        <v>428</v>
      </c>
      <c r="E106" s="39">
        <v>362</v>
      </c>
      <c r="F106" s="39">
        <v>657</v>
      </c>
      <c r="G106" s="39">
        <v>484</v>
      </c>
      <c r="H106" s="101"/>
      <c r="I106" s="39">
        <v>215</v>
      </c>
      <c r="J106" s="39">
        <v>290</v>
      </c>
      <c r="K106" s="39">
        <v>201</v>
      </c>
      <c r="L106" s="39">
        <v>294</v>
      </c>
      <c r="M106" s="39">
        <v>300</v>
      </c>
      <c r="N106" s="39">
        <v>228</v>
      </c>
      <c r="O106" s="101"/>
      <c r="P106" s="102">
        <v>279</v>
      </c>
      <c r="Q106" s="39">
        <v>39</v>
      </c>
      <c r="R106" s="39">
        <v>179</v>
      </c>
      <c r="S106" s="39">
        <v>235</v>
      </c>
      <c r="T106" s="39">
        <v>246</v>
      </c>
      <c r="U106" s="39">
        <v>163</v>
      </c>
      <c r="V106" s="39">
        <v>427</v>
      </c>
      <c r="W106" s="39">
        <v>399</v>
      </c>
      <c r="X106" s="39">
        <v>598</v>
      </c>
      <c r="Y106" s="39">
        <v>551</v>
      </c>
      <c r="Z106" s="39">
        <v>549</v>
      </c>
      <c r="AA106" s="39">
        <v>482</v>
      </c>
      <c r="AB106" s="39">
        <v>382</v>
      </c>
      <c r="AC106" s="39">
        <v>351</v>
      </c>
      <c r="AD106" s="39">
        <v>504</v>
      </c>
      <c r="AE106" s="39">
        <v>591</v>
      </c>
      <c r="AF106" s="18"/>
      <c r="AG106" s="18">
        <f t="shared" si="49"/>
        <v>0</v>
      </c>
      <c r="AH106" s="13" t="s">
        <v>84</v>
      </c>
      <c r="AI106" s="18"/>
      <c r="AJ106" s="18"/>
      <c r="AK106" s="18"/>
      <c r="AL106" s="18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</row>
    <row r="107" spans="1:70" s="19" customFormat="1" hidden="1" x14ac:dyDescent="0.25">
      <c r="A107" s="13" t="s">
        <v>85</v>
      </c>
      <c r="B107" s="39">
        <v>1956</v>
      </c>
      <c r="C107" s="100">
        <v>1893</v>
      </c>
      <c r="D107" s="39">
        <v>2102</v>
      </c>
      <c r="E107" s="39">
        <v>1926</v>
      </c>
      <c r="F107" s="39">
        <v>2215</v>
      </c>
      <c r="G107" s="39">
        <v>1689</v>
      </c>
      <c r="H107" s="101"/>
      <c r="I107" s="39">
        <v>1896</v>
      </c>
      <c r="J107" s="39">
        <v>2165</v>
      </c>
      <c r="K107" s="39">
        <v>2237</v>
      </c>
      <c r="L107" s="39">
        <v>1901</v>
      </c>
      <c r="M107" s="39">
        <v>1696</v>
      </c>
      <c r="N107" s="39">
        <v>2057</v>
      </c>
      <c r="O107" s="101"/>
      <c r="P107" s="102">
        <v>12084</v>
      </c>
      <c r="Q107" s="39">
        <v>2052</v>
      </c>
      <c r="R107" s="39">
        <v>2008</v>
      </c>
      <c r="S107" s="39">
        <v>2413</v>
      </c>
      <c r="T107" s="39">
        <v>2304</v>
      </c>
      <c r="U107" s="39">
        <v>2305</v>
      </c>
      <c r="V107" s="39">
        <v>2045</v>
      </c>
      <c r="W107" s="39">
        <v>2322</v>
      </c>
      <c r="X107" s="39">
        <v>2331</v>
      </c>
      <c r="Y107" s="39">
        <v>2345</v>
      </c>
      <c r="Z107" s="39">
        <v>2192</v>
      </c>
      <c r="AA107" s="39">
        <v>2307</v>
      </c>
      <c r="AB107" s="39">
        <v>1685</v>
      </c>
      <c r="AC107" s="39">
        <v>2122</v>
      </c>
      <c r="AD107" s="39">
        <v>2546</v>
      </c>
      <c r="AE107" s="39">
        <v>2532</v>
      </c>
      <c r="AF107" s="18"/>
      <c r="AG107" s="18">
        <f t="shared" si="49"/>
        <v>0</v>
      </c>
      <c r="AH107" s="13" t="s">
        <v>85</v>
      </c>
      <c r="AI107" s="18"/>
      <c r="AJ107" s="18"/>
      <c r="AK107" s="18"/>
      <c r="AL107" s="18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</row>
    <row r="108" spans="1:70" s="19" customFormat="1" hidden="1" x14ac:dyDescent="0.25">
      <c r="A108" s="13" t="s">
        <v>86</v>
      </c>
      <c r="B108" s="39">
        <v>96</v>
      </c>
      <c r="C108" s="100">
        <v>96</v>
      </c>
      <c r="D108" s="39">
        <v>156</v>
      </c>
      <c r="E108" s="39">
        <v>185</v>
      </c>
      <c r="F108" s="39">
        <v>196</v>
      </c>
      <c r="G108" s="39">
        <v>124</v>
      </c>
      <c r="H108" s="101"/>
      <c r="I108" s="39">
        <v>196</v>
      </c>
      <c r="J108" s="39">
        <v>165</v>
      </c>
      <c r="K108" s="39">
        <v>99</v>
      </c>
      <c r="L108" s="39">
        <v>168</v>
      </c>
      <c r="M108" s="39">
        <v>202</v>
      </c>
      <c r="N108" s="39">
        <v>150</v>
      </c>
      <c r="O108" s="101"/>
      <c r="P108" s="102">
        <v>146</v>
      </c>
      <c r="Q108" s="39">
        <v>128</v>
      </c>
      <c r="R108" s="39">
        <v>83</v>
      </c>
      <c r="S108" s="39">
        <v>71</v>
      </c>
      <c r="T108" s="39">
        <v>85</v>
      </c>
      <c r="U108" s="39">
        <v>75</v>
      </c>
      <c r="V108" s="39">
        <v>89</v>
      </c>
      <c r="W108" s="39">
        <v>89</v>
      </c>
      <c r="X108" s="39">
        <v>90</v>
      </c>
      <c r="Y108" s="39">
        <v>99</v>
      </c>
      <c r="Z108" s="39">
        <v>64</v>
      </c>
      <c r="AA108" s="39">
        <v>38</v>
      </c>
      <c r="AB108" s="39">
        <v>76</v>
      </c>
      <c r="AC108" s="39">
        <v>89</v>
      </c>
      <c r="AD108" s="39">
        <v>66</v>
      </c>
      <c r="AE108" s="39">
        <v>43</v>
      </c>
      <c r="AF108" s="18"/>
      <c r="AG108" s="18">
        <f t="shared" si="49"/>
        <v>0</v>
      </c>
      <c r="AH108" s="13" t="s">
        <v>86</v>
      </c>
      <c r="AI108" s="18"/>
      <c r="AJ108" s="18"/>
      <c r="AK108" s="18"/>
      <c r="AL108" s="18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</row>
    <row r="109" spans="1:70" s="19" customFormat="1" hidden="1" x14ac:dyDescent="0.25">
      <c r="A109" s="13" t="s">
        <v>87</v>
      </c>
      <c r="B109" s="39">
        <v>524</v>
      </c>
      <c r="C109" s="100">
        <v>509</v>
      </c>
      <c r="D109" s="39">
        <v>586</v>
      </c>
      <c r="E109" s="39">
        <v>668</v>
      </c>
      <c r="F109" s="39">
        <v>679</v>
      </c>
      <c r="G109" s="39">
        <v>435</v>
      </c>
      <c r="H109" s="101"/>
      <c r="I109" s="39">
        <v>424</v>
      </c>
      <c r="J109" s="39">
        <v>491</v>
      </c>
      <c r="K109" s="39">
        <v>427</v>
      </c>
      <c r="L109" s="39">
        <v>485</v>
      </c>
      <c r="M109" s="39">
        <v>522</v>
      </c>
      <c r="N109" s="39">
        <v>595</v>
      </c>
      <c r="O109" s="101"/>
      <c r="P109" s="102">
        <v>563</v>
      </c>
      <c r="Q109" s="39">
        <v>533</v>
      </c>
      <c r="R109" s="39">
        <v>532</v>
      </c>
      <c r="S109" s="39">
        <v>634</v>
      </c>
      <c r="T109" s="39">
        <v>550</v>
      </c>
      <c r="U109" s="39">
        <v>517</v>
      </c>
      <c r="V109" s="39">
        <v>556</v>
      </c>
      <c r="W109" s="39">
        <v>417</v>
      </c>
      <c r="X109" s="39">
        <v>467</v>
      </c>
      <c r="Y109" s="39">
        <v>446</v>
      </c>
      <c r="Z109" s="39">
        <v>453</v>
      </c>
      <c r="AA109" s="39">
        <v>258</v>
      </c>
      <c r="AB109" s="39">
        <v>389</v>
      </c>
      <c r="AC109" s="39">
        <v>387</v>
      </c>
      <c r="AD109" s="39">
        <v>418</v>
      </c>
      <c r="AE109" s="39">
        <v>390</v>
      </c>
      <c r="AF109" s="18"/>
      <c r="AG109" s="18">
        <f t="shared" si="49"/>
        <v>0</v>
      </c>
      <c r="AH109" s="13" t="s">
        <v>87</v>
      </c>
      <c r="AI109" s="18"/>
      <c r="AJ109" s="18"/>
      <c r="AK109" s="18"/>
      <c r="AL109" s="18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</row>
    <row r="110" spans="1:70" s="19" customFormat="1" hidden="1" x14ac:dyDescent="0.25">
      <c r="A110" s="20" t="s">
        <v>23</v>
      </c>
      <c r="B110" s="42">
        <f>SUM(B104:B109)</f>
        <v>20219</v>
      </c>
      <c r="C110" s="42">
        <f t="shared" ref="C110:N110" si="66">SUM(C104:C109)</f>
        <v>19820</v>
      </c>
      <c r="D110" s="42">
        <f t="shared" si="66"/>
        <v>24297</v>
      </c>
      <c r="E110" s="42">
        <f t="shared" si="66"/>
        <v>24744</v>
      </c>
      <c r="F110" s="42">
        <f t="shared" si="66"/>
        <v>25887</v>
      </c>
      <c r="G110" s="42">
        <f t="shared" si="66"/>
        <v>24374</v>
      </c>
      <c r="H110" s="103"/>
      <c r="I110" s="42">
        <f t="shared" si="66"/>
        <v>20456</v>
      </c>
      <c r="J110" s="42">
        <f t="shared" si="66"/>
        <v>20365</v>
      </c>
      <c r="K110" s="42">
        <f t="shared" si="66"/>
        <v>15128</v>
      </c>
      <c r="L110" s="42">
        <f t="shared" si="66"/>
        <v>18044</v>
      </c>
      <c r="M110" s="42">
        <f t="shared" si="66"/>
        <v>17183</v>
      </c>
      <c r="N110" s="42">
        <f t="shared" si="66"/>
        <v>17581</v>
      </c>
      <c r="O110" s="103"/>
      <c r="P110" s="103">
        <f t="shared" ref="P110:BR110" si="67">SUM(P104:P109)</f>
        <v>29140</v>
      </c>
      <c r="Q110" s="42">
        <f t="shared" si="67"/>
        <v>17502</v>
      </c>
      <c r="R110" s="42">
        <f t="shared" si="67"/>
        <v>20215</v>
      </c>
      <c r="S110" s="42">
        <f t="shared" si="67"/>
        <v>23618</v>
      </c>
      <c r="T110" s="42">
        <f t="shared" si="67"/>
        <v>22342</v>
      </c>
      <c r="U110" s="42">
        <f t="shared" si="67"/>
        <v>20034</v>
      </c>
      <c r="V110" s="42">
        <f t="shared" si="67"/>
        <v>20001</v>
      </c>
      <c r="W110" s="42">
        <f t="shared" si="67"/>
        <v>19826</v>
      </c>
      <c r="X110" s="42">
        <v>19441</v>
      </c>
      <c r="Y110" s="42">
        <f t="shared" si="67"/>
        <v>19840</v>
      </c>
      <c r="Z110" s="42">
        <f t="shared" si="67"/>
        <v>17846</v>
      </c>
      <c r="AA110" s="42">
        <f t="shared" si="67"/>
        <v>18238</v>
      </c>
      <c r="AB110" s="42">
        <f t="shared" si="67"/>
        <v>19105</v>
      </c>
      <c r="AC110" s="42">
        <f t="shared" si="67"/>
        <v>18944</v>
      </c>
      <c r="AD110" s="42">
        <f t="shared" si="67"/>
        <v>23408</v>
      </c>
      <c r="AE110" s="42">
        <f t="shared" si="67"/>
        <v>23024</v>
      </c>
      <c r="AF110" s="25"/>
      <c r="AG110" s="25">
        <f t="shared" si="49"/>
        <v>0</v>
      </c>
      <c r="AH110" s="20" t="s">
        <v>23</v>
      </c>
      <c r="AI110" s="25"/>
      <c r="AJ110" s="25"/>
      <c r="AK110" s="25"/>
      <c r="AL110" s="25"/>
      <c r="AM110" s="42">
        <f t="shared" si="67"/>
        <v>0</v>
      </c>
      <c r="AN110" s="42">
        <f t="shared" si="67"/>
        <v>0</v>
      </c>
      <c r="AO110" s="42">
        <f t="shared" si="67"/>
        <v>0</v>
      </c>
      <c r="AP110" s="42">
        <f t="shared" si="67"/>
        <v>0</v>
      </c>
      <c r="AQ110" s="42">
        <f t="shared" si="67"/>
        <v>0</v>
      </c>
      <c r="AR110" s="42">
        <f t="shared" si="67"/>
        <v>0</v>
      </c>
      <c r="AS110" s="42">
        <f t="shared" si="67"/>
        <v>0</v>
      </c>
      <c r="AT110" s="42">
        <f t="shared" si="67"/>
        <v>0</v>
      </c>
      <c r="AU110" s="42">
        <f t="shared" si="67"/>
        <v>0</v>
      </c>
      <c r="AV110" s="42">
        <f t="shared" si="67"/>
        <v>0</v>
      </c>
      <c r="AW110" s="42">
        <f t="shared" si="67"/>
        <v>0</v>
      </c>
      <c r="AX110" s="42">
        <f t="shared" si="67"/>
        <v>0</v>
      </c>
      <c r="AY110" s="42">
        <f t="shared" si="67"/>
        <v>0</v>
      </c>
      <c r="AZ110" s="42">
        <f t="shared" si="67"/>
        <v>0</v>
      </c>
      <c r="BA110" s="42">
        <f t="shared" si="67"/>
        <v>0</v>
      </c>
      <c r="BB110" s="42">
        <f t="shared" si="67"/>
        <v>0</v>
      </c>
      <c r="BC110" s="42">
        <f t="shared" si="67"/>
        <v>0</v>
      </c>
      <c r="BD110" s="42">
        <f t="shared" si="67"/>
        <v>0</v>
      </c>
      <c r="BE110" s="42">
        <f t="shared" si="67"/>
        <v>0</v>
      </c>
      <c r="BF110" s="42">
        <f t="shared" si="67"/>
        <v>0</v>
      </c>
      <c r="BG110" s="42">
        <f t="shared" si="67"/>
        <v>0</v>
      </c>
      <c r="BH110" s="42">
        <f t="shared" si="67"/>
        <v>0</v>
      </c>
      <c r="BI110" s="42">
        <f t="shared" si="67"/>
        <v>0</v>
      </c>
      <c r="BJ110" s="42">
        <f t="shared" si="67"/>
        <v>0</v>
      </c>
      <c r="BK110" s="42">
        <f t="shared" si="67"/>
        <v>0</v>
      </c>
      <c r="BL110" s="42">
        <f t="shared" si="67"/>
        <v>0</v>
      </c>
      <c r="BM110" s="42">
        <f t="shared" si="67"/>
        <v>0</v>
      </c>
      <c r="BN110" s="42">
        <f t="shared" si="67"/>
        <v>0</v>
      </c>
      <c r="BO110" s="42">
        <f t="shared" si="67"/>
        <v>0</v>
      </c>
      <c r="BP110" s="42">
        <f t="shared" si="67"/>
        <v>0</v>
      </c>
      <c r="BQ110" s="42">
        <f t="shared" si="67"/>
        <v>0</v>
      </c>
      <c r="BR110" s="42">
        <f t="shared" si="67"/>
        <v>0</v>
      </c>
    </row>
    <row r="111" spans="1:70" hidden="1" x14ac:dyDescent="0.25">
      <c r="A111" s="89"/>
      <c r="B111" s="89"/>
      <c r="C111" s="89"/>
      <c r="D111" s="89"/>
      <c r="E111" s="89"/>
      <c r="F111" s="89"/>
      <c r="G111" s="89"/>
      <c r="H111" s="32"/>
      <c r="I111" s="32"/>
      <c r="J111" s="32"/>
      <c r="K111" s="32"/>
      <c r="L111" s="32"/>
      <c r="M111" s="32"/>
      <c r="N111" s="32"/>
      <c r="O111" s="32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32"/>
      <c r="AG111" s="32">
        <f t="shared" si="49"/>
        <v>0</v>
      </c>
      <c r="AH111" s="89"/>
      <c r="AI111" s="90"/>
      <c r="AJ111" s="90"/>
      <c r="AK111" s="90"/>
      <c r="AL111" s="90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</row>
    <row r="112" spans="1:70" ht="25.5" x14ac:dyDescent="0.25">
      <c r="A112" s="89"/>
      <c r="B112" s="89"/>
      <c r="C112" s="89"/>
      <c r="D112" s="89"/>
      <c r="E112" s="89"/>
      <c r="F112" s="89"/>
      <c r="G112" s="89"/>
      <c r="H112" s="32"/>
      <c r="I112" s="32"/>
      <c r="J112" s="32"/>
      <c r="K112" s="32"/>
      <c r="L112" s="32"/>
      <c r="M112" s="32"/>
      <c r="N112" s="32"/>
      <c r="O112" s="32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32"/>
      <c r="AG112" s="32" t="e">
        <f t="shared" ca="1" si="49"/>
        <v>#NAME?</v>
      </c>
      <c r="AH112" s="7" t="s">
        <v>88</v>
      </c>
      <c r="AI112" s="34" t="str">
        <f>AI$20</f>
        <v>Meta</v>
      </c>
      <c r="AJ112" s="34" t="str">
        <f>AJ$20</f>
        <v>Meta Parcial</v>
      </c>
      <c r="AK112" s="104" t="str">
        <f t="shared" ref="AK112:BR112" si="68">AK$20</f>
        <v>06 a 31 - Mai - 24</v>
      </c>
      <c r="AL112" s="9"/>
      <c r="AM112" s="8" t="e">
        <f t="shared" ca="1" si="68"/>
        <v>#NAME?</v>
      </c>
      <c r="AN112" s="8" t="e">
        <f t="shared" ca="1" si="68"/>
        <v>#NAME?</v>
      </c>
      <c r="AO112" s="8" t="e">
        <f t="shared" ca="1" si="68"/>
        <v>#NAME?</v>
      </c>
      <c r="AP112" s="8" t="e">
        <f t="shared" ca="1" si="68"/>
        <v>#NAME?</v>
      </c>
      <c r="AQ112" s="8" t="e">
        <f t="shared" ca="1" si="68"/>
        <v>#NAME?</v>
      </c>
      <c r="AR112" s="8" t="e">
        <f t="shared" ca="1" si="68"/>
        <v>#NAME?</v>
      </c>
      <c r="AS112" s="8" t="e">
        <f t="shared" ca="1" si="68"/>
        <v>#NAME?</v>
      </c>
      <c r="AT112" s="8" t="e">
        <f t="shared" ca="1" si="68"/>
        <v>#NAME?</v>
      </c>
      <c r="AU112" s="8" t="e">
        <f t="shared" ca="1" si="68"/>
        <v>#NAME?</v>
      </c>
      <c r="AV112" s="8" t="e">
        <f t="shared" ca="1" si="68"/>
        <v>#NAME?</v>
      </c>
      <c r="AW112" s="8" t="e">
        <f t="shared" ca="1" si="68"/>
        <v>#NAME?</v>
      </c>
      <c r="AX112" s="8" t="e">
        <f t="shared" ca="1" si="68"/>
        <v>#NAME?</v>
      </c>
      <c r="AY112" s="8" t="e">
        <f t="shared" ca="1" si="68"/>
        <v>#NAME?</v>
      </c>
      <c r="AZ112" s="8" t="e">
        <f t="shared" ca="1" si="68"/>
        <v>#NAME?</v>
      </c>
      <c r="BA112" s="8" t="e">
        <f t="shared" ca="1" si="68"/>
        <v>#NAME?</v>
      </c>
      <c r="BB112" s="8" t="e">
        <f t="shared" ca="1" si="68"/>
        <v>#NAME?</v>
      </c>
      <c r="BC112" s="8" t="e">
        <f t="shared" ca="1" si="68"/>
        <v>#NAME?</v>
      </c>
      <c r="BD112" s="8" t="e">
        <f t="shared" ca="1" si="68"/>
        <v>#NAME?</v>
      </c>
      <c r="BE112" s="8" t="e">
        <f t="shared" ca="1" si="68"/>
        <v>#NAME?</v>
      </c>
      <c r="BF112" s="8" t="e">
        <f t="shared" ca="1" si="68"/>
        <v>#NAME?</v>
      </c>
      <c r="BG112" s="8" t="e">
        <f t="shared" ca="1" si="68"/>
        <v>#NAME?</v>
      </c>
      <c r="BH112" s="8" t="e">
        <f t="shared" ca="1" si="68"/>
        <v>#NAME?</v>
      </c>
      <c r="BI112" s="8" t="e">
        <f t="shared" ca="1" si="68"/>
        <v>#NAME?</v>
      </c>
      <c r="BJ112" s="8" t="e">
        <f t="shared" ca="1" si="68"/>
        <v>#NAME?</v>
      </c>
      <c r="BK112" s="8" t="e">
        <f t="shared" ca="1" si="68"/>
        <v>#NAME?</v>
      </c>
      <c r="BL112" s="8" t="e">
        <f t="shared" ca="1" si="68"/>
        <v>#NAME?</v>
      </c>
      <c r="BM112" s="8" t="e">
        <f t="shared" ca="1" si="68"/>
        <v>#NAME?</v>
      </c>
      <c r="BN112" s="8" t="e">
        <f t="shared" ca="1" si="68"/>
        <v>#NAME?</v>
      </c>
      <c r="BO112" s="8" t="e">
        <f t="shared" ca="1" si="68"/>
        <v>#NAME?</v>
      </c>
      <c r="BP112" s="8" t="e">
        <f t="shared" ca="1" si="68"/>
        <v>#NAME?</v>
      </c>
      <c r="BQ112" s="8" t="e">
        <f t="shared" ca="1" si="68"/>
        <v>#NAME?</v>
      </c>
      <c r="BR112" s="8" t="e">
        <f t="shared" ca="1" si="68"/>
        <v>#NAME?</v>
      </c>
    </row>
    <row r="113" spans="1:70" x14ac:dyDescent="0.25">
      <c r="A113" s="89"/>
      <c r="B113" s="89"/>
      <c r="C113" s="89"/>
      <c r="D113" s="89"/>
      <c r="E113" s="89"/>
      <c r="F113" s="89"/>
      <c r="G113" s="89"/>
      <c r="H113" s="32"/>
      <c r="I113" s="32"/>
      <c r="J113" s="32"/>
      <c r="K113" s="32"/>
      <c r="L113" s="32"/>
      <c r="M113" s="32"/>
      <c r="N113" s="32"/>
      <c r="O113" s="32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32"/>
      <c r="AG113" s="32">
        <f t="shared" si="49"/>
        <v>6.4516129032258061</v>
      </c>
      <c r="AH113" s="13" t="s">
        <v>83</v>
      </c>
      <c r="AI113" s="39">
        <v>60</v>
      </c>
      <c r="AJ113" s="39">
        <f>ROUND(((AI113/31)*26),0)</f>
        <v>50</v>
      </c>
      <c r="AK113" s="18">
        <f t="shared" ref="AK113:AK120" si="69">(AM113/31)*26</f>
        <v>33.548387096774192</v>
      </c>
      <c r="AL113" s="102"/>
      <c r="AM113" s="39">
        <v>40</v>
      </c>
      <c r="AN113" s="39">
        <v>65</v>
      </c>
      <c r="AO113" s="39">
        <v>61</v>
      </c>
      <c r="AP113" s="39">
        <v>65</v>
      </c>
      <c r="AQ113" s="39">
        <v>63</v>
      </c>
      <c r="AR113" s="39">
        <v>57</v>
      </c>
      <c r="AS113" s="39">
        <v>61</v>
      </c>
      <c r="AT113" s="39">
        <v>65</v>
      </c>
      <c r="AU113" s="39">
        <v>68</v>
      </c>
      <c r="AV113" s="39">
        <v>72</v>
      </c>
      <c r="AW113" s="39">
        <v>72</v>
      </c>
      <c r="AX113" s="39">
        <v>94</v>
      </c>
      <c r="AY113" s="39">
        <v>105</v>
      </c>
      <c r="AZ113" s="39">
        <v>99</v>
      </c>
      <c r="BA113" s="39">
        <v>99</v>
      </c>
      <c r="BB113" s="39">
        <v>99</v>
      </c>
      <c r="BC113" s="39">
        <v>99</v>
      </c>
      <c r="BD113" s="39">
        <v>99</v>
      </c>
      <c r="BE113" s="39">
        <v>99</v>
      </c>
      <c r="BF113" s="39">
        <v>99</v>
      </c>
      <c r="BG113" s="39">
        <v>99</v>
      </c>
      <c r="BH113" s="39">
        <v>99</v>
      </c>
      <c r="BI113" s="39">
        <v>108</v>
      </c>
      <c r="BJ113" s="39">
        <v>107</v>
      </c>
      <c r="BK113" s="39">
        <v>99</v>
      </c>
      <c r="BL113" s="39">
        <v>99</v>
      </c>
      <c r="BM113" s="39">
        <v>99</v>
      </c>
      <c r="BN113" s="39"/>
      <c r="BO113" s="39"/>
      <c r="BP113" s="39"/>
      <c r="BQ113" s="39"/>
      <c r="BR113" s="39"/>
    </row>
    <row r="114" spans="1:70" hidden="1" x14ac:dyDescent="0.25">
      <c r="A114" s="89"/>
      <c r="B114" s="89"/>
      <c r="C114" s="89"/>
      <c r="D114" s="89"/>
      <c r="E114" s="89"/>
      <c r="F114" s="89"/>
      <c r="G114" s="89"/>
      <c r="H114" s="32"/>
      <c r="I114" s="32"/>
      <c r="J114" s="32"/>
      <c r="K114" s="32"/>
      <c r="L114" s="32"/>
      <c r="M114" s="32"/>
      <c r="N114" s="32"/>
      <c r="O114" s="32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32"/>
      <c r="AG114" s="32">
        <f t="shared" si="49"/>
        <v>0</v>
      </c>
      <c r="AH114" s="13"/>
      <c r="AI114" s="39"/>
      <c r="AJ114" s="39">
        <f t="shared" ref="AJ114:AJ119" si="70">ROUND(((AI114/31)*26),0)</f>
        <v>0</v>
      </c>
      <c r="AK114" s="18">
        <f t="shared" si="69"/>
        <v>0</v>
      </c>
      <c r="AL114" s="102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</row>
    <row r="115" spans="1:70" hidden="1" x14ac:dyDescent="0.25">
      <c r="A115" s="89"/>
      <c r="B115" s="89"/>
      <c r="C115" s="89"/>
      <c r="D115" s="89"/>
      <c r="E115" s="89"/>
      <c r="F115" s="89"/>
      <c r="G115" s="89"/>
      <c r="H115" s="32"/>
      <c r="I115" s="32"/>
      <c r="J115" s="32"/>
      <c r="K115" s="32"/>
      <c r="L115" s="32"/>
      <c r="M115" s="32"/>
      <c r="N115" s="32"/>
      <c r="O115" s="32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32"/>
      <c r="AG115" s="32">
        <f t="shared" si="49"/>
        <v>0</v>
      </c>
      <c r="AH115" s="13"/>
      <c r="AI115" s="39"/>
      <c r="AJ115" s="39">
        <f t="shared" si="70"/>
        <v>0</v>
      </c>
      <c r="AK115" s="18">
        <f t="shared" si="69"/>
        <v>0</v>
      </c>
      <c r="AL115" s="102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</row>
    <row r="116" spans="1:70" x14ac:dyDescent="0.25">
      <c r="A116" s="89"/>
      <c r="B116" s="89"/>
      <c r="C116" s="89"/>
      <c r="D116" s="89"/>
      <c r="E116" s="89"/>
      <c r="F116" s="89"/>
      <c r="G116" s="89"/>
      <c r="H116" s="32"/>
      <c r="I116" s="32"/>
      <c r="J116" s="32"/>
      <c r="K116" s="32"/>
      <c r="L116" s="32"/>
      <c r="M116" s="32"/>
      <c r="N116" s="32"/>
      <c r="O116" s="32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32"/>
      <c r="AG116" s="32">
        <f t="shared" si="49"/>
        <v>6.4516129032258061</v>
      </c>
      <c r="AH116" s="13" t="s">
        <v>89</v>
      </c>
      <c r="AI116" s="39">
        <v>60</v>
      </c>
      <c r="AJ116" s="39">
        <f t="shared" si="70"/>
        <v>50</v>
      </c>
      <c r="AK116" s="18">
        <f t="shared" si="69"/>
        <v>33.548387096774192</v>
      </c>
      <c r="AL116" s="102"/>
      <c r="AM116" s="39">
        <v>40</v>
      </c>
      <c r="AN116" s="39">
        <v>61</v>
      </c>
      <c r="AO116" s="39">
        <v>66</v>
      </c>
      <c r="AP116" s="39">
        <v>66</v>
      </c>
      <c r="AQ116" s="39">
        <v>72</v>
      </c>
      <c r="AR116" s="39">
        <v>64</v>
      </c>
      <c r="AS116" s="39">
        <v>61</v>
      </c>
      <c r="AT116" s="39">
        <v>71</v>
      </c>
      <c r="AU116" s="39">
        <v>60</v>
      </c>
      <c r="AV116" s="39">
        <v>72</v>
      </c>
      <c r="AW116" s="39">
        <v>72</v>
      </c>
      <c r="AX116" s="39">
        <v>109</v>
      </c>
      <c r="AY116" s="39">
        <v>100</v>
      </c>
      <c r="AZ116" s="39">
        <v>90</v>
      </c>
      <c r="BA116" s="39">
        <v>100</v>
      </c>
      <c r="BB116" s="39">
        <v>91</v>
      </c>
      <c r="BC116" s="39">
        <v>90</v>
      </c>
      <c r="BD116" s="39">
        <v>90</v>
      </c>
      <c r="BE116" s="39">
        <v>90</v>
      </c>
      <c r="BF116" s="39">
        <v>90</v>
      </c>
      <c r="BG116" s="39">
        <v>88</v>
      </c>
      <c r="BH116" s="39">
        <v>90</v>
      </c>
      <c r="BI116" s="39">
        <v>90</v>
      </c>
      <c r="BJ116" s="39">
        <v>100</v>
      </c>
      <c r="BK116" s="39">
        <v>90</v>
      </c>
      <c r="BL116" s="39">
        <v>95</v>
      </c>
      <c r="BM116" s="39">
        <v>100</v>
      </c>
      <c r="BN116" s="39"/>
      <c r="BO116" s="39"/>
      <c r="BP116" s="39"/>
      <c r="BQ116" s="39"/>
      <c r="BR116" s="39"/>
    </row>
    <row r="117" spans="1:70" hidden="1" x14ac:dyDescent="0.25">
      <c r="A117" s="89"/>
      <c r="B117" s="89"/>
      <c r="C117" s="89"/>
      <c r="D117" s="89"/>
      <c r="E117" s="89"/>
      <c r="F117" s="89"/>
      <c r="G117" s="89"/>
      <c r="H117" s="32"/>
      <c r="I117" s="32"/>
      <c r="J117" s="32"/>
      <c r="K117" s="32"/>
      <c r="L117" s="32"/>
      <c r="M117" s="32"/>
      <c r="N117" s="32"/>
      <c r="O117" s="32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32"/>
      <c r="AG117" s="32">
        <f t="shared" si="49"/>
        <v>0</v>
      </c>
      <c r="AH117" s="13"/>
      <c r="AI117" s="39"/>
      <c r="AJ117" s="39">
        <f t="shared" si="70"/>
        <v>0</v>
      </c>
      <c r="AK117" s="18">
        <f t="shared" si="69"/>
        <v>0</v>
      </c>
      <c r="AL117" s="102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</row>
    <row r="118" spans="1:70" x14ac:dyDescent="0.25">
      <c r="A118" s="89"/>
      <c r="B118" s="89"/>
      <c r="C118" s="89"/>
      <c r="D118" s="89"/>
      <c r="E118" s="89"/>
      <c r="F118" s="89"/>
      <c r="G118" s="89"/>
      <c r="H118" s="32"/>
      <c r="I118" s="32"/>
      <c r="J118" s="32"/>
      <c r="K118" s="32"/>
      <c r="L118" s="32"/>
      <c r="M118" s="32"/>
      <c r="N118" s="32"/>
      <c r="O118" s="32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32"/>
      <c r="AG118" s="32">
        <f t="shared" si="49"/>
        <v>5.32258064516129</v>
      </c>
      <c r="AH118" s="13" t="s">
        <v>86</v>
      </c>
      <c r="AI118" s="39">
        <v>40</v>
      </c>
      <c r="AJ118" s="39">
        <f t="shared" si="70"/>
        <v>34</v>
      </c>
      <c r="AK118" s="18">
        <f t="shared" si="69"/>
        <v>27.677419354838708</v>
      </c>
      <c r="AL118" s="102"/>
      <c r="AM118" s="39">
        <v>33</v>
      </c>
      <c r="AN118" s="39">
        <v>46</v>
      </c>
      <c r="AO118" s="39">
        <v>46</v>
      </c>
      <c r="AP118" s="39">
        <v>51</v>
      </c>
      <c r="AQ118" s="39">
        <v>41</v>
      </c>
      <c r="AR118" s="39">
        <v>42</v>
      </c>
      <c r="AS118" s="39">
        <v>49</v>
      </c>
      <c r="AT118" s="39">
        <v>47</v>
      </c>
      <c r="AU118" s="39">
        <v>52</v>
      </c>
      <c r="AV118" s="39">
        <v>60</v>
      </c>
      <c r="AW118" s="39">
        <v>63</v>
      </c>
      <c r="AX118" s="39">
        <v>86</v>
      </c>
      <c r="AY118" s="39">
        <v>108</v>
      </c>
      <c r="AZ118" s="39">
        <v>105</v>
      </c>
      <c r="BA118" s="39">
        <v>115</v>
      </c>
      <c r="BB118" s="39">
        <v>100</v>
      </c>
      <c r="BC118" s="39">
        <v>110</v>
      </c>
      <c r="BD118" s="39">
        <v>70</v>
      </c>
      <c r="BE118" s="39">
        <v>72</v>
      </c>
      <c r="BF118" s="39">
        <v>65</v>
      </c>
      <c r="BG118" s="39">
        <v>83</v>
      </c>
      <c r="BH118" s="39">
        <v>60</v>
      </c>
      <c r="BI118" s="39">
        <v>71</v>
      </c>
      <c r="BJ118" s="39">
        <v>70</v>
      </c>
      <c r="BK118" s="39">
        <v>72</v>
      </c>
      <c r="BL118" s="39">
        <v>72</v>
      </c>
      <c r="BM118" s="39">
        <v>72</v>
      </c>
      <c r="BN118" s="39"/>
      <c r="BO118" s="39"/>
      <c r="BP118" s="39"/>
      <c r="BQ118" s="39"/>
      <c r="BR118" s="39"/>
    </row>
    <row r="119" spans="1:70" x14ac:dyDescent="0.25">
      <c r="A119" s="89"/>
      <c r="B119" s="89"/>
      <c r="C119" s="89"/>
      <c r="D119" s="89"/>
      <c r="E119" s="89"/>
      <c r="F119" s="89"/>
      <c r="G119" s="89"/>
      <c r="H119" s="32"/>
      <c r="I119" s="32"/>
      <c r="J119" s="32"/>
      <c r="K119" s="32"/>
      <c r="L119" s="32"/>
      <c r="M119" s="32"/>
      <c r="N119" s="32"/>
      <c r="O119" s="32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32"/>
      <c r="AG119" s="32">
        <f t="shared" si="49"/>
        <v>25.322580645161288</v>
      </c>
      <c r="AH119" s="13" t="s">
        <v>84</v>
      </c>
      <c r="AI119" s="39">
        <v>50</v>
      </c>
      <c r="AJ119" s="39">
        <f t="shared" si="70"/>
        <v>42</v>
      </c>
      <c r="AK119" s="18">
        <f t="shared" si="69"/>
        <v>131.67741935483872</v>
      </c>
      <c r="AL119" s="102"/>
      <c r="AM119" s="39">
        <v>157</v>
      </c>
      <c r="AN119" s="39">
        <v>77</v>
      </c>
      <c r="AO119" s="39">
        <v>51</v>
      </c>
      <c r="AP119" s="39">
        <v>55</v>
      </c>
      <c r="AQ119" s="39">
        <v>58</v>
      </c>
      <c r="AR119" s="39">
        <v>68</v>
      </c>
      <c r="AS119" s="39">
        <v>52</v>
      </c>
      <c r="AT119" s="39">
        <v>55</v>
      </c>
      <c r="AU119" s="39">
        <v>65</v>
      </c>
      <c r="AV119" s="39">
        <v>80</v>
      </c>
      <c r="AW119" s="39">
        <v>84</v>
      </c>
      <c r="AX119" s="39">
        <v>106</v>
      </c>
      <c r="AY119" s="39">
        <v>126</v>
      </c>
      <c r="AZ119" s="39">
        <v>126</v>
      </c>
      <c r="BA119" s="39">
        <v>138</v>
      </c>
      <c r="BB119" s="39">
        <v>120</v>
      </c>
      <c r="BC119" s="39">
        <v>132</v>
      </c>
      <c r="BD119" s="39">
        <v>92</v>
      </c>
      <c r="BE119" s="39">
        <v>76</v>
      </c>
      <c r="BF119" s="39">
        <v>84</v>
      </c>
      <c r="BG119" s="39">
        <v>84</v>
      </c>
      <c r="BH119" s="39">
        <v>76</v>
      </c>
      <c r="BI119" s="39">
        <v>88</v>
      </c>
      <c r="BJ119" s="39">
        <v>82</v>
      </c>
      <c r="BK119" s="39">
        <v>86</v>
      </c>
      <c r="BL119" s="39">
        <v>100</v>
      </c>
      <c r="BM119" s="39">
        <v>92</v>
      </c>
      <c r="BN119" s="39"/>
      <c r="BO119" s="39"/>
      <c r="BP119" s="39"/>
      <c r="BQ119" s="39"/>
      <c r="BR119" s="39"/>
    </row>
    <row r="120" spans="1:70" x14ac:dyDescent="0.25">
      <c r="A120" s="89"/>
      <c r="B120" s="89"/>
      <c r="C120" s="89"/>
      <c r="D120" s="89"/>
      <c r="E120" s="89"/>
      <c r="F120" s="89"/>
      <c r="G120" s="89"/>
      <c r="H120" s="32"/>
      <c r="I120" s="32"/>
      <c r="J120" s="32"/>
      <c r="K120" s="32"/>
      <c r="L120" s="32"/>
      <c r="M120" s="32"/>
      <c r="N120" s="32"/>
      <c r="O120" s="32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32"/>
      <c r="AG120" s="32">
        <f t="shared" si="49"/>
        <v>43.548387096774192</v>
      </c>
      <c r="AH120" s="20" t="s">
        <v>23</v>
      </c>
      <c r="AI120" s="42">
        <f>SUM(AI113:AI119)</f>
        <v>210</v>
      </c>
      <c r="AJ120" s="42">
        <f>SUM(AJ113:AJ119)</f>
        <v>176</v>
      </c>
      <c r="AK120" s="25">
        <f t="shared" si="69"/>
        <v>226.45161290322579</v>
      </c>
      <c r="AL120" s="103"/>
      <c r="AM120" s="42">
        <f t="shared" ref="AM120:AS120" si="71">SUM(AM113:AM119)</f>
        <v>270</v>
      </c>
      <c r="AN120" s="42">
        <f t="shared" si="71"/>
        <v>249</v>
      </c>
      <c r="AO120" s="42">
        <f t="shared" si="71"/>
        <v>224</v>
      </c>
      <c r="AP120" s="42">
        <f t="shared" si="71"/>
        <v>237</v>
      </c>
      <c r="AQ120" s="42">
        <f t="shared" si="71"/>
        <v>234</v>
      </c>
      <c r="AR120" s="42">
        <f t="shared" si="71"/>
        <v>231</v>
      </c>
      <c r="AS120" s="42">
        <f t="shared" si="71"/>
        <v>223</v>
      </c>
      <c r="AT120" s="42">
        <v>238</v>
      </c>
      <c r="AU120" s="42">
        <f t="shared" ref="AU120:BR120" si="72">SUM(AU113:AU119)</f>
        <v>245</v>
      </c>
      <c r="AV120" s="42">
        <f t="shared" si="72"/>
        <v>284</v>
      </c>
      <c r="AW120" s="42">
        <f t="shared" si="72"/>
        <v>291</v>
      </c>
      <c r="AX120" s="42">
        <f t="shared" si="72"/>
        <v>395</v>
      </c>
      <c r="AY120" s="42">
        <f t="shared" si="72"/>
        <v>439</v>
      </c>
      <c r="AZ120" s="42">
        <f t="shared" si="72"/>
        <v>420</v>
      </c>
      <c r="BA120" s="42">
        <f t="shared" si="72"/>
        <v>452</v>
      </c>
      <c r="BB120" s="42">
        <f t="shared" si="72"/>
        <v>410</v>
      </c>
      <c r="BC120" s="42">
        <f t="shared" si="72"/>
        <v>431</v>
      </c>
      <c r="BD120" s="42">
        <f t="shared" si="72"/>
        <v>351</v>
      </c>
      <c r="BE120" s="42">
        <f t="shared" si="72"/>
        <v>337</v>
      </c>
      <c r="BF120" s="42">
        <f t="shared" si="72"/>
        <v>338</v>
      </c>
      <c r="BG120" s="42">
        <f t="shared" si="72"/>
        <v>354</v>
      </c>
      <c r="BH120" s="42">
        <f t="shared" si="72"/>
        <v>325</v>
      </c>
      <c r="BI120" s="42">
        <f t="shared" si="72"/>
        <v>357</v>
      </c>
      <c r="BJ120" s="42">
        <f t="shared" si="72"/>
        <v>359</v>
      </c>
      <c r="BK120" s="42">
        <f t="shared" si="72"/>
        <v>347</v>
      </c>
      <c r="BL120" s="42">
        <f t="shared" si="72"/>
        <v>366</v>
      </c>
      <c r="BM120" s="42">
        <f t="shared" si="72"/>
        <v>363</v>
      </c>
      <c r="BN120" s="42">
        <f t="shared" si="72"/>
        <v>0</v>
      </c>
      <c r="BO120" s="42">
        <f t="shared" si="72"/>
        <v>0</v>
      </c>
      <c r="BP120" s="42">
        <f t="shared" si="72"/>
        <v>0</v>
      </c>
      <c r="BQ120" s="42">
        <f t="shared" si="72"/>
        <v>0</v>
      </c>
      <c r="BR120" s="42">
        <f t="shared" si="72"/>
        <v>0</v>
      </c>
    </row>
    <row r="121" spans="1:70" x14ac:dyDescent="0.25">
      <c r="A121" s="89"/>
      <c r="B121" s="89"/>
      <c r="C121" s="89"/>
      <c r="D121" s="89"/>
      <c r="E121" s="89"/>
      <c r="F121" s="89"/>
      <c r="G121" s="89"/>
      <c r="H121" s="32"/>
      <c r="I121" s="32"/>
      <c r="J121" s="32"/>
      <c r="K121" s="32"/>
      <c r="L121" s="32"/>
      <c r="M121" s="32"/>
      <c r="N121" s="32"/>
      <c r="O121" s="32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32"/>
      <c r="AG121" s="32">
        <f t="shared" si="49"/>
        <v>0</v>
      </c>
      <c r="AH121" s="89"/>
      <c r="AI121" s="90"/>
      <c r="AJ121" s="90"/>
      <c r="AK121" s="90"/>
      <c r="AL121" s="90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</row>
    <row r="122" spans="1:70" ht="25.5" x14ac:dyDescent="0.25">
      <c r="A122" s="89"/>
      <c r="B122" s="89"/>
      <c r="C122" s="89"/>
      <c r="D122" s="89"/>
      <c r="E122" s="89"/>
      <c r="F122" s="89"/>
      <c r="G122" s="89"/>
      <c r="H122" s="32"/>
      <c r="I122" s="32"/>
      <c r="J122" s="32"/>
      <c r="K122" s="32"/>
      <c r="L122" s="32"/>
      <c r="M122" s="32"/>
      <c r="N122" s="32"/>
      <c r="O122" s="32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32"/>
      <c r="AG122" s="32" t="e">
        <f t="shared" ca="1" si="49"/>
        <v>#NAME?</v>
      </c>
      <c r="AH122" s="7" t="s">
        <v>90</v>
      </c>
      <c r="AI122" s="34" t="str">
        <f>AI$20</f>
        <v>Meta</v>
      </c>
      <c r="AJ122" s="34" t="str">
        <f>AJ$20</f>
        <v>Meta Parcial</v>
      </c>
      <c r="AK122" s="104" t="str">
        <f t="shared" ref="AK122:BR122" si="73">AK$20</f>
        <v>06 a 31 - Mai - 24</v>
      </c>
      <c r="AL122" s="9"/>
      <c r="AM122" s="8" t="e">
        <f t="shared" ca="1" si="73"/>
        <v>#NAME?</v>
      </c>
      <c r="AN122" s="8" t="e">
        <f t="shared" ca="1" si="73"/>
        <v>#NAME?</v>
      </c>
      <c r="AO122" s="8" t="e">
        <f t="shared" ca="1" si="73"/>
        <v>#NAME?</v>
      </c>
      <c r="AP122" s="8" t="e">
        <f t="shared" ca="1" si="73"/>
        <v>#NAME?</v>
      </c>
      <c r="AQ122" s="8" t="e">
        <f t="shared" ca="1" si="73"/>
        <v>#NAME?</v>
      </c>
      <c r="AR122" s="8" t="e">
        <f t="shared" ca="1" si="73"/>
        <v>#NAME?</v>
      </c>
      <c r="AS122" s="8" t="e">
        <f t="shared" ca="1" si="73"/>
        <v>#NAME?</v>
      </c>
      <c r="AT122" s="8" t="e">
        <f t="shared" ca="1" si="73"/>
        <v>#NAME?</v>
      </c>
      <c r="AU122" s="8" t="e">
        <f t="shared" ca="1" si="73"/>
        <v>#NAME?</v>
      </c>
      <c r="AV122" s="8" t="e">
        <f t="shared" ca="1" si="73"/>
        <v>#NAME?</v>
      </c>
      <c r="AW122" s="8" t="e">
        <f t="shared" ca="1" si="73"/>
        <v>#NAME?</v>
      </c>
      <c r="AX122" s="8" t="e">
        <f t="shared" ca="1" si="73"/>
        <v>#NAME?</v>
      </c>
      <c r="AY122" s="8" t="e">
        <f t="shared" ca="1" si="73"/>
        <v>#NAME?</v>
      </c>
      <c r="AZ122" s="8" t="e">
        <f t="shared" ca="1" si="73"/>
        <v>#NAME?</v>
      </c>
      <c r="BA122" s="8" t="e">
        <f t="shared" ca="1" si="73"/>
        <v>#NAME?</v>
      </c>
      <c r="BB122" s="8" t="e">
        <f t="shared" ca="1" si="73"/>
        <v>#NAME?</v>
      </c>
      <c r="BC122" s="8" t="e">
        <f t="shared" ca="1" si="73"/>
        <v>#NAME?</v>
      </c>
      <c r="BD122" s="8" t="e">
        <f t="shared" ca="1" si="73"/>
        <v>#NAME?</v>
      </c>
      <c r="BE122" s="8" t="e">
        <f t="shared" ca="1" si="73"/>
        <v>#NAME?</v>
      </c>
      <c r="BF122" s="8" t="e">
        <f t="shared" ca="1" si="73"/>
        <v>#NAME?</v>
      </c>
      <c r="BG122" s="8" t="e">
        <f t="shared" ca="1" si="73"/>
        <v>#NAME?</v>
      </c>
      <c r="BH122" s="8" t="e">
        <f t="shared" ca="1" si="73"/>
        <v>#NAME?</v>
      </c>
      <c r="BI122" s="8" t="e">
        <f t="shared" ca="1" si="73"/>
        <v>#NAME?</v>
      </c>
      <c r="BJ122" s="8" t="e">
        <f t="shared" ca="1" si="73"/>
        <v>#NAME?</v>
      </c>
      <c r="BK122" s="8" t="e">
        <f t="shared" ca="1" si="73"/>
        <v>#NAME?</v>
      </c>
      <c r="BL122" s="8" t="e">
        <f t="shared" ca="1" si="73"/>
        <v>#NAME?</v>
      </c>
      <c r="BM122" s="8" t="e">
        <f t="shared" ca="1" si="73"/>
        <v>#NAME?</v>
      </c>
      <c r="BN122" s="8" t="e">
        <f t="shared" ca="1" si="73"/>
        <v>#NAME?</v>
      </c>
      <c r="BO122" s="8" t="e">
        <f t="shared" ca="1" si="73"/>
        <v>#NAME?</v>
      </c>
      <c r="BP122" s="8" t="e">
        <f t="shared" ca="1" si="73"/>
        <v>#NAME?</v>
      </c>
      <c r="BQ122" s="8" t="e">
        <f t="shared" ca="1" si="73"/>
        <v>#NAME?</v>
      </c>
      <c r="BR122" s="8" t="e">
        <f t="shared" ca="1" si="73"/>
        <v>#NAME?</v>
      </c>
    </row>
    <row r="123" spans="1:70" x14ac:dyDescent="0.25">
      <c r="A123" s="89"/>
      <c r="B123" s="89"/>
      <c r="C123" s="89"/>
      <c r="D123" s="89"/>
      <c r="E123" s="89"/>
      <c r="F123" s="89"/>
      <c r="G123" s="89"/>
      <c r="H123" s="32"/>
      <c r="I123" s="32"/>
      <c r="J123" s="32"/>
      <c r="K123" s="32"/>
      <c r="L123" s="32"/>
      <c r="M123" s="32"/>
      <c r="N123" s="32"/>
      <c r="O123" s="32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32"/>
      <c r="AG123" s="32">
        <f t="shared" si="49"/>
        <v>6.4516129032258061</v>
      </c>
      <c r="AH123" s="13" t="s">
        <v>83</v>
      </c>
      <c r="AI123" s="39">
        <v>60</v>
      </c>
      <c r="AJ123" s="39">
        <f>ROUND(((AI123/31)*26),0)</f>
        <v>50</v>
      </c>
      <c r="AK123" s="18">
        <f t="shared" ref="AK123:AK130" si="74">(AM123/31)*26</f>
        <v>33.548387096774192</v>
      </c>
      <c r="AL123" s="102"/>
      <c r="AM123" s="39">
        <v>40</v>
      </c>
      <c r="AN123" s="39">
        <v>65</v>
      </c>
      <c r="AO123" s="39">
        <v>61</v>
      </c>
      <c r="AP123" s="39">
        <v>65</v>
      </c>
      <c r="AQ123" s="39">
        <v>63</v>
      </c>
      <c r="AR123" s="39">
        <v>57</v>
      </c>
      <c r="AS123" s="39">
        <v>61</v>
      </c>
      <c r="AT123" s="39">
        <v>65</v>
      </c>
      <c r="AU123" s="39">
        <v>68</v>
      </c>
      <c r="AV123" s="39">
        <v>74</v>
      </c>
      <c r="AW123" s="39">
        <v>88</v>
      </c>
      <c r="AX123" s="39">
        <v>87</v>
      </c>
      <c r="AY123" s="39">
        <v>102</v>
      </c>
      <c r="AZ123" s="39">
        <v>80</v>
      </c>
      <c r="BA123" s="39">
        <v>99</v>
      </c>
      <c r="BB123" s="39">
        <v>99</v>
      </c>
      <c r="BC123" s="39">
        <v>99</v>
      </c>
      <c r="BD123" s="39">
        <v>97</v>
      </c>
      <c r="BE123" s="39">
        <v>94</v>
      </c>
      <c r="BF123" s="39">
        <v>98</v>
      </c>
      <c r="BG123" s="39">
        <v>99</v>
      </c>
      <c r="BH123" s="39">
        <v>97</v>
      </c>
      <c r="BI123" s="39">
        <v>108</v>
      </c>
      <c r="BJ123" s="39">
        <v>107</v>
      </c>
      <c r="BK123" s="39">
        <v>99</v>
      </c>
      <c r="BL123" s="39">
        <v>99</v>
      </c>
      <c r="BM123" s="39">
        <v>99</v>
      </c>
      <c r="BN123" s="39"/>
      <c r="BO123" s="39"/>
      <c r="BP123" s="39"/>
      <c r="BQ123" s="39"/>
      <c r="BR123" s="39"/>
    </row>
    <row r="124" spans="1:70" hidden="1" x14ac:dyDescent="0.25">
      <c r="A124" s="89"/>
      <c r="B124" s="89"/>
      <c r="C124" s="89"/>
      <c r="D124" s="89"/>
      <c r="E124" s="89"/>
      <c r="F124" s="89"/>
      <c r="G124" s="89"/>
      <c r="H124" s="32"/>
      <c r="I124" s="32"/>
      <c r="J124" s="32"/>
      <c r="K124" s="32"/>
      <c r="L124" s="32"/>
      <c r="M124" s="32"/>
      <c r="N124" s="32"/>
      <c r="O124" s="32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32"/>
      <c r="AG124" s="32">
        <f t="shared" si="49"/>
        <v>0</v>
      </c>
      <c r="AH124" s="13"/>
      <c r="AI124" s="39"/>
      <c r="AJ124" s="39">
        <f t="shared" ref="AJ124:AJ129" si="75">ROUND(((AI124/31)*26),0)</f>
        <v>0</v>
      </c>
      <c r="AK124" s="18">
        <f t="shared" si="74"/>
        <v>0</v>
      </c>
      <c r="AL124" s="102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</row>
    <row r="125" spans="1:70" hidden="1" x14ac:dyDescent="0.25">
      <c r="A125" s="89"/>
      <c r="B125" s="89"/>
      <c r="C125" s="89"/>
      <c r="D125" s="89"/>
      <c r="E125" s="89"/>
      <c r="F125" s="89"/>
      <c r="G125" s="89"/>
      <c r="H125" s="32"/>
      <c r="I125" s="32"/>
      <c r="J125" s="32"/>
      <c r="K125" s="32"/>
      <c r="L125" s="32"/>
      <c r="M125" s="32"/>
      <c r="N125" s="32"/>
      <c r="O125" s="32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32"/>
      <c r="AG125" s="32">
        <f t="shared" si="49"/>
        <v>0</v>
      </c>
      <c r="AH125" s="13"/>
      <c r="AI125" s="39"/>
      <c r="AJ125" s="39">
        <f t="shared" si="75"/>
        <v>0</v>
      </c>
      <c r="AK125" s="18">
        <f t="shared" si="74"/>
        <v>0</v>
      </c>
      <c r="AL125" s="102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</row>
    <row r="126" spans="1:70" x14ac:dyDescent="0.25">
      <c r="A126" s="89"/>
      <c r="B126" s="89"/>
      <c r="C126" s="89"/>
      <c r="D126" s="89"/>
      <c r="E126" s="89"/>
      <c r="F126" s="89"/>
      <c r="G126" s="89"/>
      <c r="H126" s="32"/>
      <c r="I126" s="32"/>
      <c r="J126" s="32"/>
      <c r="K126" s="32"/>
      <c r="L126" s="32"/>
      <c r="M126" s="32"/>
      <c r="N126" s="32"/>
      <c r="O126" s="32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32"/>
      <c r="AG126" s="32">
        <f t="shared" si="49"/>
        <v>6.4516129032258061</v>
      </c>
      <c r="AH126" s="13" t="s">
        <v>89</v>
      </c>
      <c r="AI126" s="39">
        <v>60</v>
      </c>
      <c r="AJ126" s="39">
        <f t="shared" si="75"/>
        <v>50</v>
      </c>
      <c r="AK126" s="18">
        <f t="shared" si="74"/>
        <v>33.548387096774192</v>
      </c>
      <c r="AL126" s="102"/>
      <c r="AM126" s="39">
        <v>40</v>
      </c>
      <c r="AN126" s="39">
        <v>61</v>
      </c>
      <c r="AO126" s="39">
        <v>66</v>
      </c>
      <c r="AP126" s="39">
        <v>66</v>
      </c>
      <c r="AQ126" s="39">
        <v>72</v>
      </c>
      <c r="AR126" s="39">
        <v>64</v>
      </c>
      <c r="AS126" s="39">
        <v>61</v>
      </c>
      <c r="AT126" s="39">
        <v>71</v>
      </c>
      <c r="AU126" s="39">
        <v>60</v>
      </c>
      <c r="AV126" s="39">
        <v>69</v>
      </c>
      <c r="AW126" s="39">
        <v>71</v>
      </c>
      <c r="AX126" s="39">
        <v>101</v>
      </c>
      <c r="AY126" s="39">
        <v>92</v>
      </c>
      <c r="AZ126" s="39">
        <v>92</v>
      </c>
      <c r="BA126" s="39">
        <v>92</v>
      </c>
      <c r="BB126" s="39">
        <v>82</v>
      </c>
      <c r="BC126" s="39">
        <v>84</v>
      </c>
      <c r="BD126" s="39">
        <v>88</v>
      </c>
      <c r="BE126" s="39">
        <v>84</v>
      </c>
      <c r="BF126" s="39">
        <v>89</v>
      </c>
      <c r="BG126" s="39">
        <v>86</v>
      </c>
      <c r="BH126" s="39">
        <v>90</v>
      </c>
      <c r="BI126" s="39">
        <v>89</v>
      </c>
      <c r="BJ126" s="39">
        <v>98</v>
      </c>
      <c r="BK126" s="39">
        <v>88</v>
      </c>
      <c r="BL126" s="39">
        <v>88</v>
      </c>
      <c r="BM126" s="39">
        <v>100</v>
      </c>
      <c r="BN126" s="39"/>
      <c r="BO126" s="39"/>
      <c r="BP126" s="39"/>
      <c r="BQ126" s="39"/>
      <c r="BR126" s="39"/>
    </row>
    <row r="127" spans="1:70" hidden="1" x14ac:dyDescent="0.25">
      <c r="A127" s="89"/>
      <c r="B127" s="89"/>
      <c r="C127" s="89"/>
      <c r="D127" s="89"/>
      <c r="E127" s="89"/>
      <c r="F127" s="89"/>
      <c r="G127" s="89"/>
      <c r="H127" s="32"/>
      <c r="I127" s="32"/>
      <c r="J127" s="32"/>
      <c r="K127" s="32"/>
      <c r="L127" s="32"/>
      <c r="M127" s="32"/>
      <c r="N127" s="32"/>
      <c r="O127" s="32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32"/>
      <c r="AG127" s="32">
        <f t="shared" si="49"/>
        <v>0</v>
      </c>
      <c r="AH127" s="13"/>
      <c r="AI127" s="39"/>
      <c r="AJ127" s="39">
        <f t="shared" si="75"/>
        <v>0</v>
      </c>
      <c r="AK127" s="18">
        <f t="shared" si="74"/>
        <v>0</v>
      </c>
      <c r="AL127" s="102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</row>
    <row r="128" spans="1:70" x14ac:dyDescent="0.25">
      <c r="A128" s="89"/>
      <c r="B128" s="89"/>
      <c r="C128" s="89"/>
      <c r="D128" s="89"/>
      <c r="E128" s="89"/>
      <c r="F128" s="89"/>
      <c r="G128" s="89"/>
      <c r="H128" s="32"/>
      <c r="I128" s="32"/>
      <c r="J128" s="32"/>
      <c r="K128" s="32"/>
      <c r="L128" s="32"/>
      <c r="M128" s="32"/>
      <c r="N128" s="32"/>
      <c r="O128" s="32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32"/>
      <c r="AG128" s="32">
        <f t="shared" si="49"/>
        <v>5.32258064516129</v>
      </c>
      <c r="AH128" s="13" t="s">
        <v>86</v>
      </c>
      <c r="AI128" s="39">
        <v>40</v>
      </c>
      <c r="AJ128" s="39">
        <f t="shared" si="75"/>
        <v>34</v>
      </c>
      <c r="AK128" s="18">
        <f t="shared" si="74"/>
        <v>27.677419354838708</v>
      </c>
      <c r="AL128" s="102"/>
      <c r="AM128" s="39">
        <v>33</v>
      </c>
      <c r="AN128" s="39">
        <v>46</v>
      </c>
      <c r="AO128" s="39">
        <v>46</v>
      </c>
      <c r="AP128" s="39">
        <v>51</v>
      </c>
      <c r="AQ128" s="39">
        <v>41</v>
      </c>
      <c r="AR128" s="39">
        <v>42</v>
      </c>
      <c r="AS128" s="39">
        <v>49</v>
      </c>
      <c r="AT128" s="39">
        <v>47</v>
      </c>
      <c r="AU128" s="39">
        <v>52</v>
      </c>
      <c r="AV128" s="39">
        <v>55</v>
      </c>
      <c r="AW128" s="39">
        <v>26</v>
      </c>
      <c r="AX128" s="39">
        <v>58</v>
      </c>
      <c r="AY128" s="39">
        <v>90</v>
      </c>
      <c r="AZ128" s="39">
        <v>92</v>
      </c>
      <c r="BA128" s="39">
        <v>112</v>
      </c>
      <c r="BB128" s="39">
        <v>93</v>
      </c>
      <c r="BC128" s="39">
        <v>110</v>
      </c>
      <c r="BD128" s="39">
        <v>62</v>
      </c>
      <c r="BE128" s="39">
        <v>70</v>
      </c>
      <c r="BF128" s="39">
        <v>64</v>
      </c>
      <c r="BG128" s="39">
        <v>80</v>
      </c>
      <c r="BH128" s="39">
        <v>60</v>
      </c>
      <c r="BI128" s="39">
        <v>71</v>
      </c>
      <c r="BJ128" s="39">
        <v>68</v>
      </c>
      <c r="BK128" s="39">
        <v>72</v>
      </c>
      <c r="BL128" s="39">
        <v>72</v>
      </c>
      <c r="BM128" s="39">
        <v>72</v>
      </c>
      <c r="BN128" s="39"/>
      <c r="BO128" s="39"/>
      <c r="BP128" s="39"/>
      <c r="BQ128" s="39"/>
      <c r="BR128" s="39"/>
    </row>
    <row r="129" spans="1:70" x14ac:dyDescent="0.25">
      <c r="A129" s="89"/>
      <c r="B129" s="89"/>
      <c r="C129" s="89"/>
      <c r="D129" s="89"/>
      <c r="E129" s="89"/>
      <c r="F129" s="89"/>
      <c r="G129" s="89"/>
      <c r="H129" s="32"/>
      <c r="I129" s="32"/>
      <c r="J129" s="32"/>
      <c r="K129" s="32"/>
      <c r="L129" s="32"/>
      <c r="M129" s="32"/>
      <c r="N129" s="32"/>
      <c r="O129" s="32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32"/>
      <c r="AG129" s="32">
        <f t="shared" si="49"/>
        <v>25.322580645161288</v>
      </c>
      <c r="AH129" s="13" t="s">
        <v>84</v>
      </c>
      <c r="AI129" s="39">
        <v>50</v>
      </c>
      <c r="AJ129" s="39">
        <f t="shared" si="75"/>
        <v>42</v>
      </c>
      <c r="AK129" s="18">
        <f t="shared" si="74"/>
        <v>131.67741935483872</v>
      </c>
      <c r="AL129" s="102"/>
      <c r="AM129" s="39">
        <v>157</v>
      </c>
      <c r="AN129" s="39">
        <v>77</v>
      </c>
      <c r="AO129" s="39">
        <v>51</v>
      </c>
      <c r="AP129" s="39">
        <v>55</v>
      </c>
      <c r="AQ129" s="39">
        <v>58</v>
      </c>
      <c r="AR129" s="39">
        <v>68</v>
      </c>
      <c r="AS129" s="39">
        <v>52</v>
      </c>
      <c r="AT129" s="39">
        <v>55</v>
      </c>
      <c r="AU129" s="39">
        <v>65</v>
      </c>
      <c r="AV129" s="39">
        <v>71</v>
      </c>
      <c r="AW129" s="39">
        <v>67</v>
      </c>
      <c r="AX129" s="39">
        <v>66</v>
      </c>
      <c r="AY129" s="39">
        <v>86</v>
      </c>
      <c r="AZ129" s="39">
        <v>77</v>
      </c>
      <c r="BA129" s="39">
        <v>120</v>
      </c>
      <c r="BB129" s="39">
        <v>120</v>
      </c>
      <c r="BC129" s="39">
        <v>130</v>
      </c>
      <c r="BD129" s="39">
        <v>92</v>
      </c>
      <c r="BE129" s="39">
        <v>76</v>
      </c>
      <c r="BF129" s="39">
        <v>82</v>
      </c>
      <c r="BG129" s="39">
        <v>84</v>
      </c>
      <c r="BH129" s="39">
        <v>69</v>
      </c>
      <c r="BI129" s="39">
        <v>79</v>
      </c>
      <c r="BJ129" s="39">
        <v>79</v>
      </c>
      <c r="BK129" s="39">
        <v>71</v>
      </c>
      <c r="BL129" s="39">
        <v>88</v>
      </c>
      <c r="BM129" s="39">
        <v>72</v>
      </c>
      <c r="BN129" s="39"/>
      <c r="BO129" s="39"/>
      <c r="BP129" s="39"/>
      <c r="BQ129" s="39"/>
      <c r="BR129" s="39"/>
    </row>
    <row r="130" spans="1:70" x14ac:dyDescent="0.25">
      <c r="A130" s="89"/>
      <c r="B130" s="89"/>
      <c r="C130" s="89"/>
      <c r="D130" s="89"/>
      <c r="E130" s="89"/>
      <c r="F130" s="89"/>
      <c r="G130" s="89"/>
      <c r="H130" s="32"/>
      <c r="I130" s="32"/>
      <c r="J130" s="32"/>
      <c r="K130" s="32"/>
      <c r="L130" s="32"/>
      <c r="M130" s="32"/>
      <c r="N130" s="32"/>
      <c r="O130" s="32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32"/>
      <c r="AG130" s="32">
        <f t="shared" si="49"/>
        <v>43.548387096774192</v>
      </c>
      <c r="AH130" s="20" t="s">
        <v>23</v>
      </c>
      <c r="AI130" s="42">
        <f>SUM(AI123:AI129)</f>
        <v>210</v>
      </c>
      <c r="AJ130" s="42">
        <f>SUM(AJ123:AJ129)</f>
        <v>176</v>
      </c>
      <c r="AK130" s="25">
        <f t="shared" si="74"/>
        <v>226.45161290322579</v>
      </c>
      <c r="AL130" s="103"/>
      <c r="AM130" s="42">
        <f t="shared" ref="AM130:AS130" si="76">SUM(AM123:AM129)</f>
        <v>270</v>
      </c>
      <c r="AN130" s="42">
        <f t="shared" si="76"/>
        <v>249</v>
      </c>
      <c r="AO130" s="42">
        <f t="shared" si="76"/>
        <v>224</v>
      </c>
      <c r="AP130" s="42">
        <f t="shared" si="76"/>
        <v>237</v>
      </c>
      <c r="AQ130" s="42">
        <f t="shared" si="76"/>
        <v>234</v>
      </c>
      <c r="AR130" s="42">
        <f t="shared" si="76"/>
        <v>231</v>
      </c>
      <c r="AS130" s="42">
        <f t="shared" si="76"/>
        <v>223</v>
      </c>
      <c r="AT130" s="42">
        <v>238</v>
      </c>
      <c r="AU130" s="42">
        <f t="shared" ref="AU130:BR130" si="77">SUM(AU123:AU129)</f>
        <v>245</v>
      </c>
      <c r="AV130" s="42">
        <f t="shared" si="77"/>
        <v>269</v>
      </c>
      <c r="AW130" s="42">
        <f t="shared" si="77"/>
        <v>252</v>
      </c>
      <c r="AX130" s="42">
        <f t="shared" si="77"/>
        <v>312</v>
      </c>
      <c r="AY130" s="42">
        <f t="shared" si="77"/>
        <v>370</v>
      </c>
      <c r="AZ130" s="42">
        <f t="shared" si="77"/>
        <v>341</v>
      </c>
      <c r="BA130" s="42">
        <f t="shared" si="77"/>
        <v>423</v>
      </c>
      <c r="BB130" s="42">
        <f t="shared" si="77"/>
        <v>394</v>
      </c>
      <c r="BC130" s="42">
        <f t="shared" si="77"/>
        <v>423</v>
      </c>
      <c r="BD130" s="42">
        <f t="shared" si="77"/>
        <v>339</v>
      </c>
      <c r="BE130" s="42">
        <f t="shared" si="77"/>
        <v>324</v>
      </c>
      <c r="BF130" s="42">
        <f t="shared" si="77"/>
        <v>333</v>
      </c>
      <c r="BG130" s="42">
        <f t="shared" si="77"/>
        <v>349</v>
      </c>
      <c r="BH130" s="42">
        <f t="shared" si="77"/>
        <v>316</v>
      </c>
      <c r="BI130" s="42">
        <f t="shared" si="77"/>
        <v>347</v>
      </c>
      <c r="BJ130" s="42">
        <f t="shared" si="77"/>
        <v>352</v>
      </c>
      <c r="BK130" s="42">
        <f t="shared" si="77"/>
        <v>330</v>
      </c>
      <c r="BL130" s="42">
        <f t="shared" si="77"/>
        <v>347</v>
      </c>
      <c r="BM130" s="42">
        <f t="shared" si="77"/>
        <v>343</v>
      </c>
      <c r="BN130" s="42">
        <f t="shared" si="77"/>
        <v>0</v>
      </c>
      <c r="BO130" s="42">
        <f t="shared" si="77"/>
        <v>0</v>
      </c>
      <c r="BP130" s="42">
        <f t="shared" si="77"/>
        <v>0</v>
      </c>
      <c r="BQ130" s="42">
        <f t="shared" si="77"/>
        <v>0</v>
      </c>
      <c r="BR130" s="42">
        <f t="shared" si="77"/>
        <v>0</v>
      </c>
    </row>
    <row r="131" spans="1:70" x14ac:dyDescent="0.25">
      <c r="A131" s="89"/>
      <c r="B131" s="89"/>
      <c r="C131" s="89"/>
      <c r="D131" s="89"/>
      <c r="E131" s="89"/>
      <c r="F131" s="89"/>
      <c r="G131" s="89"/>
      <c r="H131" s="32"/>
      <c r="I131" s="32"/>
      <c r="J131" s="32"/>
      <c r="K131" s="32"/>
      <c r="L131" s="32"/>
      <c r="M131" s="32"/>
      <c r="N131" s="32"/>
      <c r="O131" s="32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32"/>
      <c r="AG131" s="32">
        <f t="shared" si="49"/>
        <v>0</v>
      </c>
      <c r="AH131" s="89"/>
      <c r="AI131" s="90"/>
      <c r="AJ131" s="90"/>
      <c r="AK131" s="90"/>
      <c r="AL131" s="90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</row>
    <row r="132" spans="1:70" ht="25.5" x14ac:dyDescent="0.25">
      <c r="A132" s="33" t="s">
        <v>91</v>
      </c>
      <c r="B132" s="8">
        <f>$B$10</f>
        <v>44562</v>
      </c>
      <c r="C132" s="8" t="e">
        <f ca="1">$C$10</f>
        <v>#NAME?</v>
      </c>
      <c r="D132" s="8" t="e">
        <f ca="1">$D$10</f>
        <v>#NAME?</v>
      </c>
      <c r="E132" s="8" t="e">
        <f ca="1">$E$10</f>
        <v>#NAME?</v>
      </c>
      <c r="F132" s="8" t="e">
        <f ca="1">$F$10</f>
        <v>#NAME?</v>
      </c>
      <c r="G132" s="8" t="e">
        <f ca="1">$G$10</f>
        <v>#NAME?</v>
      </c>
      <c r="H132" s="92" t="s">
        <v>14</v>
      </c>
      <c r="I132" s="8" t="e">
        <f ca="1">$I$10</f>
        <v>#NAME?</v>
      </c>
      <c r="J132" s="8" t="e">
        <f ca="1">$J$10</f>
        <v>#NAME?</v>
      </c>
      <c r="K132" s="8" t="e">
        <f ca="1">$K$10</f>
        <v>#NAME?</v>
      </c>
      <c r="L132" s="8" t="e">
        <f ca="1">$L$10</f>
        <v>#NAME?</v>
      </c>
      <c r="M132" s="8" t="e">
        <f ca="1">$M$10</f>
        <v>#NAME?</v>
      </c>
      <c r="N132" s="8" t="e">
        <f ca="1">$N$10</f>
        <v>#NAME?</v>
      </c>
      <c r="O132" s="92" t="s">
        <v>14</v>
      </c>
      <c r="P132" s="8" t="e">
        <f t="shared" ref="P132:AE132" ca="1" si="78">P10</f>
        <v>#NAME?</v>
      </c>
      <c r="Q132" s="8" t="e">
        <f t="shared" ca="1" si="78"/>
        <v>#NAME?</v>
      </c>
      <c r="R132" s="8" t="e">
        <f t="shared" ca="1" si="78"/>
        <v>#NAME?</v>
      </c>
      <c r="S132" s="8" t="e">
        <f t="shared" ca="1" si="78"/>
        <v>#NAME?</v>
      </c>
      <c r="T132" s="8" t="e">
        <f t="shared" ca="1" si="78"/>
        <v>#NAME?</v>
      </c>
      <c r="U132" s="8" t="e">
        <f t="shared" ca="1" si="78"/>
        <v>#NAME?</v>
      </c>
      <c r="V132" s="8" t="e">
        <f t="shared" ca="1" si="78"/>
        <v>#NAME?</v>
      </c>
      <c r="W132" s="8" t="e">
        <f t="shared" ca="1" si="78"/>
        <v>#NAME?</v>
      </c>
      <c r="X132" s="8" t="e">
        <f t="shared" ca="1" si="78"/>
        <v>#NAME?</v>
      </c>
      <c r="Y132" s="8" t="e">
        <f t="shared" ca="1" si="78"/>
        <v>#NAME?</v>
      </c>
      <c r="Z132" s="8" t="e">
        <f t="shared" ca="1" si="78"/>
        <v>#NAME?</v>
      </c>
      <c r="AA132" s="8" t="e">
        <f t="shared" ca="1" si="78"/>
        <v>#NAME?</v>
      </c>
      <c r="AB132" s="8" t="e">
        <f t="shared" ca="1" si="78"/>
        <v>#NAME?</v>
      </c>
      <c r="AC132" s="8" t="e">
        <f t="shared" ca="1" si="78"/>
        <v>#NAME?</v>
      </c>
      <c r="AD132" s="8" t="e">
        <f t="shared" ca="1" si="78"/>
        <v>#NAME?</v>
      </c>
      <c r="AE132" s="8" t="e">
        <f t="shared" ca="1" si="78"/>
        <v>#NAME?</v>
      </c>
      <c r="AF132" s="8"/>
      <c r="AG132" s="8" t="e">
        <f t="shared" ca="1" si="49"/>
        <v>#NAME?</v>
      </c>
      <c r="AH132" s="33" t="s">
        <v>92</v>
      </c>
      <c r="AI132" s="34" t="str">
        <f>AI$20</f>
        <v>Meta</v>
      </c>
      <c r="AJ132" s="34" t="str">
        <f>AJ$20</f>
        <v>Meta Parcial</v>
      </c>
      <c r="AK132" s="43" t="str">
        <f t="shared" ref="AK132:BR132" si="79">AK$20</f>
        <v>06 a 31 - Mai - 24</v>
      </c>
      <c r="AL132" s="34" t="str">
        <f t="shared" si="79"/>
        <v>Meta</v>
      </c>
      <c r="AM132" s="8" t="e">
        <f t="shared" ca="1" si="79"/>
        <v>#NAME?</v>
      </c>
      <c r="AN132" s="8" t="e">
        <f t="shared" ca="1" si="79"/>
        <v>#NAME?</v>
      </c>
      <c r="AO132" s="8" t="e">
        <f t="shared" ca="1" si="79"/>
        <v>#NAME?</v>
      </c>
      <c r="AP132" s="8" t="e">
        <f t="shared" ca="1" si="79"/>
        <v>#NAME?</v>
      </c>
      <c r="AQ132" s="8" t="e">
        <f t="shared" ca="1" si="79"/>
        <v>#NAME?</v>
      </c>
      <c r="AR132" s="8" t="e">
        <f t="shared" ca="1" si="79"/>
        <v>#NAME?</v>
      </c>
      <c r="AS132" s="8" t="e">
        <f t="shared" ca="1" si="79"/>
        <v>#NAME?</v>
      </c>
      <c r="AT132" s="8" t="e">
        <f t="shared" ca="1" si="79"/>
        <v>#NAME?</v>
      </c>
      <c r="AU132" s="8" t="e">
        <f t="shared" ca="1" si="79"/>
        <v>#NAME?</v>
      </c>
      <c r="AV132" s="8" t="e">
        <f t="shared" ca="1" si="79"/>
        <v>#NAME?</v>
      </c>
      <c r="AW132" s="8" t="e">
        <f t="shared" ca="1" si="79"/>
        <v>#NAME?</v>
      </c>
      <c r="AX132" s="8" t="e">
        <f t="shared" ca="1" si="79"/>
        <v>#NAME?</v>
      </c>
      <c r="AY132" s="8" t="e">
        <f t="shared" ca="1" si="79"/>
        <v>#NAME?</v>
      </c>
      <c r="AZ132" s="8" t="e">
        <f t="shared" ca="1" si="79"/>
        <v>#NAME?</v>
      </c>
      <c r="BA132" s="8" t="e">
        <f t="shared" ca="1" si="79"/>
        <v>#NAME?</v>
      </c>
      <c r="BB132" s="8" t="e">
        <f t="shared" ca="1" si="79"/>
        <v>#NAME?</v>
      </c>
      <c r="BC132" s="8" t="e">
        <f t="shared" ca="1" si="79"/>
        <v>#NAME?</v>
      </c>
      <c r="BD132" s="8" t="e">
        <f t="shared" ca="1" si="79"/>
        <v>#NAME?</v>
      </c>
      <c r="BE132" s="8" t="e">
        <f t="shared" ca="1" si="79"/>
        <v>#NAME?</v>
      </c>
      <c r="BF132" s="8" t="e">
        <f t="shared" ca="1" si="79"/>
        <v>#NAME?</v>
      </c>
      <c r="BG132" s="8" t="e">
        <f t="shared" ca="1" si="79"/>
        <v>#NAME?</v>
      </c>
      <c r="BH132" s="8" t="e">
        <f t="shared" ca="1" si="79"/>
        <v>#NAME?</v>
      </c>
      <c r="BI132" s="8" t="e">
        <f t="shared" ca="1" si="79"/>
        <v>#NAME?</v>
      </c>
      <c r="BJ132" s="8" t="e">
        <f t="shared" ca="1" si="79"/>
        <v>#NAME?</v>
      </c>
      <c r="BK132" s="8" t="e">
        <f t="shared" ca="1" si="79"/>
        <v>#NAME?</v>
      </c>
      <c r="BL132" s="8" t="e">
        <f t="shared" ca="1" si="79"/>
        <v>#NAME?</v>
      </c>
      <c r="BM132" s="8" t="e">
        <f t="shared" ca="1" si="79"/>
        <v>#NAME?</v>
      </c>
      <c r="BN132" s="8" t="e">
        <f t="shared" ca="1" si="79"/>
        <v>#NAME?</v>
      </c>
      <c r="BO132" s="8" t="e">
        <f t="shared" ca="1" si="79"/>
        <v>#NAME?</v>
      </c>
      <c r="BP132" s="8" t="e">
        <f t="shared" ca="1" si="79"/>
        <v>#NAME?</v>
      </c>
      <c r="BQ132" s="8" t="e">
        <f t="shared" ca="1" si="79"/>
        <v>#NAME?</v>
      </c>
      <c r="BR132" s="8" t="e">
        <f t="shared" ca="1" si="79"/>
        <v>#NAME?</v>
      </c>
    </row>
    <row r="133" spans="1:70" s="19" customFormat="1" x14ac:dyDescent="0.25">
      <c r="A133" s="37" t="s">
        <v>83</v>
      </c>
      <c r="B133" s="39">
        <v>0</v>
      </c>
      <c r="C133" s="39">
        <v>0</v>
      </c>
      <c r="D133" s="39">
        <v>17</v>
      </c>
      <c r="E133" s="39">
        <v>7</v>
      </c>
      <c r="F133" s="39">
        <v>5</v>
      </c>
      <c r="G133" s="39">
        <v>26</v>
      </c>
      <c r="H133" s="39">
        <v>40</v>
      </c>
      <c r="I133" s="39">
        <v>0</v>
      </c>
      <c r="J133" s="39">
        <v>2</v>
      </c>
      <c r="K133" s="39">
        <v>37</v>
      </c>
      <c r="L133" s="39">
        <v>35</v>
      </c>
      <c r="M133" s="39">
        <v>45</v>
      </c>
      <c r="N133" s="39">
        <v>65</v>
      </c>
      <c r="O133" s="39">
        <v>40</v>
      </c>
      <c r="P133" s="39">
        <v>43</v>
      </c>
      <c r="Q133" s="39">
        <v>49</v>
      </c>
      <c r="R133" s="39">
        <v>43</v>
      </c>
      <c r="S133" s="39">
        <v>46</v>
      </c>
      <c r="T133" s="39">
        <v>50</v>
      </c>
      <c r="U133" s="39">
        <v>50</v>
      </c>
      <c r="V133" s="39">
        <v>57</v>
      </c>
      <c r="W133" s="39">
        <v>49</v>
      </c>
      <c r="X133" s="39">
        <v>40</v>
      </c>
      <c r="Y133" s="39">
        <v>42</v>
      </c>
      <c r="Z133" s="39">
        <v>49</v>
      </c>
      <c r="AA133" s="39">
        <v>43</v>
      </c>
      <c r="AB133" s="39">
        <v>41</v>
      </c>
      <c r="AC133" s="39">
        <v>48</v>
      </c>
      <c r="AD133" s="39">
        <v>40</v>
      </c>
      <c r="AE133" s="39">
        <v>45</v>
      </c>
      <c r="AF133" s="39"/>
      <c r="AG133" s="39">
        <f t="shared" si="49"/>
        <v>6.4516129032258061</v>
      </c>
      <c r="AH133" s="37" t="s">
        <v>83</v>
      </c>
      <c r="AI133" s="39">
        <v>60</v>
      </c>
      <c r="AJ133" s="39">
        <f>ROUND(((AI133/31)*26),0)</f>
        <v>50</v>
      </c>
      <c r="AK133" s="39">
        <f t="shared" ref="AK133:AK140" si="80">(AM133/31)*26</f>
        <v>33.548387096774192</v>
      </c>
      <c r="AL133" s="39">
        <v>60</v>
      </c>
      <c r="AM133" s="39">
        <v>40</v>
      </c>
      <c r="AN133" s="39">
        <v>65</v>
      </c>
      <c r="AO133" s="39">
        <v>61</v>
      </c>
      <c r="AP133" s="39">
        <v>65</v>
      </c>
      <c r="AQ133" s="39">
        <v>63</v>
      </c>
      <c r="AR133" s="39">
        <v>57</v>
      </c>
      <c r="AS133" s="39">
        <v>61</v>
      </c>
      <c r="AT133" s="39">
        <v>65</v>
      </c>
      <c r="AU133" s="39">
        <v>68</v>
      </c>
      <c r="AV133" s="39">
        <v>69</v>
      </c>
      <c r="AW133" s="39">
        <v>53</v>
      </c>
      <c r="AX133" s="39">
        <v>50</v>
      </c>
      <c r="AY133" s="39">
        <v>64</v>
      </c>
      <c r="AZ133" s="39">
        <v>57</v>
      </c>
      <c r="BA133" s="39">
        <v>60</v>
      </c>
      <c r="BB133" s="39">
        <v>60</v>
      </c>
      <c r="BC133" s="39">
        <v>55</v>
      </c>
      <c r="BD133" s="39">
        <v>66</v>
      </c>
      <c r="BE133" s="39">
        <v>63</v>
      </c>
      <c r="BF133" s="39">
        <v>54</v>
      </c>
      <c r="BG133" s="39">
        <v>68</v>
      </c>
      <c r="BH133" s="39">
        <v>60</v>
      </c>
      <c r="BI133" s="39">
        <v>59</v>
      </c>
      <c r="BJ133" s="39">
        <v>68</v>
      </c>
      <c r="BK133" s="39">
        <v>63</v>
      </c>
      <c r="BL133" s="39">
        <v>59</v>
      </c>
      <c r="BM133" s="39">
        <v>57</v>
      </c>
      <c r="BN133" s="39"/>
      <c r="BO133" s="39"/>
      <c r="BP133" s="39"/>
      <c r="BQ133" s="39"/>
      <c r="BR133" s="39"/>
    </row>
    <row r="134" spans="1:70" s="19" customFormat="1" hidden="1" x14ac:dyDescent="0.25">
      <c r="A134" s="37" t="s">
        <v>87</v>
      </c>
      <c r="B134" s="39">
        <v>66</v>
      </c>
      <c r="C134" s="39">
        <v>117</v>
      </c>
      <c r="D134" s="39">
        <v>73</v>
      </c>
      <c r="E134" s="39">
        <v>164</v>
      </c>
      <c r="F134" s="39">
        <v>289</v>
      </c>
      <c r="G134" s="39">
        <v>163</v>
      </c>
      <c r="H134" s="39">
        <v>20</v>
      </c>
      <c r="I134" s="39">
        <v>208</v>
      </c>
      <c r="J134" s="39">
        <v>105</v>
      </c>
      <c r="K134" s="39">
        <v>41</v>
      </c>
      <c r="L134" s="39">
        <v>25</v>
      </c>
      <c r="M134" s="39">
        <v>40</v>
      </c>
      <c r="N134" s="39">
        <v>73</v>
      </c>
      <c r="O134" s="39">
        <v>20</v>
      </c>
      <c r="P134" s="39">
        <v>38</v>
      </c>
      <c r="Q134" s="39">
        <v>54</v>
      </c>
      <c r="R134" s="39">
        <v>47</v>
      </c>
      <c r="S134" s="39">
        <v>34</v>
      </c>
      <c r="T134" s="39">
        <v>77</v>
      </c>
      <c r="U134" s="39">
        <v>71</v>
      </c>
      <c r="V134" s="39">
        <v>89</v>
      </c>
      <c r="W134" s="39">
        <v>143</v>
      </c>
      <c r="X134" s="105">
        <v>63</v>
      </c>
      <c r="Y134" s="39">
        <v>59</v>
      </c>
      <c r="Z134" s="39">
        <v>58</v>
      </c>
      <c r="AA134" s="39">
        <v>37</v>
      </c>
      <c r="AB134" s="39">
        <v>76</v>
      </c>
      <c r="AC134" s="39">
        <v>91</v>
      </c>
      <c r="AD134" s="39">
        <v>46</v>
      </c>
      <c r="AE134" s="39">
        <v>68</v>
      </c>
      <c r="AF134" s="39"/>
      <c r="AG134" s="39">
        <f t="shared" si="49"/>
        <v>0</v>
      </c>
      <c r="AH134" s="37" t="s">
        <v>87</v>
      </c>
      <c r="AI134" s="39"/>
      <c r="AJ134" s="39">
        <f t="shared" ref="AJ134:AJ139" si="81">ROUND(((AI134/31)*26),0)</f>
        <v>0</v>
      </c>
      <c r="AK134" s="39">
        <f t="shared" si="80"/>
        <v>0</v>
      </c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</row>
    <row r="135" spans="1:70" s="19" customFormat="1" hidden="1" x14ac:dyDescent="0.25">
      <c r="A135" s="37" t="s">
        <v>85</v>
      </c>
      <c r="B135" s="39">
        <v>65</v>
      </c>
      <c r="C135" s="39">
        <v>94</v>
      </c>
      <c r="D135" s="39">
        <v>122</v>
      </c>
      <c r="E135" s="39">
        <v>439</v>
      </c>
      <c r="F135" s="39">
        <v>478</v>
      </c>
      <c r="G135" s="39">
        <v>207</v>
      </c>
      <c r="H135" s="39">
        <v>50</v>
      </c>
      <c r="I135" s="39">
        <v>313</v>
      </c>
      <c r="J135" s="39">
        <v>341</v>
      </c>
      <c r="K135" s="39">
        <v>367</v>
      </c>
      <c r="L135" s="39">
        <v>380</v>
      </c>
      <c r="M135" s="39">
        <v>361</v>
      </c>
      <c r="N135" s="39">
        <v>394</v>
      </c>
      <c r="O135" s="39">
        <v>50</v>
      </c>
      <c r="P135" s="39">
        <v>507</v>
      </c>
      <c r="Q135" s="39">
        <v>375</v>
      </c>
      <c r="R135" s="39">
        <v>479</v>
      </c>
      <c r="S135" s="39">
        <v>300</v>
      </c>
      <c r="T135" s="39">
        <v>405</v>
      </c>
      <c r="U135" s="39">
        <v>339</v>
      </c>
      <c r="V135" s="39">
        <v>483</v>
      </c>
      <c r="W135" s="18">
        <v>517</v>
      </c>
      <c r="X135" s="106">
        <v>419</v>
      </c>
      <c r="Y135" s="102">
        <v>447</v>
      </c>
      <c r="Z135" s="39">
        <v>436</v>
      </c>
      <c r="AA135" s="39">
        <v>489</v>
      </c>
      <c r="AB135" s="39">
        <v>575</v>
      </c>
      <c r="AC135" s="39">
        <v>586</v>
      </c>
      <c r="AD135" s="39">
        <v>491</v>
      </c>
      <c r="AE135" s="39">
        <v>560</v>
      </c>
      <c r="AF135" s="39"/>
      <c r="AG135" s="39">
        <f t="shared" si="49"/>
        <v>0</v>
      </c>
      <c r="AH135" s="37" t="s">
        <v>85</v>
      </c>
      <c r="AI135" s="39"/>
      <c r="AJ135" s="39">
        <f t="shared" si="81"/>
        <v>0</v>
      </c>
      <c r="AK135" s="39">
        <f t="shared" si="80"/>
        <v>0</v>
      </c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</row>
    <row r="136" spans="1:70" s="19" customFormat="1" x14ac:dyDescent="0.25">
      <c r="A136" s="37" t="s">
        <v>89</v>
      </c>
      <c r="B136" s="39">
        <v>22</v>
      </c>
      <c r="C136" s="39">
        <v>46</v>
      </c>
      <c r="D136" s="39">
        <v>56</v>
      </c>
      <c r="E136" s="39">
        <v>141</v>
      </c>
      <c r="F136" s="39">
        <v>138</v>
      </c>
      <c r="G136" s="39">
        <v>115</v>
      </c>
      <c r="H136" s="39">
        <v>40</v>
      </c>
      <c r="I136" s="39">
        <v>59</v>
      </c>
      <c r="J136" s="39">
        <v>101</v>
      </c>
      <c r="K136" s="39">
        <v>40</v>
      </c>
      <c r="L136" s="39">
        <v>51</v>
      </c>
      <c r="M136" s="39">
        <v>49</v>
      </c>
      <c r="N136" s="39">
        <v>42</v>
      </c>
      <c r="O136" s="39">
        <v>40</v>
      </c>
      <c r="P136" s="39">
        <v>74</v>
      </c>
      <c r="Q136" s="39">
        <v>42</v>
      </c>
      <c r="R136" s="39">
        <v>78</v>
      </c>
      <c r="S136" s="39">
        <v>88</v>
      </c>
      <c r="T136" s="39">
        <v>78</v>
      </c>
      <c r="U136" s="39">
        <v>52</v>
      </c>
      <c r="V136" s="39">
        <v>40</v>
      </c>
      <c r="W136" s="39">
        <v>50</v>
      </c>
      <c r="X136" s="107">
        <v>70</v>
      </c>
      <c r="Y136" s="39">
        <v>63</v>
      </c>
      <c r="Z136" s="39">
        <v>69</v>
      </c>
      <c r="AA136" s="39">
        <v>44</v>
      </c>
      <c r="AB136" s="39">
        <v>42</v>
      </c>
      <c r="AC136" s="39">
        <v>64</v>
      </c>
      <c r="AD136" s="39">
        <v>47</v>
      </c>
      <c r="AE136" s="39">
        <v>42</v>
      </c>
      <c r="AF136" s="39"/>
      <c r="AG136" s="39">
        <f t="shared" si="49"/>
        <v>6.4516129032258061</v>
      </c>
      <c r="AH136" s="37" t="s">
        <v>89</v>
      </c>
      <c r="AI136" s="39">
        <v>60</v>
      </c>
      <c r="AJ136" s="39">
        <f t="shared" si="81"/>
        <v>50</v>
      </c>
      <c r="AK136" s="39">
        <f t="shared" si="80"/>
        <v>33.548387096774192</v>
      </c>
      <c r="AL136" s="39">
        <v>60</v>
      </c>
      <c r="AM136" s="39">
        <v>40</v>
      </c>
      <c r="AN136" s="39">
        <v>61</v>
      </c>
      <c r="AO136" s="39">
        <v>66</v>
      </c>
      <c r="AP136" s="39">
        <v>66</v>
      </c>
      <c r="AQ136" s="39">
        <v>72</v>
      </c>
      <c r="AR136" s="39">
        <v>64</v>
      </c>
      <c r="AS136" s="39">
        <v>61</v>
      </c>
      <c r="AT136" s="39">
        <v>71</v>
      </c>
      <c r="AU136" s="39">
        <v>60</v>
      </c>
      <c r="AV136" s="39">
        <v>68</v>
      </c>
      <c r="AW136" s="39">
        <v>62</v>
      </c>
      <c r="AX136" s="39">
        <v>53</v>
      </c>
      <c r="AY136" s="39">
        <v>62</v>
      </c>
      <c r="AZ136" s="39">
        <v>59</v>
      </c>
      <c r="BA136" s="39">
        <v>69</v>
      </c>
      <c r="BB136" s="39">
        <v>54</v>
      </c>
      <c r="BC136" s="39">
        <v>55</v>
      </c>
      <c r="BD136" s="39">
        <v>65</v>
      </c>
      <c r="BE136" s="39">
        <v>69</v>
      </c>
      <c r="BF136" s="39">
        <v>71</v>
      </c>
      <c r="BG136" s="39">
        <v>67</v>
      </c>
      <c r="BH136" s="39">
        <v>63</v>
      </c>
      <c r="BI136" s="39">
        <v>58</v>
      </c>
      <c r="BJ136" s="39">
        <v>59</v>
      </c>
      <c r="BK136" s="39">
        <v>61</v>
      </c>
      <c r="BL136" s="39">
        <v>66</v>
      </c>
      <c r="BM136" s="39">
        <v>58</v>
      </c>
      <c r="BN136" s="39"/>
      <c r="BO136" s="39"/>
      <c r="BP136" s="39"/>
      <c r="BQ136" s="39"/>
      <c r="BR136" s="39"/>
    </row>
    <row r="137" spans="1:70" s="19" customFormat="1" hidden="1" x14ac:dyDescent="0.25">
      <c r="A137" s="37" t="s">
        <v>93</v>
      </c>
      <c r="B137" s="39" t="s">
        <v>39</v>
      </c>
      <c r="C137" s="39" t="s">
        <v>39</v>
      </c>
      <c r="D137" s="39" t="s">
        <v>39</v>
      </c>
      <c r="E137" s="39" t="s">
        <v>39</v>
      </c>
      <c r="F137" s="39" t="s">
        <v>39</v>
      </c>
      <c r="G137" s="39" t="s">
        <v>39</v>
      </c>
      <c r="H137" s="39">
        <v>330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330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/>
      <c r="AG137" s="39">
        <f t="shared" si="49"/>
        <v>0</v>
      </c>
      <c r="AH137" s="37" t="s">
        <v>93</v>
      </c>
      <c r="AI137" s="39"/>
      <c r="AJ137" s="39">
        <f t="shared" si="81"/>
        <v>0</v>
      </c>
      <c r="AK137" s="39">
        <f t="shared" si="80"/>
        <v>0</v>
      </c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</row>
    <row r="138" spans="1:70" s="19" customFormat="1" x14ac:dyDescent="0.25">
      <c r="A138" s="37" t="s">
        <v>86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>
        <v>20</v>
      </c>
      <c r="P138" s="39">
        <v>11</v>
      </c>
      <c r="Q138" s="39">
        <v>7</v>
      </c>
      <c r="R138" s="39">
        <v>34</v>
      </c>
      <c r="S138" s="39">
        <v>20</v>
      </c>
      <c r="T138" s="39">
        <v>20</v>
      </c>
      <c r="U138" s="39">
        <v>10</v>
      </c>
      <c r="V138" s="39">
        <v>18</v>
      </c>
      <c r="W138" s="39">
        <v>20</v>
      </c>
      <c r="X138" s="39">
        <v>22</v>
      </c>
      <c r="Y138" s="39">
        <v>28</v>
      </c>
      <c r="Z138" s="39">
        <v>29</v>
      </c>
      <c r="AA138" s="39">
        <v>30</v>
      </c>
      <c r="AB138" s="39">
        <v>28</v>
      </c>
      <c r="AC138" s="39">
        <v>30</v>
      </c>
      <c r="AD138" s="39">
        <v>32</v>
      </c>
      <c r="AE138" s="39">
        <v>36</v>
      </c>
      <c r="AF138" s="39"/>
      <c r="AG138" s="39">
        <f t="shared" si="49"/>
        <v>5.32258064516129</v>
      </c>
      <c r="AH138" s="37" t="s">
        <v>86</v>
      </c>
      <c r="AI138" s="39">
        <v>40</v>
      </c>
      <c r="AJ138" s="39">
        <f t="shared" si="81"/>
        <v>34</v>
      </c>
      <c r="AK138" s="39">
        <f t="shared" si="80"/>
        <v>27.677419354838708</v>
      </c>
      <c r="AL138" s="39">
        <v>40</v>
      </c>
      <c r="AM138" s="39">
        <v>33</v>
      </c>
      <c r="AN138" s="39">
        <v>46</v>
      </c>
      <c r="AO138" s="39">
        <v>46</v>
      </c>
      <c r="AP138" s="39">
        <v>51</v>
      </c>
      <c r="AQ138" s="39">
        <v>41</v>
      </c>
      <c r="AR138" s="39">
        <v>42</v>
      </c>
      <c r="AS138" s="39">
        <v>49</v>
      </c>
      <c r="AT138" s="39">
        <v>47</v>
      </c>
      <c r="AU138" s="39">
        <v>52</v>
      </c>
      <c r="AV138" s="39">
        <v>46</v>
      </c>
      <c r="AW138" s="39">
        <v>16</v>
      </c>
      <c r="AX138" s="39">
        <v>39</v>
      </c>
      <c r="AY138" s="39">
        <v>60</v>
      </c>
      <c r="AZ138" s="39">
        <v>74</v>
      </c>
      <c r="BA138" s="39">
        <v>76</v>
      </c>
      <c r="BB138" s="39">
        <v>66</v>
      </c>
      <c r="BC138" s="39">
        <v>64</v>
      </c>
      <c r="BD138" s="39">
        <v>41</v>
      </c>
      <c r="BE138" s="39">
        <v>44</v>
      </c>
      <c r="BF138" s="39">
        <v>54</v>
      </c>
      <c r="BG138" s="39">
        <v>45</v>
      </c>
      <c r="BH138" s="39">
        <v>43</v>
      </c>
      <c r="BI138" s="39">
        <v>39</v>
      </c>
      <c r="BJ138" s="39">
        <v>45</v>
      </c>
      <c r="BK138" s="39">
        <v>54</v>
      </c>
      <c r="BL138" s="39">
        <v>42</v>
      </c>
      <c r="BM138" s="39">
        <v>43</v>
      </c>
      <c r="BN138" s="39"/>
      <c r="BO138" s="39"/>
      <c r="BP138" s="39"/>
      <c r="BQ138" s="39"/>
      <c r="BR138" s="39"/>
    </row>
    <row r="139" spans="1:70" s="19" customFormat="1" x14ac:dyDescent="0.25">
      <c r="A139" s="37" t="s">
        <v>84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>
        <v>200</v>
      </c>
      <c r="P139" s="39">
        <v>3</v>
      </c>
      <c r="Q139" s="39">
        <v>202</v>
      </c>
      <c r="R139" s="39">
        <v>201</v>
      </c>
      <c r="S139" s="39">
        <v>215</v>
      </c>
      <c r="T139" s="39">
        <v>203</v>
      </c>
      <c r="U139" s="39">
        <v>20</v>
      </c>
      <c r="V139" s="39">
        <v>42</v>
      </c>
      <c r="W139" s="39">
        <v>89</v>
      </c>
      <c r="X139" s="39">
        <v>107</v>
      </c>
      <c r="Y139" s="39">
        <v>240</v>
      </c>
      <c r="Z139" s="39">
        <v>294</v>
      </c>
      <c r="AA139" s="39">
        <v>328</v>
      </c>
      <c r="AB139" s="39">
        <v>180</v>
      </c>
      <c r="AC139" s="39">
        <v>199</v>
      </c>
      <c r="AD139" s="39">
        <v>189</v>
      </c>
      <c r="AE139" s="39">
        <v>292</v>
      </c>
      <c r="AF139" s="39"/>
      <c r="AG139" s="39">
        <f t="shared" si="49"/>
        <v>25.322580645161288</v>
      </c>
      <c r="AH139" s="37" t="s">
        <v>84</v>
      </c>
      <c r="AI139" s="39">
        <v>50</v>
      </c>
      <c r="AJ139" s="39">
        <f t="shared" si="81"/>
        <v>42</v>
      </c>
      <c r="AK139" s="39">
        <f t="shared" si="80"/>
        <v>131.67741935483872</v>
      </c>
      <c r="AL139" s="39">
        <v>50</v>
      </c>
      <c r="AM139" s="39">
        <v>157</v>
      </c>
      <c r="AN139" s="39">
        <v>77</v>
      </c>
      <c r="AO139" s="39">
        <v>51</v>
      </c>
      <c r="AP139" s="39">
        <v>55</v>
      </c>
      <c r="AQ139" s="39">
        <v>58</v>
      </c>
      <c r="AR139" s="39">
        <v>68</v>
      </c>
      <c r="AS139" s="39">
        <v>52</v>
      </c>
      <c r="AT139" s="39">
        <v>55</v>
      </c>
      <c r="AU139" s="39">
        <v>65</v>
      </c>
      <c r="AV139" s="39">
        <v>62</v>
      </c>
      <c r="AW139" s="39">
        <v>49</v>
      </c>
      <c r="AX139" s="39">
        <v>52</v>
      </c>
      <c r="AY139" s="39">
        <v>54</v>
      </c>
      <c r="AZ139" s="39">
        <v>51</v>
      </c>
      <c r="BA139" s="39">
        <v>87</v>
      </c>
      <c r="BB139" s="39">
        <v>82</v>
      </c>
      <c r="BC139" s="39">
        <v>92</v>
      </c>
      <c r="BD139" s="39">
        <v>53</v>
      </c>
      <c r="BE139" s="39">
        <v>52</v>
      </c>
      <c r="BF139" s="39">
        <v>51</v>
      </c>
      <c r="BG139" s="39">
        <v>55</v>
      </c>
      <c r="BH139" s="39">
        <v>59</v>
      </c>
      <c r="BI139" s="39">
        <v>55</v>
      </c>
      <c r="BJ139" s="39">
        <v>53</v>
      </c>
      <c r="BK139" s="39">
        <v>49</v>
      </c>
      <c r="BL139" s="39">
        <v>71</v>
      </c>
      <c r="BM139" s="39">
        <v>52</v>
      </c>
      <c r="BN139" s="39"/>
      <c r="BO139" s="39"/>
      <c r="BP139" s="39"/>
      <c r="BQ139" s="39"/>
      <c r="BR139" s="39"/>
    </row>
    <row r="140" spans="1:70" s="19" customFormat="1" x14ac:dyDescent="0.25">
      <c r="A140" s="40" t="s">
        <v>23</v>
      </c>
      <c r="B140" s="42">
        <f t="shared" ref="B140:N140" si="82">SUM(B133:B137)</f>
        <v>153</v>
      </c>
      <c r="C140" s="42">
        <f t="shared" si="82"/>
        <v>257</v>
      </c>
      <c r="D140" s="42">
        <f t="shared" si="82"/>
        <v>268</v>
      </c>
      <c r="E140" s="42">
        <f t="shared" si="82"/>
        <v>751</v>
      </c>
      <c r="F140" s="42">
        <f t="shared" si="82"/>
        <v>910</v>
      </c>
      <c r="G140" s="42">
        <f t="shared" si="82"/>
        <v>511</v>
      </c>
      <c r="H140" s="42">
        <f>SUM(H133:H137)</f>
        <v>480</v>
      </c>
      <c r="I140" s="42">
        <f t="shared" si="82"/>
        <v>580</v>
      </c>
      <c r="J140" s="42">
        <f t="shared" si="82"/>
        <v>549</v>
      </c>
      <c r="K140" s="42">
        <f t="shared" si="82"/>
        <v>485</v>
      </c>
      <c r="L140" s="42">
        <f t="shared" si="82"/>
        <v>491</v>
      </c>
      <c r="M140" s="42">
        <f t="shared" si="82"/>
        <v>495</v>
      </c>
      <c r="N140" s="42">
        <f t="shared" si="82"/>
        <v>574</v>
      </c>
      <c r="O140" s="42">
        <f>SUM(O133:O139)</f>
        <v>700</v>
      </c>
      <c r="P140" s="42">
        <f t="shared" ref="P140:AE140" si="83">SUM(P133:P139)</f>
        <v>676</v>
      </c>
      <c r="Q140" s="42">
        <f t="shared" si="83"/>
        <v>729</v>
      </c>
      <c r="R140" s="42">
        <f t="shared" si="83"/>
        <v>882</v>
      </c>
      <c r="S140" s="42">
        <f t="shared" si="83"/>
        <v>703</v>
      </c>
      <c r="T140" s="42">
        <f t="shared" si="83"/>
        <v>833</v>
      </c>
      <c r="U140" s="42">
        <f t="shared" si="83"/>
        <v>542</v>
      </c>
      <c r="V140" s="42">
        <f t="shared" si="83"/>
        <v>729</v>
      </c>
      <c r="W140" s="42">
        <f t="shared" si="83"/>
        <v>868</v>
      </c>
      <c r="X140" s="42">
        <v>721</v>
      </c>
      <c r="Y140" s="42">
        <f t="shared" si="83"/>
        <v>879</v>
      </c>
      <c r="Z140" s="42">
        <f t="shared" si="83"/>
        <v>935</v>
      </c>
      <c r="AA140" s="42">
        <f t="shared" si="83"/>
        <v>971</v>
      </c>
      <c r="AB140" s="42">
        <f t="shared" si="83"/>
        <v>942</v>
      </c>
      <c r="AC140" s="42">
        <f t="shared" si="83"/>
        <v>1018</v>
      </c>
      <c r="AD140" s="42">
        <f t="shared" si="83"/>
        <v>845</v>
      </c>
      <c r="AE140" s="42">
        <f t="shared" si="83"/>
        <v>1043</v>
      </c>
      <c r="AF140" s="42"/>
      <c r="AG140" s="42">
        <f t="shared" si="49"/>
        <v>43.548387096774192</v>
      </c>
      <c r="AH140" s="40" t="s">
        <v>23</v>
      </c>
      <c r="AI140" s="42">
        <f>SUM(AI133:AI139)</f>
        <v>210</v>
      </c>
      <c r="AJ140" s="42">
        <f>SUM(AJ133:AJ139)</f>
        <v>176</v>
      </c>
      <c r="AK140" s="42">
        <f t="shared" si="80"/>
        <v>226.45161290322579</v>
      </c>
      <c r="AL140" s="42">
        <f>SUM(AL133:AL139)</f>
        <v>210</v>
      </c>
      <c r="AM140" s="42">
        <f t="shared" ref="AM140:BR140" si="84">SUM(AM133:AM139)</f>
        <v>270</v>
      </c>
      <c r="AN140" s="42">
        <f t="shared" si="84"/>
        <v>249</v>
      </c>
      <c r="AO140" s="42">
        <f t="shared" si="84"/>
        <v>224</v>
      </c>
      <c r="AP140" s="42">
        <f t="shared" si="84"/>
        <v>237</v>
      </c>
      <c r="AQ140" s="42">
        <f t="shared" si="84"/>
        <v>234</v>
      </c>
      <c r="AR140" s="42">
        <f t="shared" si="84"/>
        <v>231</v>
      </c>
      <c r="AS140" s="42">
        <f t="shared" si="84"/>
        <v>223</v>
      </c>
      <c r="AT140" s="42">
        <v>238</v>
      </c>
      <c r="AU140" s="42">
        <f>SUM(AU133:AU139)</f>
        <v>245</v>
      </c>
      <c r="AV140" s="42">
        <f t="shared" si="84"/>
        <v>245</v>
      </c>
      <c r="AW140" s="42">
        <f t="shared" si="84"/>
        <v>180</v>
      </c>
      <c r="AX140" s="42">
        <f t="shared" si="84"/>
        <v>194</v>
      </c>
      <c r="AY140" s="42">
        <f t="shared" si="84"/>
        <v>240</v>
      </c>
      <c r="AZ140" s="42">
        <f t="shared" si="84"/>
        <v>241</v>
      </c>
      <c r="BA140" s="42">
        <f t="shared" si="84"/>
        <v>292</v>
      </c>
      <c r="BB140" s="42">
        <f t="shared" si="84"/>
        <v>262</v>
      </c>
      <c r="BC140" s="42">
        <f t="shared" si="84"/>
        <v>266</v>
      </c>
      <c r="BD140" s="42">
        <f t="shared" si="84"/>
        <v>225</v>
      </c>
      <c r="BE140" s="42">
        <f t="shared" si="84"/>
        <v>228</v>
      </c>
      <c r="BF140" s="42">
        <f t="shared" si="84"/>
        <v>230</v>
      </c>
      <c r="BG140" s="42">
        <f t="shared" si="84"/>
        <v>235</v>
      </c>
      <c r="BH140" s="42">
        <f t="shared" si="84"/>
        <v>225</v>
      </c>
      <c r="BI140" s="42">
        <f t="shared" si="84"/>
        <v>211</v>
      </c>
      <c r="BJ140" s="42">
        <f t="shared" si="84"/>
        <v>225</v>
      </c>
      <c r="BK140" s="42">
        <f t="shared" si="84"/>
        <v>227</v>
      </c>
      <c r="BL140" s="42">
        <f t="shared" si="84"/>
        <v>238</v>
      </c>
      <c r="BM140" s="42">
        <f t="shared" si="84"/>
        <v>210</v>
      </c>
      <c r="BN140" s="42">
        <f t="shared" si="84"/>
        <v>0</v>
      </c>
      <c r="BO140" s="42">
        <f t="shared" si="84"/>
        <v>0</v>
      </c>
      <c r="BP140" s="42">
        <f t="shared" si="84"/>
        <v>0</v>
      </c>
      <c r="BQ140" s="42">
        <f t="shared" si="84"/>
        <v>0</v>
      </c>
      <c r="BR140" s="42">
        <f t="shared" si="84"/>
        <v>0</v>
      </c>
    </row>
    <row r="141" spans="1:70" x14ac:dyDescent="0.25">
      <c r="A141" s="26"/>
      <c r="B141" s="99"/>
      <c r="C141" s="99"/>
      <c r="D141" s="99"/>
      <c r="E141" s="99"/>
      <c r="F141" s="99"/>
      <c r="G141" s="99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>
        <f t="shared" si="49"/>
        <v>0</v>
      </c>
      <c r="AH141" s="26"/>
      <c r="AI141" s="29"/>
      <c r="AJ141" s="29"/>
      <c r="AK141" s="29"/>
      <c r="AL141" s="29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</row>
    <row r="142" spans="1:70" ht="25.5" x14ac:dyDescent="0.25">
      <c r="A142" s="26"/>
      <c r="B142" s="99"/>
      <c r="C142" s="99"/>
      <c r="D142" s="99"/>
      <c r="E142" s="99"/>
      <c r="F142" s="99"/>
      <c r="G142" s="99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 t="e">
        <f t="shared" ca="1" si="49"/>
        <v>#NAME?</v>
      </c>
      <c r="AH142" s="7" t="s">
        <v>94</v>
      </c>
      <c r="AI142" s="34" t="str">
        <f>AI$20</f>
        <v>Meta</v>
      </c>
      <c r="AJ142" s="34" t="str">
        <f>AJ$20</f>
        <v>Meta Parcial</v>
      </c>
      <c r="AK142" s="104" t="str">
        <f>AK$20</f>
        <v>06 a 31 - Mai - 24</v>
      </c>
      <c r="AL142" s="9"/>
      <c r="AM142" s="8" t="e">
        <f t="shared" ref="AM142:BR142" ca="1" si="85">AM$20</f>
        <v>#NAME?</v>
      </c>
      <c r="AN142" s="8" t="e">
        <f t="shared" ca="1" si="85"/>
        <v>#NAME?</v>
      </c>
      <c r="AO142" s="8" t="e">
        <f t="shared" ca="1" si="85"/>
        <v>#NAME?</v>
      </c>
      <c r="AP142" s="8" t="e">
        <f t="shared" ca="1" si="85"/>
        <v>#NAME?</v>
      </c>
      <c r="AQ142" s="8" t="e">
        <f t="shared" ca="1" si="85"/>
        <v>#NAME?</v>
      </c>
      <c r="AR142" s="8" t="e">
        <f t="shared" ca="1" si="85"/>
        <v>#NAME?</v>
      </c>
      <c r="AS142" s="8" t="e">
        <f t="shared" ca="1" si="85"/>
        <v>#NAME?</v>
      </c>
      <c r="AT142" s="8" t="e">
        <f t="shared" ca="1" si="85"/>
        <v>#NAME?</v>
      </c>
      <c r="AU142" s="8" t="e">
        <f t="shared" ca="1" si="85"/>
        <v>#NAME?</v>
      </c>
      <c r="AV142" s="8" t="e">
        <f t="shared" ca="1" si="85"/>
        <v>#NAME?</v>
      </c>
      <c r="AW142" s="8" t="e">
        <f t="shared" ca="1" si="85"/>
        <v>#NAME?</v>
      </c>
      <c r="AX142" s="8" t="e">
        <f t="shared" ca="1" si="85"/>
        <v>#NAME?</v>
      </c>
      <c r="AY142" s="8" t="e">
        <f t="shared" ca="1" si="85"/>
        <v>#NAME?</v>
      </c>
      <c r="AZ142" s="8" t="e">
        <f t="shared" ca="1" si="85"/>
        <v>#NAME?</v>
      </c>
      <c r="BA142" s="8" t="e">
        <f t="shared" ca="1" si="85"/>
        <v>#NAME?</v>
      </c>
      <c r="BB142" s="8" t="e">
        <f t="shared" ca="1" si="85"/>
        <v>#NAME?</v>
      </c>
      <c r="BC142" s="8" t="e">
        <f t="shared" ca="1" si="85"/>
        <v>#NAME?</v>
      </c>
      <c r="BD142" s="8" t="e">
        <f t="shared" ca="1" si="85"/>
        <v>#NAME?</v>
      </c>
      <c r="BE142" s="8" t="e">
        <f t="shared" ca="1" si="85"/>
        <v>#NAME?</v>
      </c>
      <c r="BF142" s="8" t="e">
        <f t="shared" ca="1" si="85"/>
        <v>#NAME?</v>
      </c>
      <c r="BG142" s="8" t="e">
        <f t="shared" ca="1" si="85"/>
        <v>#NAME?</v>
      </c>
      <c r="BH142" s="8" t="e">
        <f t="shared" ca="1" si="85"/>
        <v>#NAME?</v>
      </c>
      <c r="BI142" s="8" t="e">
        <f t="shared" ca="1" si="85"/>
        <v>#NAME?</v>
      </c>
      <c r="BJ142" s="8" t="e">
        <f t="shared" ca="1" si="85"/>
        <v>#NAME?</v>
      </c>
      <c r="BK142" s="8" t="e">
        <f t="shared" ca="1" si="85"/>
        <v>#NAME?</v>
      </c>
      <c r="BL142" s="8" t="e">
        <f t="shared" ca="1" si="85"/>
        <v>#NAME?</v>
      </c>
      <c r="BM142" s="8" t="e">
        <f t="shared" ca="1" si="85"/>
        <v>#NAME?</v>
      </c>
      <c r="BN142" s="8" t="e">
        <f t="shared" ca="1" si="85"/>
        <v>#NAME?</v>
      </c>
      <c r="BO142" s="8" t="e">
        <f t="shared" ca="1" si="85"/>
        <v>#NAME?</v>
      </c>
      <c r="BP142" s="8" t="e">
        <f t="shared" ca="1" si="85"/>
        <v>#NAME?</v>
      </c>
      <c r="BQ142" s="8" t="e">
        <f t="shared" ca="1" si="85"/>
        <v>#NAME?</v>
      </c>
      <c r="BR142" s="8" t="e">
        <f t="shared" ca="1" si="85"/>
        <v>#NAME?</v>
      </c>
    </row>
    <row r="143" spans="1:70" x14ac:dyDescent="0.25">
      <c r="A143" s="26"/>
      <c r="B143" s="99"/>
      <c r="C143" s="99"/>
      <c r="D143" s="99"/>
      <c r="E143" s="99"/>
      <c r="F143" s="99"/>
      <c r="G143" s="99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>
        <f t="shared" si="49"/>
        <v>0</v>
      </c>
      <c r="AH143" s="13" t="s">
        <v>83</v>
      </c>
      <c r="AI143" s="108">
        <f t="shared" ref="AI143:AK150" si="86">IF(AI133="","Aguardando...",IFERROR(((AI123-AI133)/AI123),0))</f>
        <v>0</v>
      </c>
      <c r="AJ143" s="108">
        <f t="shared" si="86"/>
        <v>0</v>
      </c>
      <c r="AK143" s="109">
        <f t="shared" si="86"/>
        <v>0</v>
      </c>
      <c r="AL143" s="110"/>
      <c r="AM143" s="108">
        <f t="shared" ref="AM143:BR150" si="87">IF(AM133="","Aguardando...",IFERROR(((AM123-AM133)/AM123),0))</f>
        <v>0</v>
      </c>
      <c r="AN143" s="108">
        <f t="shared" si="87"/>
        <v>0</v>
      </c>
      <c r="AO143" s="108">
        <f t="shared" si="87"/>
        <v>0</v>
      </c>
      <c r="AP143" s="108">
        <f t="shared" si="87"/>
        <v>0</v>
      </c>
      <c r="AQ143" s="108">
        <f t="shared" si="87"/>
        <v>0</v>
      </c>
      <c r="AR143" s="108">
        <f t="shared" si="87"/>
        <v>0</v>
      </c>
      <c r="AS143" s="108">
        <f t="shared" si="87"/>
        <v>0</v>
      </c>
      <c r="AT143" s="108">
        <f t="shared" si="87"/>
        <v>0</v>
      </c>
      <c r="AU143" s="108">
        <f t="shared" si="87"/>
        <v>0</v>
      </c>
      <c r="AV143" s="111">
        <f t="shared" si="87"/>
        <v>6.7567567567567571E-2</v>
      </c>
      <c r="AW143" s="111">
        <f t="shared" si="87"/>
        <v>0.39772727272727271</v>
      </c>
      <c r="AX143" s="111">
        <f t="shared" si="87"/>
        <v>0.42528735632183906</v>
      </c>
      <c r="AY143" s="111">
        <f t="shared" si="87"/>
        <v>0.37254901960784315</v>
      </c>
      <c r="AZ143" s="111">
        <f t="shared" si="87"/>
        <v>0.28749999999999998</v>
      </c>
      <c r="BA143" s="111">
        <f t="shared" si="87"/>
        <v>0.39393939393939392</v>
      </c>
      <c r="BB143" s="111">
        <f t="shared" si="87"/>
        <v>0.39393939393939392</v>
      </c>
      <c r="BC143" s="111">
        <f t="shared" si="87"/>
        <v>0.44444444444444442</v>
      </c>
      <c r="BD143" s="111">
        <f t="shared" si="87"/>
        <v>0.31958762886597936</v>
      </c>
      <c r="BE143" s="111">
        <f t="shared" si="87"/>
        <v>0.32978723404255317</v>
      </c>
      <c r="BF143" s="111">
        <f t="shared" si="87"/>
        <v>0.44897959183673469</v>
      </c>
      <c r="BG143" s="111">
        <f t="shared" si="87"/>
        <v>0.31313131313131315</v>
      </c>
      <c r="BH143" s="111">
        <f t="shared" si="87"/>
        <v>0.38144329896907214</v>
      </c>
      <c r="BI143" s="111">
        <f t="shared" si="87"/>
        <v>0.45370370370370372</v>
      </c>
      <c r="BJ143" s="111">
        <f t="shared" si="87"/>
        <v>0.3644859813084112</v>
      </c>
      <c r="BK143" s="111">
        <f t="shared" si="87"/>
        <v>0.36363636363636365</v>
      </c>
      <c r="BL143" s="111">
        <f t="shared" si="87"/>
        <v>0.40404040404040403</v>
      </c>
      <c r="BM143" s="111">
        <f t="shared" si="87"/>
        <v>0.42424242424242425</v>
      </c>
      <c r="BN143" s="111" t="str">
        <f t="shared" si="87"/>
        <v>Aguardando...</v>
      </c>
      <c r="BO143" s="111" t="str">
        <f t="shared" si="87"/>
        <v>Aguardando...</v>
      </c>
      <c r="BP143" s="111" t="str">
        <f t="shared" si="87"/>
        <v>Aguardando...</v>
      </c>
      <c r="BQ143" s="111" t="str">
        <f t="shared" si="87"/>
        <v>Aguardando...</v>
      </c>
      <c r="BR143" s="111" t="str">
        <f t="shared" si="87"/>
        <v>Aguardando...</v>
      </c>
    </row>
    <row r="144" spans="1:70" ht="25.5" hidden="1" x14ac:dyDescent="0.25">
      <c r="A144" s="26"/>
      <c r="B144" s="99"/>
      <c r="C144" s="99"/>
      <c r="D144" s="99"/>
      <c r="E144" s="99"/>
      <c r="F144" s="99"/>
      <c r="G144" s="99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 t="e">
        <f t="shared" si="49"/>
        <v>#VALUE!</v>
      </c>
      <c r="AH144" s="13"/>
      <c r="AI144" s="108" t="str">
        <f t="shared" si="86"/>
        <v>Aguardando...</v>
      </c>
      <c r="AJ144" s="108">
        <f t="shared" si="86"/>
        <v>0</v>
      </c>
      <c r="AK144" s="109">
        <f t="shared" si="86"/>
        <v>0</v>
      </c>
      <c r="AL144" s="110"/>
      <c r="AM144" s="108" t="str">
        <f t="shared" si="87"/>
        <v>Aguardando...</v>
      </c>
      <c r="AN144" s="108" t="str">
        <f t="shared" si="87"/>
        <v>Aguardando...</v>
      </c>
      <c r="AO144" s="108" t="str">
        <f t="shared" si="87"/>
        <v>Aguardando...</v>
      </c>
      <c r="AP144" s="108" t="str">
        <f t="shared" si="87"/>
        <v>Aguardando...</v>
      </c>
      <c r="AQ144" s="108" t="str">
        <f t="shared" si="87"/>
        <v>Aguardando...</v>
      </c>
      <c r="AR144" s="108" t="str">
        <f t="shared" si="87"/>
        <v>Aguardando...</v>
      </c>
      <c r="AS144" s="108" t="str">
        <f t="shared" si="87"/>
        <v>Aguardando...</v>
      </c>
      <c r="AT144" s="108" t="str">
        <f t="shared" si="87"/>
        <v>Aguardando...</v>
      </c>
      <c r="AU144" s="108" t="str">
        <f t="shared" si="87"/>
        <v>Aguardando...</v>
      </c>
      <c r="AV144" s="108" t="str">
        <f t="shared" si="87"/>
        <v>Aguardando...</v>
      </c>
      <c r="AW144" s="108" t="str">
        <f t="shared" si="87"/>
        <v>Aguardando...</v>
      </c>
      <c r="AX144" s="108" t="str">
        <f t="shared" si="87"/>
        <v>Aguardando...</v>
      </c>
      <c r="AY144" s="108" t="str">
        <f t="shared" si="87"/>
        <v>Aguardando...</v>
      </c>
      <c r="AZ144" s="108" t="str">
        <f t="shared" si="87"/>
        <v>Aguardando...</v>
      </c>
      <c r="BA144" s="108" t="str">
        <f t="shared" si="87"/>
        <v>Aguardando...</v>
      </c>
      <c r="BB144" s="108" t="str">
        <f t="shared" si="87"/>
        <v>Aguardando...</v>
      </c>
      <c r="BC144" s="108" t="str">
        <f t="shared" si="87"/>
        <v>Aguardando...</v>
      </c>
      <c r="BD144" s="108" t="str">
        <f t="shared" si="87"/>
        <v>Aguardando...</v>
      </c>
      <c r="BE144" s="108" t="str">
        <f t="shared" si="87"/>
        <v>Aguardando...</v>
      </c>
      <c r="BF144" s="108" t="str">
        <f t="shared" si="87"/>
        <v>Aguardando...</v>
      </c>
      <c r="BG144" s="108" t="str">
        <f t="shared" si="87"/>
        <v>Aguardando...</v>
      </c>
      <c r="BH144" s="108" t="str">
        <f t="shared" si="87"/>
        <v>Aguardando...</v>
      </c>
      <c r="BI144" s="108" t="str">
        <f t="shared" si="87"/>
        <v>Aguardando...</v>
      </c>
      <c r="BJ144" s="108" t="str">
        <f t="shared" si="87"/>
        <v>Aguardando...</v>
      </c>
      <c r="BK144" s="108" t="str">
        <f t="shared" si="87"/>
        <v>Aguardando...</v>
      </c>
      <c r="BL144" s="108" t="str">
        <f t="shared" si="87"/>
        <v>Aguardando...</v>
      </c>
      <c r="BM144" s="108" t="str">
        <f t="shared" si="87"/>
        <v>Aguardando...</v>
      </c>
      <c r="BN144" s="108" t="str">
        <f t="shared" si="87"/>
        <v>Aguardando...</v>
      </c>
      <c r="BO144" s="108" t="str">
        <f t="shared" si="87"/>
        <v>Aguardando...</v>
      </c>
      <c r="BP144" s="108" t="str">
        <f t="shared" si="87"/>
        <v>Aguardando...</v>
      </c>
      <c r="BQ144" s="108" t="str">
        <f t="shared" si="87"/>
        <v>Aguardando...</v>
      </c>
      <c r="BR144" s="108" t="str">
        <f t="shared" si="87"/>
        <v>Aguardando...</v>
      </c>
    </row>
    <row r="145" spans="1:70" ht="25.5" hidden="1" x14ac:dyDescent="0.25">
      <c r="A145" s="26"/>
      <c r="B145" s="99"/>
      <c r="C145" s="99"/>
      <c r="D145" s="99"/>
      <c r="E145" s="99"/>
      <c r="F145" s="99"/>
      <c r="G145" s="99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 t="e">
        <f t="shared" si="49"/>
        <v>#VALUE!</v>
      </c>
      <c r="AH145" s="13"/>
      <c r="AI145" s="108" t="str">
        <f t="shared" si="86"/>
        <v>Aguardando...</v>
      </c>
      <c r="AJ145" s="108">
        <f t="shared" si="86"/>
        <v>0</v>
      </c>
      <c r="AK145" s="109">
        <f t="shared" si="86"/>
        <v>0</v>
      </c>
      <c r="AL145" s="110"/>
      <c r="AM145" s="108" t="str">
        <f t="shared" si="87"/>
        <v>Aguardando...</v>
      </c>
      <c r="AN145" s="108" t="str">
        <f t="shared" si="87"/>
        <v>Aguardando...</v>
      </c>
      <c r="AO145" s="108" t="str">
        <f t="shared" si="87"/>
        <v>Aguardando...</v>
      </c>
      <c r="AP145" s="108" t="str">
        <f t="shared" si="87"/>
        <v>Aguardando...</v>
      </c>
      <c r="AQ145" s="108" t="str">
        <f t="shared" si="87"/>
        <v>Aguardando...</v>
      </c>
      <c r="AR145" s="108" t="str">
        <f t="shared" si="87"/>
        <v>Aguardando...</v>
      </c>
      <c r="AS145" s="108" t="str">
        <f t="shared" si="87"/>
        <v>Aguardando...</v>
      </c>
      <c r="AT145" s="108" t="str">
        <f t="shared" si="87"/>
        <v>Aguardando...</v>
      </c>
      <c r="AU145" s="108" t="str">
        <f t="shared" si="87"/>
        <v>Aguardando...</v>
      </c>
      <c r="AV145" s="108" t="str">
        <f t="shared" si="87"/>
        <v>Aguardando...</v>
      </c>
      <c r="AW145" s="108" t="str">
        <f t="shared" si="87"/>
        <v>Aguardando...</v>
      </c>
      <c r="AX145" s="108" t="str">
        <f t="shared" si="87"/>
        <v>Aguardando...</v>
      </c>
      <c r="AY145" s="108" t="str">
        <f t="shared" si="87"/>
        <v>Aguardando...</v>
      </c>
      <c r="AZ145" s="108" t="str">
        <f t="shared" si="87"/>
        <v>Aguardando...</v>
      </c>
      <c r="BA145" s="108" t="str">
        <f t="shared" si="87"/>
        <v>Aguardando...</v>
      </c>
      <c r="BB145" s="108" t="str">
        <f t="shared" si="87"/>
        <v>Aguardando...</v>
      </c>
      <c r="BC145" s="108" t="str">
        <f t="shared" si="87"/>
        <v>Aguardando...</v>
      </c>
      <c r="BD145" s="108" t="str">
        <f t="shared" si="87"/>
        <v>Aguardando...</v>
      </c>
      <c r="BE145" s="108" t="str">
        <f t="shared" si="87"/>
        <v>Aguardando...</v>
      </c>
      <c r="BF145" s="108" t="str">
        <f t="shared" si="87"/>
        <v>Aguardando...</v>
      </c>
      <c r="BG145" s="108" t="str">
        <f t="shared" si="87"/>
        <v>Aguardando...</v>
      </c>
      <c r="BH145" s="108" t="str">
        <f t="shared" si="87"/>
        <v>Aguardando...</v>
      </c>
      <c r="BI145" s="108" t="str">
        <f t="shared" si="87"/>
        <v>Aguardando...</v>
      </c>
      <c r="BJ145" s="108" t="str">
        <f t="shared" si="87"/>
        <v>Aguardando...</v>
      </c>
      <c r="BK145" s="108" t="str">
        <f t="shared" si="87"/>
        <v>Aguardando...</v>
      </c>
      <c r="BL145" s="108" t="str">
        <f t="shared" si="87"/>
        <v>Aguardando...</v>
      </c>
      <c r="BM145" s="108" t="str">
        <f t="shared" si="87"/>
        <v>Aguardando...</v>
      </c>
      <c r="BN145" s="108" t="str">
        <f t="shared" si="87"/>
        <v>Aguardando...</v>
      </c>
      <c r="BO145" s="108" t="str">
        <f t="shared" si="87"/>
        <v>Aguardando...</v>
      </c>
      <c r="BP145" s="108" t="str">
        <f t="shared" si="87"/>
        <v>Aguardando...</v>
      </c>
      <c r="BQ145" s="108" t="str">
        <f t="shared" si="87"/>
        <v>Aguardando...</v>
      </c>
      <c r="BR145" s="108" t="str">
        <f t="shared" si="87"/>
        <v>Aguardando...</v>
      </c>
    </row>
    <row r="146" spans="1:70" x14ac:dyDescent="0.25">
      <c r="A146" s="26"/>
      <c r="B146" s="99"/>
      <c r="C146" s="99"/>
      <c r="D146" s="99"/>
      <c r="E146" s="99"/>
      <c r="F146" s="99"/>
      <c r="G146" s="99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>
        <f t="shared" si="49"/>
        <v>0</v>
      </c>
      <c r="AH146" s="13" t="s">
        <v>89</v>
      </c>
      <c r="AI146" s="108">
        <f t="shared" si="86"/>
        <v>0</v>
      </c>
      <c r="AJ146" s="108">
        <f t="shared" si="86"/>
        <v>0</v>
      </c>
      <c r="AK146" s="109">
        <f t="shared" si="86"/>
        <v>0</v>
      </c>
      <c r="AL146" s="110"/>
      <c r="AM146" s="108">
        <f t="shared" si="87"/>
        <v>0</v>
      </c>
      <c r="AN146" s="108">
        <f t="shared" si="87"/>
        <v>0</v>
      </c>
      <c r="AO146" s="108">
        <f t="shared" si="87"/>
        <v>0</v>
      </c>
      <c r="AP146" s="108">
        <f t="shared" si="87"/>
        <v>0</v>
      </c>
      <c r="AQ146" s="108">
        <f t="shared" si="87"/>
        <v>0</v>
      </c>
      <c r="AR146" s="108">
        <f t="shared" si="87"/>
        <v>0</v>
      </c>
      <c r="AS146" s="108">
        <f t="shared" si="87"/>
        <v>0</v>
      </c>
      <c r="AT146" s="108">
        <f t="shared" si="87"/>
        <v>0</v>
      </c>
      <c r="AU146" s="108">
        <f t="shared" si="87"/>
        <v>0</v>
      </c>
      <c r="AV146" s="108">
        <f t="shared" si="87"/>
        <v>1.4492753623188406E-2</v>
      </c>
      <c r="AW146" s="108">
        <f t="shared" si="87"/>
        <v>0.12676056338028169</v>
      </c>
      <c r="AX146" s="108">
        <f t="shared" si="87"/>
        <v>0.47524752475247523</v>
      </c>
      <c r="AY146" s="108">
        <f t="shared" si="87"/>
        <v>0.32608695652173914</v>
      </c>
      <c r="AZ146" s="108">
        <f t="shared" si="87"/>
        <v>0.35869565217391303</v>
      </c>
      <c r="BA146" s="108">
        <f t="shared" si="87"/>
        <v>0.25</v>
      </c>
      <c r="BB146" s="108">
        <f t="shared" si="87"/>
        <v>0.34146341463414637</v>
      </c>
      <c r="BC146" s="108">
        <f t="shared" si="87"/>
        <v>0.34523809523809523</v>
      </c>
      <c r="BD146" s="108">
        <f t="shared" si="87"/>
        <v>0.26136363636363635</v>
      </c>
      <c r="BE146" s="108">
        <f t="shared" si="87"/>
        <v>0.17857142857142858</v>
      </c>
      <c r="BF146" s="108">
        <f t="shared" si="87"/>
        <v>0.20224719101123595</v>
      </c>
      <c r="BG146" s="108">
        <f t="shared" si="87"/>
        <v>0.22093023255813954</v>
      </c>
      <c r="BH146" s="108">
        <f t="shared" si="87"/>
        <v>0.3</v>
      </c>
      <c r="BI146" s="108">
        <f t="shared" si="87"/>
        <v>0.34831460674157305</v>
      </c>
      <c r="BJ146" s="108">
        <f t="shared" si="87"/>
        <v>0.39795918367346939</v>
      </c>
      <c r="BK146" s="108">
        <f t="shared" si="87"/>
        <v>0.30681818181818182</v>
      </c>
      <c r="BL146" s="108">
        <f t="shared" si="87"/>
        <v>0.25</v>
      </c>
      <c r="BM146" s="108">
        <f t="shared" si="87"/>
        <v>0.42</v>
      </c>
      <c r="BN146" s="108" t="str">
        <f t="shared" si="87"/>
        <v>Aguardando...</v>
      </c>
      <c r="BO146" s="108" t="str">
        <f t="shared" si="87"/>
        <v>Aguardando...</v>
      </c>
      <c r="BP146" s="108" t="str">
        <f t="shared" si="87"/>
        <v>Aguardando...</v>
      </c>
      <c r="BQ146" s="108" t="str">
        <f t="shared" si="87"/>
        <v>Aguardando...</v>
      </c>
      <c r="BR146" s="108" t="str">
        <f t="shared" si="87"/>
        <v>Aguardando...</v>
      </c>
    </row>
    <row r="147" spans="1:70" ht="25.5" hidden="1" x14ac:dyDescent="0.25">
      <c r="A147" s="26"/>
      <c r="B147" s="99"/>
      <c r="C147" s="99"/>
      <c r="D147" s="99"/>
      <c r="E147" s="99"/>
      <c r="F147" s="99"/>
      <c r="G147" s="99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 t="e">
        <f t="shared" si="49"/>
        <v>#VALUE!</v>
      </c>
      <c r="AH147" s="13"/>
      <c r="AI147" s="108" t="str">
        <f t="shared" si="86"/>
        <v>Aguardando...</v>
      </c>
      <c r="AJ147" s="108">
        <f t="shared" si="86"/>
        <v>0</v>
      </c>
      <c r="AK147" s="109">
        <f t="shared" si="86"/>
        <v>0</v>
      </c>
      <c r="AL147" s="110"/>
      <c r="AM147" s="108" t="str">
        <f t="shared" si="87"/>
        <v>Aguardando...</v>
      </c>
      <c r="AN147" s="108" t="str">
        <f t="shared" si="87"/>
        <v>Aguardando...</v>
      </c>
      <c r="AO147" s="108" t="str">
        <f t="shared" si="87"/>
        <v>Aguardando...</v>
      </c>
      <c r="AP147" s="108" t="str">
        <f t="shared" si="87"/>
        <v>Aguardando...</v>
      </c>
      <c r="AQ147" s="108" t="str">
        <f t="shared" si="87"/>
        <v>Aguardando...</v>
      </c>
      <c r="AR147" s="108" t="str">
        <f t="shared" si="87"/>
        <v>Aguardando...</v>
      </c>
      <c r="AS147" s="108" t="str">
        <f t="shared" si="87"/>
        <v>Aguardando...</v>
      </c>
      <c r="AT147" s="108" t="str">
        <f t="shared" si="87"/>
        <v>Aguardando...</v>
      </c>
      <c r="AU147" s="108" t="str">
        <f t="shared" si="87"/>
        <v>Aguardando...</v>
      </c>
      <c r="AV147" s="108" t="str">
        <f t="shared" si="87"/>
        <v>Aguardando...</v>
      </c>
      <c r="AW147" s="108" t="str">
        <f t="shared" si="87"/>
        <v>Aguardando...</v>
      </c>
      <c r="AX147" s="108" t="str">
        <f t="shared" si="87"/>
        <v>Aguardando...</v>
      </c>
      <c r="AY147" s="108" t="str">
        <f t="shared" si="87"/>
        <v>Aguardando...</v>
      </c>
      <c r="AZ147" s="108" t="str">
        <f t="shared" si="87"/>
        <v>Aguardando...</v>
      </c>
      <c r="BA147" s="108" t="str">
        <f t="shared" si="87"/>
        <v>Aguardando...</v>
      </c>
      <c r="BB147" s="108" t="str">
        <f t="shared" si="87"/>
        <v>Aguardando...</v>
      </c>
      <c r="BC147" s="108" t="str">
        <f t="shared" si="87"/>
        <v>Aguardando...</v>
      </c>
      <c r="BD147" s="108" t="str">
        <f t="shared" si="87"/>
        <v>Aguardando...</v>
      </c>
      <c r="BE147" s="108" t="str">
        <f t="shared" si="87"/>
        <v>Aguardando...</v>
      </c>
      <c r="BF147" s="108" t="str">
        <f t="shared" si="87"/>
        <v>Aguardando...</v>
      </c>
      <c r="BG147" s="108" t="str">
        <f t="shared" si="87"/>
        <v>Aguardando...</v>
      </c>
      <c r="BH147" s="108" t="str">
        <f t="shared" si="87"/>
        <v>Aguardando...</v>
      </c>
      <c r="BI147" s="108" t="str">
        <f t="shared" si="87"/>
        <v>Aguardando...</v>
      </c>
      <c r="BJ147" s="108" t="str">
        <f t="shared" si="87"/>
        <v>Aguardando...</v>
      </c>
      <c r="BK147" s="108" t="str">
        <f t="shared" si="87"/>
        <v>Aguardando...</v>
      </c>
      <c r="BL147" s="108" t="str">
        <f t="shared" si="87"/>
        <v>Aguardando...</v>
      </c>
      <c r="BM147" s="108" t="str">
        <f t="shared" si="87"/>
        <v>Aguardando...</v>
      </c>
      <c r="BN147" s="108" t="str">
        <f t="shared" si="87"/>
        <v>Aguardando...</v>
      </c>
      <c r="BO147" s="108" t="str">
        <f t="shared" si="87"/>
        <v>Aguardando...</v>
      </c>
      <c r="BP147" s="108" t="str">
        <f t="shared" si="87"/>
        <v>Aguardando...</v>
      </c>
      <c r="BQ147" s="108" t="str">
        <f t="shared" si="87"/>
        <v>Aguardando...</v>
      </c>
      <c r="BR147" s="108" t="str">
        <f t="shared" si="87"/>
        <v>Aguardando...</v>
      </c>
    </row>
    <row r="148" spans="1:70" x14ac:dyDescent="0.25">
      <c r="A148" s="26"/>
      <c r="B148" s="99"/>
      <c r="C148" s="99"/>
      <c r="D148" s="99"/>
      <c r="E148" s="99"/>
      <c r="F148" s="99"/>
      <c r="G148" s="99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>
        <f t="shared" si="49"/>
        <v>0</v>
      </c>
      <c r="AH148" s="13" t="s">
        <v>86</v>
      </c>
      <c r="AI148" s="108">
        <f t="shared" si="86"/>
        <v>0</v>
      </c>
      <c r="AJ148" s="108">
        <f t="shared" si="86"/>
        <v>0</v>
      </c>
      <c r="AK148" s="109">
        <f t="shared" si="86"/>
        <v>0</v>
      </c>
      <c r="AL148" s="110"/>
      <c r="AM148" s="108">
        <f t="shared" si="87"/>
        <v>0</v>
      </c>
      <c r="AN148" s="108">
        <f t="shared" si="87"/>
        <v>0</v>
      </c>
      <c r="AO148" s="108">
        <f t="shared" si="87"/>
        <v>0</v>
      </c>
      <c r="AP148" s="108">
        <f t="shared" si="87"/>
        <v>0</v>
      </c>
      <c r="AQ148" s="108">
        <f t="shared" si="87"/>
        <v>0</v>
      </c>
      <c r="AR148" s="108">
        <f t="shared" si="87"/>
        <v>0</v>
      </c>
      <c r="AS148" s="108">
        <f t="shared" si="87"/>
        <v>0</v>
      </c>
      <c r="AT148" s="108">
        <f t="shared" si="87"/>
        <v>0</v>
      </c>
      <c r="AU148" s="108">
        <f t="shared" si="87"/>
        <v>0</v>
      </c>
      <c r="AV148" s="108">
        <f t="shared" si="87"/>
        <v>0.16363636363636364</v>
      </c>
      <c r="AW148" s="108">
        <f t="shared" si="87"/>
        <v>0.38461538461538464</v>
      </c>
      <c r="AX148" s="108">
        <f t="shared" si="87"/>
        <v>0.32758620689655171</v>
      </c>
      <c r="AY148" s="108">
        <f t="shared" si="87"/>
        <v>0.33333333333333331</v>
      </c>
      <c r="AZ148" s="108">
        <f t="shared" si="87"/>
        <v>0.19565217391304349</v>
      </c>
      <c r="BA148" s="108">
        <f t="shared" si="87"/>
        <v>0.32142857142857145</v>
      </c>
      <c r="BB148" s="108">
        <f t="shared" si="87"/>
        <v>0.29032258064516131</v>
      </c>
      <c r="BC148" s="108">
        <f t="shared" si="87"/>
        <v>0.41818181818181815</v>
      </c>
      <c r="BD148" s="108">
        <f t="shared" si="87"/>
        <v>0.33870967741935482</v>
      </c>
      <c r="BE148" s="108">
        <f t="shared" si="87"/>
        <v>0.37142857142857144</v>
      </c>
      <c r="BF148" s="108">
        <f t="shared" si="87"/>
        <v>0.15625</v>
      </c>
      <c r="BG148" s="108">
        <f t="shared" si="87"/>
        <v>0.4375</v>
      </c>
      <c r="BH148" s="108">
        <f t="shared" si="87"/>
        <v>0.28333333333333333</v>
      </c>
      <c r="BI148" s="108">
        <f t="shared" si="87"/>
        <v>0.45070422535211269</v>
      </c>
      <c r="BJ148" s="108">
        <f t="shared" si="87"/>
        <v>0.33823529411764708</v>
      </c>
      <c r="BK148" s="108">
        <f t="shared" si="87"/>
        <v>0.25</v>
      </c>
      <c r="BL148" s="108">
        <f t="shared" si="87"/>
        <v>0.41666666666666669</v>
      </c>
      <c r="BM148" s="108">
        <f t="shared" si="87"/>
        <v>0.40277777777777779</v>
      </c>
      <c r="BN148" s="108" t="str">
        <f t="shared" si="87"/>
        <v>Aguardando...</v>
      </c>
      <c r="BO148" s="108" t="str">
        <f t="shared" si="87"/>
        <v>Aguardando...</v>
      </c>
      <c r="BP148" s="108" t="str">
        <f t="shared" si="87"/>
        <v>Aguardando...</v>
      </c>
      <c r="BQ148" s="108" t="str">
        <f t="shared" si="87"/>
        <v>Aguardando...</v>
      </c>
      <c r="BR148" s="108" t="str">
        <f t="shared" si="87"/>
        <v>Aguardando...</v>
      </c>
    </row>
    <row r="149" spans="1:70" x14ac:dyDescent="0.25">
      <c r="A149" s="26"/>
      <c r="B149" s="99"/>
      <c r="C149" s="99"/>
      <c r="D149" s="99"/>
      <c r="E149" s="99"/>
      <c r="F149" s="99"/>
      <c r="G149" s="99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>
        <f t="shared" si="49"/>
        <v>0</v>
      </c>
      <c r="AH149" s="13" t="s">
        <v>84</v>
      </c>
      <c r="AI149" s="108">
        <f t="shared" si="86"/>
        <v>0</v>
      </c>
      <c r="AJ149" s="108">
        <f t="shared" si="86"/>
        <v>0</v>
      </c>
      <c r="AK149" s="109">
        <f t="shared" si="86"/>
        <v>0</v>
      </c>
      <c r="AL149" s="110"/>
      <c r="AM149" s="108">
        <f t="shared" si="87"/>
        <v>0</v>
      </c>
      <c r="AN149" s="108">
        <f t="shared" si="87"/>
        <v>0</v>
      </c>
      <c r="AO149" s="108">
        <f t="shared" si="87"/>
        <v>0</v>
      </c>
      <c r="AP149" s="108">
        <f t="shared" si="87"/>
        <v>0</v>
      </c>
      <c r="AQ149" s="108">
        <f t="shared" si="87"/>
        <v>0</v>
      </c>
      <c r="AR149" s="108">
        <f t="shared" si="87"/>
        <v>0</v>
      </c>
      <c r="AS149" s="108">
        <f t="shared" si="87"/>
        <v>0</v>
      </c>
      <c r="AT149" s="108">
        <f t="shared" si="87"/>
        <v>0</v>
      </c>
      <c r="AU149" s="108">
        <f t="shared" si="87"/>
        <v>0</v>
      </c>
      <c r="AV149" s="108">
        <f t="shared" si="87"/>
        <v>0.12676056338028169</v>
      </c>
      <c r="AW149" s="108">
        <f t="shared" si="87"/>
        <v>0.26865671641791045</v>
      </c>
      <c r="AX149" s="108">
        <f t="shared" si="87"/>
        <v>0.21212121212121213</v>
      </c>
      <c r="AY149" s="108">
        <f t="shared" si="87"/>
        <v>0.37209302325581395</v>
      </c>
      <c r="AZ149" s="108">
        <f t="shared" si="87"/>
        <v>0.33766233766233766</v>
      </c>
      <c r="BA149" s="108">
        <f t="shared" si="87"/>
        <v>0.27500000000000002</v>
      </c>
      <c r="BB149" s="108">
        <f t="shared" si="87"/>
        <v>0.31666666666666665</v>
      </c>
      <c r="BC149" s="108">
        <f t="shared" si="87"/>
        <v>0.29230769230769232</v>
      </c>
      <c r="BD149" s="108">
        <f t="shared" si="87"/>
        <v>0.42391304347826086</v>
      </c>
      <c r="BE149" s="108">
        <f t="shared" si="87"/>
        <v>0.31578947368421051</v>
      </c>
      <c r="BF149" s="108">
        <f t="shared" si="87"/>
        <v>0.37804878048780488</v>
      </c>
      <c r="BG149" s="108">
        <f t="shared" si="87"/>
        <v>0.34523809523809523</v>
      </c>
      <c r="BH149" s="108">
        <f t="shared" si="87"/>
        <v>0.14492753623188406</v>
      </c>
      <c r="BI149" s="108">
        <f t="shared" si="87"/>
        <v>0.30379746835443039</v>
      </c>
      <c r="BJ149" s="108">
        <f t="shared" si="87"/>
        <v>0.32911392405063289</v>
      </c>
      <c r="BK149" s="108">
        <f t="shared" si="87"/>
        <v>0.30985915492957744</v>
      </c>
      <c r="BL149" s="108">
        <f t="shared" si="87"/>
        <v>0.19318181818181818</v>
      </c>
      <c r="BM149" s="108">
        <f t="shared" si="87"/>
        <v>0.27777777777777779</v>
      </c>
      <c r="BN149" s="108" t="str">
        <f t="shared" si="87"/>
        <v>Aguardando...</v>
      </c>
      <c r="BO149" s="108" t="str">
        <f t="shared" si="87"/>
        <v>Aguardando...</v>
      </c>
      <c r="BP149" s="108" t="str">
        <f t="shared" si="87"/>
        <v>Aguardando...</v>
      </c>
      <c r="BQ149" s="108" t="str">
        <f t="shared" si="87"/>
        <v>Aguardando...</v>
      </c>
      <c r="BR149" s="108" t="str">
        <f t="shared" si="87"/>
        <v>Aguardando...</v>
      </c>
    </row>
    <row r="150" spans="1:70" x14ac:dyDescent="0.25">
      <c r="A150" s="26"/>
      <c r="B150" s="99"/>
      <c r="C150" s="99"/>
      <c r="D150" s="99"/>
      <c r="E150" s="99"/>
      <c r="F150" s="99"/>
      <c r="G150" s="99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>
        <f t="shared" ref="AG150:AG195" si="88">(AM150/31)*5</f>
        <v>0</v>
      </c>
      <c r="AH150" s="20" t="s">
        <v>23</v>
      </c>
      <c r="AI150" s="112">
        <f t="shared" si="86"/>
        <v>0</v>
      </c>
      <c r="AJ150" s="112">
        <f t="shared" si="86"/>
        <v>0</v>
      </c>
      <c r="AK150" s="113">
        <f t="shared" si="86"/>
        <v>0</v>
      </c>
      <c r="AL150" s="114"/>
      <c r="AM150" s="112">
        <f t="shared" si="87"/>
        <v>0</v>
      </c>
      <c r="AN150" s="112">
        <f t="shared" si="87"/>
        <v>0</v>
      </c>
      <c r="AO150" s="112">
        <f t="shared" si="87"/>
        <v>0</v>
      </c>
      <c r="AP150" s="112">
        <f t="shared" si="87"/>
        <v>0</v>
      </c>
      <c r="AQ150" s="112">
        <f t="shared" si="87"/>
        <v>0</v>
      </c>
      <c r="AR150" s="112">
        <f t="shared" si="87"/>
        <v>0</v>
      </c>
      <c r="AS150" s="112">
        <f t="shared" si="87"/>
        <v>0</v>
      </c>
      <c r="AT150" s="112">
        <f t="shared" si="87"/>
        <v>0</v>
      </c>
      <c r="AU150" s="112">
        <f t="shared" si="87"/>
        <v>0</v>
      </c>
      <c r="AV150" s="112">
        <f t="shared" si="87"/>
        <v>8.9219330855018583E-2</v>
      </c>
      <c r="AW150" s="112">
        <f t="shared" si="87"/>
        <v>0.2857142857142857</v>
      </c>
      <c r="AX150" s="112">
        <f t="shared" si="87"/>
        <v>0.37820512820512819</v>
      </c>
      <c r="AY150" s="112">
        <f t="shared" si="87"/>
        <v>0.35135135135135137</v>
      </c>
      <c r="AZ150" s="112">
        <f t="shared" si="87"/>
        <v>0.2932551319648094</v>
      </c>
      <c r="BA150" s="112">
        <f t="shared" si="87"/>
        <v>0.30969267139479906</v>
      </c>
      <c r="BB150" s="112">
        <f t="shared" si="87"/>
        <v>0.3350253807106599</v>
      </c>
      <c r="BC150" s="112">
        <f t="shared" si="87"/>
        <v>0.37115839243498816</v>
      </c>
      <c r="BD150" s="112">
        <f t="shared" si="87"/>
        <v>0.33628318584070799</v>
      </c>
      <c r="BE150" s="112">
        <f t="shared" si="87"/>
        <v>0.29629629629629628</v>
      </c>
      <c r="BF150" s="112">
        <f t="shared" si="87"/>
        <v>0.30930930930930933</v>
      </c>
      <c r="BG150" s="112">
        <f t="shared" si="87"/>
        <v>0.32664756446991405</v>
      </c>
      <c r="BH150" s="112">
        <f t="shared" si="87"/>
        <v>0.28797468354430378</v>
      </c>
      <c r="BI150" s="112">
        <f t="shared" si="87"/>
        <v>0.39193083573487031</v>
      </c>
      <c r="BJ150" s="112">
        <f t="shared" si="87"/>
        <v>0.36079545454545453</v>
      </c>
      <c r="BK150" s="112">
        <f t="shared" si="87"/>
        <v>0.31212121212121213</v>
      </c>
      <c r="BL150" s="112">
        <f t="shared" si="87"/>
        <v>0.31412103746397696</v>
      </c>
      <c r="BM150" s="112">
        <f t="shared" si="87"/>
        <v>0.38775510204081631</v>
      </c>
      <c r="BN150" s="112">
        <f t="shared" si="87"/>
        <v>0</v>
      </c>
      <c r="BO150" s="112">
        <f t="shared" si="87"/>
        <v>0</v>
      </c>
      <c r="BP150" s="112">
        <f t="shared" si="87"/>
        <v>0</v>
      </c>
      <c r="BQ150" s="112">
        <f t="shared" si="87"/>
        <v>0</v>
      </c>
      <c r="BR150" s="112">
        <f>IF(BR140="","Aguardando...",IFERROR(((BR130-BR140)/BR130),0))</f>
        <v>0</v>
      </c>
    </row>
    <row r="151" spans="1:70" x14ac:dyDescent="0.25">
      <c r="A151" s="26"/>
      <c r="B151" s="99"/>
      <c r="C151" s="99"/>
      <c r="D151" s="99"/>
      <c r="E151" s="99"/>
      <c r="F151" s="99"/>
      <c r="G151" s="99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>
        <f t="shared" si="88"/>
        <v>0</v>
      </c>
      <c r="AH151" s="26"/>
      <c r="AI151" s="29"/>
      <c r="AJ151" s="29"/>
      <c r="AK151" s="29"/>
      <c r="AL151" s="29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</row>
    <row r="152" spans="1:70" ht="25.5" x14ac:dyDescent="0.25">
      <c r="A152" s="26"/>
      <c r="B152" s="99"/>
      <c r="C152" s="99"/>
      <c r="D152" s="99"/>
      <c r="E152" s="99"/>
      <c r="F152" s="99"/>
      <c r="G152" s="99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 t="e">
        <f t="shared" ca="1" si="88"/>
        <v>#NAME?</v>
      </c>
      <c r="AH152" s="7" t="s">
        <v>95</v>
      </c>
      <c r="AI152" s="34" t="str">
        <f>AI$20</f>
        <v>Meta</v>
      </c>
      <c r="AJ152" s="34" t="str">
        <f>AJ$20</f>
        <v>Meta Parcial</v>
      </c>
      <c r="AK152" s="104" t="str">
        <f>AK$20</f>
        <v>06 a 31 - Mai - 24</v>
      </c>
      <c r="AL152" s="9"/>
      <c r="AM152" s="8" t="e">
        <f t="shared" ref="AM152:BR152" ca="1" si="89">AM$20</f>
        <v>#NAME?</v>
      </c>
      <c r="AN152" s="8" t="e">
        <f t="shared" ca="1" si="89"/>
        <v>#NAME?</v>
      </c>
      <c r="AO152" s="8" t="e">
        <f t="shared" ca="1" si="89"/>
        <v>#NAME?</v>
      </c>
      <c r="AP152" s="8" t="e">
        <f t="shared" ca="1" si="89"/>
        <v>#NAME?</v>
      </c>
      <c r="AQ152" s="8" t="e">
        <f t="shared" ca="1" si="89"/>
        <v>#NAME?</v>
      </c>
      <c r="AR152" s="8" t="e">
        <f t="shared" ca="1" si="89"/>
        <v>#NAME?</v>
      </c>
      <c r="AS152" s="8" t="e">
        <f t="shared" ca="1" si="89"/>
        <v>#NAME?</v>
      </c>
      <c r="AT152" s="8" t="e">
        <f t="shared" ca="1" si="89"/>
        <v>#NAME?</v>
      </c>
      <c r="AU152" s="8" t="e">
        <f t="shared" ca="1" si="89"/>
        <v>#NAME?</v>
      </c>
      <c r="AV152" s="8" t="e">
        <f t="shared" ca="1" si="89"/>
        <v>#NAME?</v>
      </c>
      <c r="AW152" s="8" t="e">
        <f t="shared" ca="1" si="89"/>
        <v>#NAME?</v>
      </c>
      <c r="AX152" s="8" t="e">
        <f t="shared" ca="1" si="89"/>
        <v>#NAME?</v>
      </c>
      <c r="AY152" s="8" t="e">
        <f t="shared" ca="1" si="89"/>
        <v>#NAME?</v>
      </c>
      <c r="AZ152" s="8" t="e">
        <f t="shared" ca="1" si="89"/>
        <v>#NAME?</v>
      </c>
      <c r="BA152" s="8" t="e">
        <f t="shared" ca="1" si="89"/>
        <v>#NAME?</v>
      </c>
      <c r="BB152" s="8" t="e">
        <f t="shared" ca="1" si="89"/>
        <v>#NAME?</v>
      </c>
      <c r="BC152" s="8" t="e">
        <f t="shared" ca="1" si="89"/>
        <v>#NAME?</v>
      </c>
      <c r="BD152" s="8" t="e">
        <f t="shared" ca="1" si="89"/>
        <v>#NAME?</v>
      </c>
      <c r="BE152" s="8" t="e">
        <f t="shared" ca="1" si="89"/>
        <v>#NAME?</v>
      </c>
      <c r="BF152" s="8" t="e">
        <f t="shared" ca="1" si="89"/>
        <v>#NAME?</v>
      </c>
      <c r="BG152" s="8" t="e">
        <f t="shared" ca="1" si="89"/>
        <v>#NAME?</v>
      </c>
      <c r="BH152" s="8" t="e">
        <f t="shared" ca="1" si="89"/>
        <v>#NAME?</v>
      </c>
      <c r="BI152" s="8" t="e">
        <f t="shared" ca="1" si="89"/>
        <v>#NAME?</v>
      </c>
      <c r="BJ152" s="8" t="e">
        <f t="shared" ca="1" si="89"/>
        <v>#NAME?</v>
      </c>
      <c r="BK152" s="8" t="e">
        <f t="shared" ca="1" si="89"/>
        <v>#NAME?</v>
      </c>
      <c r="BL152" s="8" t="e">
        <f t="shared" ca="1" si="89"/>
        <v>#NAME?</v>
      </c>
      <c r="BM152" s="8" t="e">
        <f t="shared" ca="1" si="89"/>
        <v>#NAME?</v>
      </c>
      <c r="BN152" s="8" t="e">
        <f t="shared" ca="1" si="89"/>
        <v>#NAME?</v>
      </c>
      <c r="BO152" s="8" t="e">
        <f t="shared" ca="1" si="89"/>
        <v>#NAME?</v>
      </c>
      <c r="BP152" s="8" t="e">
        <f t="shared" ca="1" si="89"/>
        <v>#NAME?</v>
      </c>
      <c r="BQ152" s="8" t="e">
        <f t="shared" ca="1" si="89"/>
        <v>#NAME?</v>
      </c>
      <c r="BR152" s="8" t="e">
        <f t="shared" ca="1" si="89"/>
        <v>#NAME?</v>
      </c>
    </row>
    <row r="153" spans="1:70" x14ac:dyDescent="0.25">
      <c r="A153" s="26"/>
      <c r="B153" s="99"/>
      <c r="C153" s="99"/>
      <c r="D153" s="99"/>
      <c r="E153" s="99"/>
      <c r="F153" s="99"/>
      <c r="G153" s="99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>
        <f t="shared" si="88"/>
        <v>6.4516129032258061</v>
      </c>
      <c r="AH153" s="13" t="s">
        <v>82</v>
      </c>
      <c r="AI153" s="39">
        <v>60</v>
      </c>
      <c r="AJ153" s="39">
        <f t="shared" ref="AJ153:AJ158" si="90">ROUND(((AI153/31)*26),0)</f>
        <v>50</v>
      </c>
      <c r="AK153" s="18">
        <f t="shared" ref="AK153:AK159" si="91">(AM153/31)*26</f>
        <v>33.548387096774192</v>
      </c>
      <c r="AL153" s="102"/>
      <c r="AM153" s="39">
        <v>40</v>
      </c>
      <c r="AN153" s="39">
        <v>65</v>
      </c>
      <c r="AO153" s="39">
        <v>61</v>
      </c>
      <c r="AP153" s="39">
        <v>65</v>
      </c>
      <c r="AQ153" s="39">
        <v>63</v>
      </c>
      <c r="AR153" s="39">
        <v>57</v>
      </c>
      <c r="AS153" s="39">
        <v>61</v>
      </c>
      <c r="AT153" s="39">
        <v>21356</v>
      </c>
      <c r="AU153" s="39">
        <v>22497</v>
      </c>
      <c r="AV153" s="39">
        <v>21672</v>
      </c>
      <c r="AW153" s="39">
        <v>22085</v>
      </c>
      <c r="AX153" s="39">
        <v>24437</v>
      </c>
      <c r="AY153" s="39">
        <v>26196</v>
      </c>
      <c r="AZ153" s="39">
        <v>25491</v>
      </c>
      <c r="BA153" s="39">
        <v>26436</v>
      </c>
      <c r="BB153" s="39">
        <v>25884</v>
      </c>
      <c r="BC153" s="39">
        <v>22037</v>
      </c>
      <c r="BD153" s="39">
        <v>20490</v>
      </c>
      <c r="BE153" s="39">
        <v>21533</v>
      </c>
      <c r="BF153" s="39">
        <v>19846</v>
      </c>
      <c r="BG153" s="39">
        <v>20094</v>
      </c>
      <c r="BH153" s="39">
        <v>17709</v>
      </c>
      <c r="BI153" s="39">
        <v>19931</v>
      </c>
      <c r="BJ153" s="39">
        <v>20622</v>
      </c>
      <c r="BK153" s="39">
        <v>21166</v>
      </c>
      <c r="BL153" s="39">
        <v>20858</v>
      </c>
      <c r="BM153" s="39">
        <v>20872</v>
      </c>
      <c r="BN153" s="39"/>
      <c r="BO153" s="39"/>
      <c r="BP153" s="39"/>
      <c r="BQ153" s="39"/>
      <c r="BR153" s="39"/>
    </row>
    <row r="154" spans="1:70" hidden="1" x14ac:dyDescent="0.25">
      <c r="A154" s="26"/>
      <c r="B154" s="99"/>
      <c r="C154" s="99"/>
      <c r="D154" s="99"/>
      <c r="E154" s="99"/>
      <c r="F154" s="99"/>
      <c r="G154" s="99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>
        <f t="shared" si="88"/>
        <v>0</v>
      </c>
      <c r="AH154" s="13" t="s">
        <v>96</v>
      </c>
      <c r="AI154" s="39"/>
      <c r="AJ154" s="39">
        <f t="shared" si="90"/>
        <v>0</v>
      </c>
      <c r="AK154" s="18">
        <f t="shared" si="91"/>
        <v>0</v>
      </c>
      <c r="AL154" s="102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>
        <v>85</v>
      </c>
      <c r="AW154" s="39">
        <v>101</v>
      </c>
      <c r="AX154" s="39">
        <v>99</v>
      </c>
      <c r="AY154" s="39">
        <v>310</v>
      </c>
      <c r="AZ154" s="39">
        <v>235</v>
      </c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</row>
    <row r="155" spans="1:70" x14ac:dyDescent="0.25">
      <c r="A155" s="26"/>
      <c r="B155" s="99"/>
      <c r="C155" s="99"/>
      <c r="D155" s="99"/>
      <c r="E155" s="99"/>
      <c r="F155" s="99"/>
      <c r="G155" s="99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>
        <f t="shared" si="88"/>
        <v>6.4516129032258061</v>
      </c>
      <c r="AH155" s="13" t="s">
        <v>83</v>
      </c>
      <c r="AI155" s="39">
        <v>60</v>
      </c>
      <c r="AJ155" s="39">
        <f t="shared" si="90"/>
        <v>50</v>
      </c>
      <c r="AK155" s="18">
        <f t="shared" si="91"/>
        <v>33.548387096774192</v>
      </c>
      <c r="AL155" s="102"/>
      <c r="AM155" s="39">
        <v>40</v>
      </c>
      <c r="AN155" s="39">
        <v>61</v>
      </c>
      <c r="AO155" s="39">
        <v>66</v>
      </c>
      <c r="AP155" s="39">
        <v>66</v>
      </c>
      <c r="AQ155" s="39">
        <v>72</v>
      </c>
      <c r="AR155" s="39">
        <v>64</v>
      </c>
      <c r="AS155" s="39">
        <v>61</v>
      </c>
      <c r="AT155" s="39">
        <v>71</v>
      </c>
      <c r="AU155" s="39">
        <v>60</v>
      </c>
      <c r="AV155" s="39">
        <v>5</v>
      </c>
      <c r="AW155" s="39">
        <v>17</v>
      </c>
      <c r="AX155" s="39">
        <v>2</v>
      </c>
      <c r="AY155" s="39">
        <v>0</v>
      </c>
      <c r="AZ155" s="39">
        <v>1</v>
      </c>
      <c r="BA155" s="39">
        <v>4</v>
      </c>
      <c r="BB155" s="39">
        <v>0</v>
      </c>
      <c r="BC155" s="39">
        <v>2</v>
      </c>
      <c r="BD155" s="39">
        <v>1</v>
      </c>
      <c r="BE155" s="39">
        <v>1</v>
      </c>
      <c r="BF155" s="39">
        <v>0</v>
      </c>
      <c r="BG155" s="39">
        <v>1</v>
      </c>
      <c r="BH155" s="39">
        <v>0</v>
      </c>
      <c r="BI155" s="39">
        <v>3</v>
      </c>
      <c r="BJ155" s="39">
        <v>5</v>
      </c>
      <c r="BK155" s="39">
        <v>2</v>
      </c>
      <c r="BL155" s="39">
        <v>6</v>
      </c>
      <c r="BM155" s="39">
        <v>1</v>
      </c>
      <c r="BN155" s="39"/>
      <c r="BO155" s="39"/>
      <c r="BP155" s="39"/>
      <c r="BQ155" s="39"/>
      <c r="BR155" s="39"/>
    </row>
    <row r="156" spans="1:70" hidden="1" x14ac:dyDescent="0.25">
      <c r="A156" s="26"/>
      <c r="B156" s="99"/>
      <c r="C156" s="99"/>
      <c r="D156" s="99"/>
      <c r="E156" s="99"/>
      <c r="F156" s="99"/>
      <c r="G156" s="99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>
        <f t="shared" si="88"/>
        <v>0</v>
      </c>
      <c r="AH156" s="13" t="s">
        <v>89</v>
      </c>
      <c r="AI156" s="39"/>
      <c r="AJ156" s="39">
        <f t="shared" si="90"/>
        <v>0</v>
      </c>
      <c r="AK156" s="18">
        <f t="shared" si="91"/>
        <v>0</v>
      </c>
      <c r="AL156" s="102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>
        <v>10</v>
      </c>
      <c r="AW156" s="39">
        <v>7</v>
      </c>
      <c r="AX156" s="39">
        <v>7</v>
      </c>
      <c r="AY156" s="39">
        <v>13</v>
      </c>
      <c r="AZ156" s="39">
        <v>0</v>
      </c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</row>
    <row r="157" spans="1:70" x14ac:dyDescent="0.25">
      <c r="A157" s="26"/>
      <c r="B157" s="99"/>
      <c r="C157" s="99"/>
      <c r="D157" s="99"/>
      <c r="E157" s="99"/>
      <c r="F157" s="99"/>
      <c r="G157" s="99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>
        <f t="shared" si="88"/>
        <v>5.32258064516129</v>
      </c>
      <c r="AH157" s="13" t="s">
        <v>86</v>
      </c>
      <c r="AI157" s="39">
        <v>40</v>
      </c>
      <c r="AJ157" s="39">
        <f t="shared" si="90"/>
        <v>34</v>
      </c>
      <c r="AK157" s="18">
        <f t="shared" si="91"/>
        <v>27.677419354838708</v>
      </c>
      <c r="AL157" s="102"/>
      <c r="AM157" s="39">
        <v>33</v>
      </c>
      <c r="AN157" s="39">
        <v>46</v>
      </c>
      <c r="AO157" s="39">
        <v>46</v>
      </c>
      <c r="AP157" s="39">
        <v>51</v>
      </c>
      <c r="AQ157" s="39">
        <v>41</v>
      </c>
      <c r="AR157" s="39">
        <v>42</v>
      </c>
      <c r="AS157" s="39">
        <v>49</v>
      </c>
      <c r="AT157" s="39">
        <v>47</v>
      </c>
      <c r="AU157" s="39">
        <v>52</v>
      </c>
      <c r="AV157" s="39">
        <v>40</v>
      </c>
      <c r="AW157" s="39">
        <v>51</v>
      </c>
      <c r="AX157" s="39">
        <v>51</v>
      </c>
      <c r="AY157" s="39">
        <v>49</v>
      </c>
      <c r="AZ157" s="39">
        <v>61</v>
      </c>
      <c r="BA157" s="39">
        <v>180</v>
      </c>
      <c r="BB157" s="39">
        <v>53</v>
      </c>
      <c r="BC157" s="39">
        <v>33</v>
      </c>
      <c r="BD157" s="39">
        <v>63</v>
      </c>
      <c r="BE157" s="39">
        <v>59</v>
      </c>
      <c r="BF157" s="39">
        <v>68</v>
      </c>
      <c r="BG157" s="39">
        <v>74</v>
      </c>
      <c r="BH157" s="39">
        <v>79</v>
      </c>
      <c r="BI157" s="39">
        <v>61</v>
      </c>
      <c r="BJ157" s="39">
        <v>66</v>
      </c>
      <c r="BK157" s="39">
        <v>67</v>
      </c>
      <c r="BL157" s="39">
        <v>77</v>
      </c>
      <c r="BM157" s="39">
        <v>157</v>
      </c>
      <c r="BN157" s="39"/>
      <c r="BO157" s="39"/>
      <c r="BP157" s="39"/>
      <c r="BQ157" s="39"/>
      <c r="BR157" s="39"/>
    </row>
    <row r="158" spans="1:70" x14ac:dyDescent="0.25">
      <c r="A158" s="26"/>
      <c r="B158" s="99"/>
      <c r="C158" s="99"/>
      <c r="D158" s="99"/>
      <c r="E158" s="99"/>
      <c r="F158" s="99"/>
      <c r="G158" s="99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>
        <f t="shared" si="88"/>
        <v>25.322580645161288</v>
      </c>
      <c r="AH158" s="13" t="s">
        <v>84</v>
      </c>
      <c r="AI158" s="39">
        <v>50</v>
      </c>
      <c r="AJ158" s="39">
        <f t="shared" si="90"/>
        <v>42</v>
      </c>
      <c r="AK158" s="18">
        <f t="shared" si="91"/>
        <v>131.67741935483872</v>
      </c>
      <c r="AL158" s="102"/>
      <c r="AM158" s="39">
        <v>157</v>
      </c>
      <c r="AN158" s="39">
        <v>77</v>
      </c>
      <c r="AO158" s="39">
        <v>51</v>
      </c>
      <c r="AP158" s="39">
        <v>55</v>
      </c>
      <c r="AQ158" s="39">
        <v>58</v>
      </c>
      <c r="AR158" s="39">
        <v>68</v>
      </c>
      <c r="AS158" s="39">
        <v>52</v>
      </c>
      <c r="AT158" s="39">
        <v>55</v>
      </c>
      <c r="AU158" s="39">
        <v>65</v>
      </c>
      <c r="AV158" s="39">
        <v>571</v>
      </c>
      <c r="AW158" s="39">
        <v>635</v>
      </c>
      <c r="AX158" s="39">
        <v>736</v>
      </c>
      <c r="AY158" s="39">
        <v>619</v>
      </c>
      <c r="AZ158" s="39">
        <v>677</v>
      </c>
      <c r="BA158" s="39">
        <v>699</v>
      </c>
      <c r="BB158" s="39">
        <v>657</v>
      </c>
      <c r="BC158" s="39">
        <v>569</v>
      </c>
      <c r="BD158" s="39">
        <v>577</v>
      </c>
      <c r="BE158" s="39">
        <v>531</v>
      </c>
      <c r="BF158" s="39">
        <v>617</v>
      </c>
      <c r="BG158" s="39">
        <v>617</v>
      </c>
      <c r="BH158" s="39">
        <v>591</v>
      </c>
      <c r="BI158" s="39">
        <v>697</v>
      </c>
      <c r="BJ158" s="39">
        <v>760</v>
      </c>
      <c r="BK158" s="39">
        <v>649</v>
      </c>
      <c r="BL158" s="39">
        <v>745</v>
      </c>
      <c r="BM158" s="39">
        <v>661</v>
      </c>
      <c r="BN158" s="39"/>
      <c r="BO158" s="39"/>
      <c r="BP158" s="39"/>
      <c r="BQ158" s="39"/>
      <c r="BR158" s="39"/>
    </row>
    <row r="159" spans="1:70" x14ac:dyDescent="0.25">
      <c r="A159" s="26"/>
      <c r="B159" s="99"/>
      <c r="C159" s="99"/>
      <c r="D159" s="99"/>
      <c r="E159" s="99"/>
      <c r="F159" s="99"/>
      <c r="G159" s="99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>
        <f t="shared" si="88"/>
        <v>43.548387096774192</v>
      </c>
      <c r="AH159" s="20" t="s">
        <v>23</v>
      </c>
      <c r="AI159" s="42">
        <f>SUM(AI153:AI158)</f>
        <v>210</v>
      </c>
      <c r="AJ159" s="42">
        <f>SUM(AJ153:AJ158)</f>
        <v>176</v>
      </c>
      <c r="AK159" s="25">
        <f t="shared" si="91"/>
        <v>226.45161290322579</v>
      </c>
      <c r="AL159" s="103"/>
      <c r="AM159" s="42">
        <f t="shared" ref="AM159:AS159" si="92">SUM(AM153:AM158)</f>
        <v>270</v>
      </c>
      <c r="AN159" s="42">
        <f t="shared" si="92"/>
        <v>249</v>
      </c>
      <c r="AO159" s="42">
        <f t="shared" si="92"/>
        <v>224</v>
      </c>
      <c r="AP159" s="42">
        <f t="shared" si="92"/>
        <v>237</v>
      </c>
      <c r="AQ159" s="42">
        <f t="shared" si="92"/>
        <v>234</v>
      </c>
      <c r="AR159" s="42">
        <f t="shared" si="92"/>
        <v>231</v>
      </c>
      <c r="AS159" s="42">
        <f t="shared" si="92"/>
        <v>223</v>
      </c>
      <c r="AT159" s="42">
        <v>238</v>
      </c>
      <c r="AU159" s="42">
        <f>SUM(AU153:AU158)</f>
        <v>22674</v>
      </c>
      <c r="AV159" s="42">
        <f>SUM(AV153:AV158)</f>
        <v>22383</v>
      </c>
      <c r="AW159" s="42">
        <f t="shared" ref="AW159:BR159" si="93">SUM(AW153:AW158)</f>
        <v>22896</v>
      </c>
      <c r="AX159" s="42">
        <f t="shared" si="93"/>
        <v>25332</v>
      </c>
      <c r="AY159" s="42">
        <f t="shared" si="93"/>
        <v>27187</v>
      </c>
      <c r="AZ159" s="42">
        <f t="shared" si="93"/>
        <v>26465</v>
      </c>
      <c r="BA159" s="42">
        <f t="shared" si="93"/>
        <v>27319</v>
      </c>
      <c r="BB159" s="42">
        <f t="shared" si="93"/>
        <v>26594</v>
      </c>
      <c r="BC159" s="42">
        <f t="shared" si="93"/>
        <v>22641</v>
      </c>
      <c r="BD159" s="42">
        <f t="shared" si="93"/>
        <v>21131</v>
      </c>
      <c r="BE159" s="42">
        <f t="shared" si="93"/>
        <v>22124</v>
      </c>
      <c r="BF159" s="42">
        <f t="shared" si="93"/>
        <v>20531</v>
      </c>
      <c r="BG159" s="42">
        <f t="shared" si="93"/>
        <v>20786</v>
      </c>
      <c r="BH159" s="42">
        <f t="shared" si="93"/>
        <v>18379</v>
      </c>
      <c r="BI159" s="42">
        <f t="shared" si="93"/>
        <v>20692</v>
      </c>
      <c r="BJ159" s="42">
        <f t="shared" si="93"/>
        <v>21453</v>
      </c>
      <c r="BK159" s="42">
        <f t="shared" si="93"/>
        <v>21884</v>
      </c>
      <c r="BL159" s="42">
        <f t="shared" si="93"/>
        <v>21686</v>
      </c>
      <c r="BM159" s="42">
        <f t="shared" si="93"/>
        <v>21691</v>
      </c>
      <c r="BN159" s="42">
        <f t="shared" si="93"/>
        <v>0</v>
      </c>
      <c r="BO159" s="42">
        <f t="shared" si="93"/>
        <v>0</v>
      </c>
      <c r="BP159" s="42">
        <f t="shared" si="93"/>
        <v>0</v>
      </c>
      <c r="BQ159" s="42">
        <f t="shared" si="93"/>
        <v>0</v>
      </c>
      <c r="BR159" s="42">
        <f t="shared" si="93"/>
        <v>0</v>
      </c>
    </row>
    <row r="160" spans="1:70" x14ac:dyDescent="0.25">
      <c r="A160" s="26"/>
      <c r="B160" s="99"/>
      <c r="C160" s="99"/>
      <c r="D160" s="99"/>
      <c r="E160" s="99"/>
      <c r="F160" s="99"/>
      <c r="G160" s="99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>
        <f t="shared" si="88"/>
        <v>0</v>
      </c>
      <c r="AH160" s="26"/>
      <c r="AI160" s="29"/>
      <c r="AJ160" s="29"/>
      <c r="AK160" s="29"/>
      <c r="AL160" s="29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</row>
    <row r="161" spans="1:70" hidden="1" x14ac:dyDescent="0.25">
      <c r="A161" s="33" t="s">
        <v>97</v>
      </c>
      <c r="B161" s="91"/>
      <c r="C161" s="91"/>
      <c r="D161" s="91"/>
      <c r="E161" s="91"/>
      <c r="F161" s="91"/>
      <c r="G161" s="91"/>
      <c r="H161" s="92" t="s">
        <v>14</v>
      </c>
      <c r="I161" s="8" t="e">
        <f ca="1">$I$10</f>
        <v>#NAME?</v>
      </c>
      <c r="J161" s="8" t="e">
        <f ca="1">$J$10</f>
        <v>#NAME?</v>
      </c>
      <c r="K161" s="8" t="e">
        <f ca="1">$K$10</f>
        <v>#NAME?</v>
      </c>
      <c r="L161" s="8" t="e">
        <f ca="1">$L$10</f>
        <v>#NAME?</v>
      </c>
      <c r="M161" s="8" t="e">
        <f ca="1">$M$10</f>
        <v>#NAME?</v>
      </c>
      <c r="N161" s="8" t="e">
        <f ca="1">$N$10</f>
        <v>#NAME?</v>
      </c>
      <c r="O161" s="92" t="s">
        <v>14</v>
      </c>
      <c r="P161" s="8" t="e">
        <f t="shared" ref="P161:AE161" ca="1" si="94">P10</f>
        <v>#NAME?</v>
      </c>
      <c r="Q161" s="8" t="e">
        <f t="shared" ca="1" si="94"/>
        <v>#NAME?</v>
      </c>
      <c r="R161" s="8" t="e">
        <f t="shared" ca="1" si="94"/>
        <v>#NAME?</v>
      </c>
      <c r="S161" s="8" t="e">
        <f t="shared" ca="1" si="94"/>
        <v>#NAME?</v>
      </c>
      <c r="T161" s="8" t="e">
        <f t="shared" ca="1" si="94"/>
        <v>#NAME?</v>
      </c>
      <c r="U161" s="8" t="e">
        <f t="shared" ca="1" si="94"/>
        <v>#NAME?</v>
      </c>
      <c r="V161" s="8" t="e">
        <f t="shared" ca="1" si="94"/>
        <v>#NAME?</v>
      </c>
      <c r="W161" s="8" t="e">
        <f t="shared" ca="1" si="94"/>
        <v>#NAME?</v>
      </c>
      <c r="X161" s="8" t="e">
        <f t="shared" ca="1" si="94"/>
        <v>#NAME?</v>
      </c>
      <c r="Y161" s="8" t="e">
        <f t="shared" ca="1" si="94"/>
        <v>#NAME?</v>
      </c>
      <c r="Z161" s="8" t="e">
        <f t="shared" ca="1" si="94"/>
        <v>#NAME?</v>
      </c>
      <c r="AA161" s="8" t="e">
        <f t="shared" ca="1" si="94"/>
        <v>#NAME?</v>
      </c>
      <c r="AB161" s="8" t="e">
        <f t="shared" ca="1" si="94"/>
        <v>#NAME?</v>
      </c>
      <c r="AC161" s="8" t="e">
        <f t="shared" ca="1" si="94"/>
        <v>#NAME?</v>
      </c>
      <c r="AD161" s="8" t="e">
        <f t="shared" ca="1" si="94"/>
        <v>#NAME?</v>
      </c>
      <c r="AE161" s="8" t="e">
        <f t="shared" ca="1" si="94"/>
        <v>#NAME?</v>
      </c>
      <c r="AF161" s="8"/>
      <c r="AG161" s="8" t="e">
        <f t="shared" ca="1" si="88"/>
        <v>#NAME?</v>
      </c>
      <c r="AH161" s="33" t="s">
        <v>97</v>
      </c>
      <c r="AI161" s="34"/>
      <c r="AJ161" s="34"/>
      <c r="AK161" s="34"/>
      <c r="AL161" s="34"/>
      <c r="AM161" s="8" t="e">
        <f t="shared" ref="AM161:BR161" ca="1" si="95">AM10</f>
        <v>#NAME?</v>
      </c>
      <c r="AN161" s="8" t="e">
        <f t="shared" ca="1" si="95"/>
        <v>#NAME?</v>
      </c>
      <c r="AO161" s="8" t="e">
        <f t="shared" ca="1" si="95"/>
        <v>#NAME?</v>
      </c>
      <c r="AP161" s="8" t="e">
        <f t="shared" ca="1" si="95"/>
        <v>#NAME?</v>
      </c>
      <c r="AQ161" s="8" t="e">
        <f t="shared" ca="1" si="95"/>
        <v>#NAME?</v>
      </c>
      <c r="AR161" s="8" t="e">
        <f t="shared" ca="1" si="95"/>
        <v>#NAME?</v>
      </c>
      <c r="AS161" s="8" t="e">
        <f t="shared" ca="1" si="95"/>
        <v>#NAME?</v>
      </c>
      <c r="AT161" s="8" t="e">
        <f t="shared" ca="1" si="95"/>
        <v>#NAME?</v>
      </c>
      <c r="AU161" s="8" t="e">
        <f t="shared" ca="1" si="95"/>
        <v>#NAME?</v>
      </c>
      <c r="AV161" s="8" t="e">
        <f t="shared" ca="1" si="95"/>
        <v>#NAME?</v>
      </c>
      <c r="AW161" s="8" t="e">
        <f t="shared" ca="1" si="95"/>
        <v>#NAME?</v>
      </c>
      <c r="AX161" s="8" t="e">
        <f t="shared" ca="1" si="95"/>
        <v>#NAME?</v>
      </c>
      <c r="AY161" s="8" t="e">
        <f t="shared" ca="1" si="95"/>
        <v>#NAME?</v>
      </c>
      <c r="AZ161" s="8" t="e">
        <f t="shared" ca="1" si="95"/>
        <v>#NAME?</v>
      </c>
      <c r="BA161" s="8" t="e">
        <f t="shared" ca="1" si="95"/>
        <v>#NAME?</v>
      </c>
      <c r="BB161" s="8" t="e">
        <f t="shared" ca="1" si="95"/>
        <v>#NAME?</v>
      </c>
      <c r="BC161" s="8" t="e">
        <f t="shared" ca="1" si="95"/>
        <v>#NAME?</v>
      </c>
      <c r="BD161" s="8" t="e">
        <f t="shared" ca="1" si="95"/>
        <v>#NAME?</v>
      </c>
      <c r="BE161" s="8" t="e">
        <f t="shared" ca="1" si="95"/>
        <v>#NAME?</v>
      </c>
      <c r="BF161" s="8" t="e">
        <f t="shared" ca="1" si="95"/>
        <v>#NAME?</v>
      </c>
      <c r="BG161" s="8" t="e">
        <f t="shared" ca="1" si="95"/>
        <v>#NAME?</v>
      </c>
      <c r="BH161" s="8" t="e">
        <f t="shared" ca="1" si="95"/>
        <v>#NAME?</v>
      </c>
      <c r="BI161" s="8" t="e">
        <f t="shared" ca="1" si="95"/>
        <v>#NAME?</v>
      </c>
      <c r="BJ161" s="8" t="e">
        <f t="shared" ca="1" si="95"/>
        <v>#NAME?</v>
      </c>
      <c r="BK161" s="8" t="e">
        <f t="shared" ca="1" si="95"/>
        <v>#NAME?</v>
      </c>
      <c r="BL161" s="8" t="e">
        <f t="shared" ca="1" si="95"/>
        <v>#NAME?</v>
      </c>
      <c r="BM161" s="8" t="e">
        <f t="shared" ca="1" si="95"/>
        <v>#NAME?</v>
      </c>
      <c r="BN161" s="8" t="e">
        <f t="shared" ca="1" si="95"/>
        <v>#NAME?</v>
      </c>
      <c r="BO161" s="8" t="e">
        <f t="shared" ca="1" si="95"/>
        <v>#NAME?</v>
      </c>
      <c r="BP161" s="8" t="e">
        <f t="shared" ca="1" si="95"/>
        <v>#NAME?</v>
      </c>
      <c r="BQ161" s="8" t="e">
        <f t="shared" ca="1" si="95"/>
        <v>#NAME?</v>
      </c>
      <c r="BR161" s="8" t="e">
        <f t="shared" ca="1" si="95"/>
        <v>#NAME?</v>
      </c>
    </row>
    <row r="162" spans="1:70" s="19" customFormat="1" hidden="1" x14ac:dyDescent="0.25">
      <c r="A162" s="37" t="s">
        <v>83</v>
      </c>
      <c r="B162" s="38"/>
      <c r="C162" s="38"/>
      <c r="D162" s="38"/>
      <c r="E162" s="38"/>
      <c r="F162" s="38"/>
      <c r="G162" s="38"/>
      <c r="H162" s="39">
        <v>40</v>
      </c>
      <c r="I162" s="39">
        <v>40</v>
      </c>
      <c r="J162" s="39">
        <v>0</v>
      </c>
      <c r="K162" s="39">
        <v>40</v>
      </c>
      <c r="L162" s="39">
        <v>40</v>
      </c>
      <c r="M162" s="39">
        <v>40</v>
      </c>
      <c r="N162" s="39">
        <v>40</v>
      </c>
      <c r="O162" s="39">
        <v>40</v>
      </c>
      <c r="P162" s="39">
        <v>40</v>
      </c>
      <c r="Q162" s="39">
        <v>40</v>
      </c>
      <c r="R162" s="39">
        <v>40</v>
      </c>
      <c r="S162" s="39">
        <v>40</v>
      </c>
      <c r="T162" s="39">
        <v>40</v>
      </c>
      <c r="U162" s="39">
        <v>40</v>
      </c>
      <c r="V162" s="39">
        <v>40</v>
      </c>
      <c r="W162" s="39">
        <v>40</v>
      </c>
      <c r="X162" s="39">
        <v>40</v>
      </c>
      <c r="Y162" s="39">
        <v>50</v>
      </c>
      <c r="Z162" s="39">
        <v>40</v>
      </c>
      <c r="AA162" s="39">
        <v>60</v>
      </c>
      <c r="AB162" s="39">
        <v>40</v>
      </c>
      <c r="AC162" s="39">
        <v>40</v>
      </c>
      <c r="AD162" s="39">
        <v>40</v>
      </c>
      <c r="AE162" s="39">
        <v>40</v>
      </c>
      <c r="AF162" s="39"/>
      <c r="AG162" s="39">
        <f t="shared" si="88"/>
        <v>0</v>
      </c>
      <c r="AH162" s="37" t="s">
        <v>83</v>
      </c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</row>
    <row r="163" spans="1:70" s="19" customFormat="1" hidden="1" x14ac:dyDescent="0.25">
      <c r="A163" s="37" t="s">
        <v>87</v>
      </c>
      <c r="B163" s="38"/>
      <c r="C163" s="38"/>
      <c r="D163" s="38"/>
      <c r="E163" s="38"/>
      <c r="F163" s="38"/>
      <c r="G163" s="38"/>
      <c r="H163" s="39">
        <v>20</v>
      </c>
      <c r="I163" s="39">
        <v>20</v>
      </c>
      <c r="J163" s="39">
        <v>40</v>
      </c>
      <c r="K163" s="39">
        <v>20</v>
      </c>
      <c r="L163" s="39">
        <v>20</v>
      </c>
      <c r="M163" s="39">
        <v>40</v>
      </c>
      <c r="N163" s="39">
        <v>20</v>
      </c>
      <c r="O163" s="39">
        <v>20</v>
      </c>
      <c r="P163" s="39">
        <v>20</v>
      </c>
      <c r="Q163" s="39">
        <v>20</v>
      </c>
      <c r="R163" s="39">
        <v>20</v>
      </c>
      <c r="S163" s="39">
        <v>20</v>
      </c>
      <c r="T163" s="39">
        <v>20</v>
      </c>
      <c r="U163" s="39">
        <v>20</v>
      </c>
      <c r="V163" s="39">
        <v>20</v>
      </c>
      <c r="W163" s="39">
        <v>20</v>
      </c>
      <c r="X163" s="39">
        <v>20</v>
      </c>
      <c r="Y163" s="39">
        <v>20</v>
      </c>
      <c r="Z163" s="39">
        <v>20</v>
      </c>
      <c r="AA163" s="39">
        <v>28</v>
      </c>
      <c r="AB163" s="39">
        <v>20</v>
      </c>
      <c r="AC163" s="39">
        <v>20</v>
      </c>
      <c r="AD163" s="39">
        <v>20</v>
      </c>
      <c r="AE163" s="39">
        <v>20</v>
      </c>
      <c r="AF163" s="39"/>
      <c r="AG163" s="39">
        <f t="shared" si="88"/>
        <v>0</v>
      </c>
      <c r="AH163" s="37" t="s">
        <v>87</v>
      </c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</row>
    <row r="164" spans="1:70" s="19" customFormat="1" hidden="1" x14ac:dyDescent="0.25">
      <c r="A164" s="37" t="s">
        <v>85</v>
      </c>
      <c r="B164" s="38"/>
      <c r="C164" s="38"/>
      <c r="D164" s="38"/>
      <c r="E164" s="38"/>
      <c r="F164" s="38"/>
      <c r="G164" s="38"/>
      <c r="H164" s="39">
        <v>50</v>
      </c>
      <c r="I164" s="39">
        <v>60</v>
      </c>
      <c r="J164" s="39">
        <v>60</v>
      </c>
      <c r="K164" s="39">
        <v>50</v>
      </c>
      <c r="L164" s="39">
        <v>50</v>
      </c>
      <c r="M164" s="39">
        <v>60</v>
      </c>
      <c r="N164" s="39">
        <v>50</v>
      </c>
      <c r="O164" s="39">
        <v>50</v>
      </c>
      <c r="P164" s="39">
        <v>50</v>
      </c>
      <c r="Q164" s="39">
        <v>50</v>
      </c>
      <c r="R164" s="39">
        <v>50</v>
      </c>
      <c r="S164" s="39">
        <v>50</v>
      </c>
      <c r="T164" s="39">
        <v>50</v>
      </c>
      <c r="U164" s="39">
        <v>50</v>
      </c>
      <c r="V164" s="39">
        <v>50</v>
      </c>
      <c r="W164" s="39">
        <v>50</v>
      </c>
      <c r="X164" s="39">
        <v>50</v>
      </c>
      <c r="Y164" s="39">
        <v>50</v>
      </c>
      <c r="Z164" s="39">
        <v>50</v>
      </c>
      <c r="AA164" s="39">
        <v>50</v>
      </c>
      <c r="AB164" s="39">
        <v>50</v>
      </c>
      <c r="AC164" s="39">
        <v>50</v>
      </c>
      <c r="AD164" s="39">
        <v>50</v>
      </c>
      <c r="AE164" s="39">
        <v>50</v>
      </c>
      <c r="AF164" s="39"/>
      <c r="AG164" s="39">
        <f t="shared" si="88"/>
        <v>0</v>
      </c>
      <c r="AH164" s="37" t="s">
        <v>85</v>
      </c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</row>
    <row r="165" spans="1:70" s="19" customFormat="1" hidden="1" x14ac:dyDescent="0.25">
      <c r="A165" s="37" t="s">
        <v>98</v>
      </c>
      <c r="B165" s="38"/>
      <c r="C165" s="38"/>
      <c r="D165" s="38"/>
      <c r="E165" s="38"/>
      <c r="F165" s="38"/>
      <c r="G165" s="38"/>
      <c r="H165" s="39">
        <v>40</v>
      </c>
      <c r="I165" s="39">
        <v>40</v>
      </c>
      <c r="J165" s="39">
        <v>40</v>
      </c>
      <c r="K165" s="39">
        <v>40</v>
      </c>
      <c r="L165" s="39">
        <v>40</v>
      </c>
      <c r="M165" s="39">
        <v>40</v>
      </c>
      <c r="N165" s="39">
        <v>40</v>
      </c>
      <c r="O165" s="39">
        <v>40</v>
      </c>
      <c r="P165" s="39">
        <v>40</v>
      </c>
      <c r="Q165" s="39">
        <v>40</v>
      </c>
      <c r="R165" s="39">
        <v>40</v>
      </c>
      <c r="S165" s="39">
        <v>40</v>
      </c>
      <c r="T165" s="39">
        <v>40</v>
      </c>
      <c r="U165" s="39">
        <v>40</v>
      </c>
      <c r="V165" s="39">
        <v>40</v>
      </c>
      <c r="W165" s="39">
        <v>40</v>
      </c>
      <c r="X165" s="39">
        <v>40</v>
      </c>
      <c r="Y165" s="39">
        <v>44</v>
      </c>
      <c r="Z165" s="39">
        <v>40</v>
      </c>
      <c r="AA165" s="39">
        <v>50</v>
      </c>
      <c r="AB165" s="39">
        <v>40</v>
      </c>
      <c r="AC165" s="39">
        <v>40</v>
      </c>
      <c r="AD165" s="39">
        <v>40</v>
      </c>
      <c r="AE165" s="39">
        <v>40</v>
      </c>
      <c r="AF165" s="39"/>
      <c r="AG165" s="39">
        <f t="shared" si="88"/>
        <v>0</v>
      </c>
      <c r="AH165" s="37" t="s">
        <v>98</v>
      </c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</row>
    <row r="166" spans="1:70" s="19" customFormat="1" hidden="1" x14ac:dyDescent="0.25">
      <c r="A166" s="37" t="s">
        <v>93</v>
      </c>
      <c r="B166" s="38"/>
      <c r="C166" s="38"/>
      <c r="D166" s="38"/>
      <c r="E166" s="38"/>
      <c r="F166" s="38"/>
      <c r="G166" s="38"/>
      <c r="H166" s="39">
        <v>330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330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/>
      <c r="AG166" s="39">
        <f t="shared" si="88"/>
        <v>0</v>
      </c>
      <c r="AH166" s="37" t="s">
        <v>93</v>
      </c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</row>
    <row r="167" spans="1:70" s="19" customFormat="1" hidden="1" x14ac:dyDescent="0.25">
      <c r="A167" s="37" t="s">
        <v>86</v>
      </c>
      <c r="B167" s="38"/>
      <c r="C167" s="38"/>
      <c r="D167" s="38"/>
      <c r="E167" s="38"/>
      <c r="F167" s="38"/>
      <c r="G167" s="38"/>
      <c r="H167" s="39"/>
      <c r="I167" s="39"/>
      <c r="J167" s="39"/>
      <c r="K167" s="39"/>
      <c r="L167" s="39"/>
      <c r="M167" s="39"/>
      <c r="N167" s="39"/>
      <c r="O167" s="39">
        <v>20</v>
      </c>
      <c r="P167" s="39">
        <v>30</v>
      </c>
      <c r="Q167" s="39">
        <v>30</v>
      </c>
      <c r="R167" s="39">
        <v>40</v>
      </c>
      <c r="S167" s="39">
        <v>40</v>
      </c>
      <c r="T167" s="39">
        <v>40</v>
      </c>
      <c r="U167" s="39">
        <v>40</v>
      </c>
      <c r="V167" s="39">
        <v>40</v>
      </c>
      <c r="W167" s="39">
        <v>40</v>
      </c>
      <c r="X167" s="39">
        <v>40</v>
      </c>
      <c r="Y167" s="39">
        <v>20</v>
      </c>
      <c r="Z167" s="39">
        <v>38</v>
      </c>
      <c r="AA167" s="39">
        <v>40</v>
      </c>
      <c r="AB167" s="39">
        <v>20</v>
      </c>
      <c r="AC167" s="39">
        <v>20</v>
      </c>
      <c r="AD167" s="39">
        <v>20</v>
      </c>
      <c r="AE167" s="39">
        <v>44</v>
      </c>
      <c r="AF167" s="39"/>
      <c r="AG167" s="39">
        <f t="shared" si="88"/>
        <v>0</v>
      </c>
      <c r="AH167" s="37" t="s">
        <v>86</v>
      </c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</row>
    <row r="168" spans="1:70" s="19" customFormat="1" hidden="1" x14ac:dyDescent="0.25">
      <c r="A168" s="37" t="s">
        <v>84</v>
      </c>
      <c r="B168" s="38"/>
      <c r="C168" s="38"/>
      <c r="D168" s="38"/>
      <c r="E168" s="38"/>
      <c r="F168" s="38"/>
      <c r="G168" s="38"/>
      <c r="H168" s="39"/>
      <c r="I168" s="39"/>
      <c r="J168" s="39"/>
      <c r="K168" s="39"/>
      <c r="L168" s="39"/>
      <c r="M168" s="39"/>
      <c r="N168" s="39"/>
      <c r="O168" s="39">
        <v>200</v>
      </c>
      <c r="P168" s="39">
        <v>240</v>
      </c>
      <c r="Q168" s="39">
        <v>325</v>
      </c>
      <c r="R168" s="39">
        <v>315</v>
      </c>
      <c r="S168" s="39">
        <v>270</v>
      </c>
      <c r="T168" s="39">
        <v>270</v>
      </c>
      <c r="U168" s="39">
        <v>270</v>
      </c>
      <c r="V168" s="39">
        <v>270</v>
      </c>
      <c r="W168" s="39">
        <v>270</v>
      </c>
      <c r="X168" s="39">
        <v>270</v>
      </c>
      <c r="Y168" s="39">
        <v>495</v>
      </c>
      <c r="Z168" s="39">
        <v>513</v>
      </c>
      <c r="AA168" s="39">
        <v>500</v>
      </c>
      <c r="AB168" s="39">
        <v>570</v>
      </c>
      <c r="AC168" s="39">
        <v>525</v>
      </c>
      <c r="AD168" s="39">
        <v>693</v>
      </c>
      <c r="AE168" s="39">
        <v>616</v>
      </c>
      <c r="AF168" s="39"/>
      <c r="AG168" s="39">
        <f t="shared" si="88"/>
        <v>0</v>
      </c>
      <c r="AH168" s="37" t="s">
        <v>84</v>
      </c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</row>
    <row r="169" spans="1:70" s="19" customFormat="1" hidden="1" x14ac:dyDescent="0.25">
      <c r="A169" s="40" t="s">
        <v>23</v>
      </c>
      <c r="B169" s="41"/>
      <c r="C169" s="41"/>
      <c r="D169" s="41"/>
      <c r="E169" s="41"/>
      <c r="F169" s="41"/>
      <c r="G169" s="41"/>
      <c r="H169" s="42">
        <f>SUM(H162:H166)</f>
        <v>480</v>
      </c>
      <c r="I169" s="42">
        <f t="shared" ref="I169:N169" si="96">SUM(I162:I166)</f>
        <v>160</v>
      </c>
      <c r="J169" s="42">
        <f t="shared" si="96"/>
        <v>140</v>
      </c>
      <c r="K169" s="42">
        <f t="shared" si="96"/>
        <v>150</v>
      </c>
      <c r="L169" s="42">
        <f t="shared" si="96"/>
        <v>150</v>
      </c>
      <c r="M169" s="42">
        <f t="shared" si="96"/>
        <v>180</v>
      </c>
      <c r="N169" s="42">
        <f t="shared" si="96"/>
        <v>150</v>
      </c>
      <c r="O169" s="42">
        <f>SUM(O162:O168)</f>
        <v>700</v>
      </c>
      <c r="P169" s="42">
        <f t="shared" ref="P169:BR169" si="97">SUM(P162:P168)</f>
        <v>420</v>
      </c>
      <c r="Q169" s="42">
        <f t="shared" si="97"/>
        <v>505</v>
      </c>
      <c r="R169" s="42">
        <f t="shared" si="97"/>
        <v>505</v>
      </c>
      <c r="S169" s="42">
        <f t="shared" si="97"/>
        <v>460</v>
      </c>
      <c r="T169" s="42">
        <f t="shared" si="97"/>
        <v>460</v>
      </c>
      <c r="U169" s="42">
        <f t="shared" si="97"/>
        <v>460</v>
      </c>
      <c r="V169" s="42">
        <f t="shared" si="97"/>
        <v>460</v>
      </c>
      <c r="W169" s="42">
        <f t="shared" si="97"/>
        <v>460</v>
      </c>
      <c r="X169" s="42">
        <v>460</v>
      </c>
      <c r="Y169" s="42">
        <f t="shared" si="97"/>
        <v>679</v>
      </c>
      <c r="Z169" s="42">
        <f t="shared" si="97"/>
        <v>701</v>
      </c>
      <c r="AA169" s="42">
        <f t="shared" si="97"/>
        <v>728</v>
      </c>
      <c r="AB169" s="42">
        <f t="shared" si="97"/>
        <v>740</v>
      </c>
      <c r="AC169" s="42">
        <f t="shared" si="97"/>
        <v>695</v>
      </c>
      <c r="AD169" s="42">
        <f t="shared" si="97"/>
        <v>863</v>
      </c>
      <c r="AE169" s="42">
        <f t="shared" si="97"/>
        <v>810</v>
      </c>
      <c r="AF169" s="42"/>
      <c r="AG169" s="42">
        <f t="shared" si="88"/>
        <v>0</v>
      </c>
      <c r="AH169" s="40" t="s">
        <v>23</v>
      </c>
      <c r="AI169" s="42"/>
      <c r="AJ169" s="42"/>
      <c r="AK169" s="42"/>
      <c r="AL169" s="42"/>
      <c r="AM169" s="42">
        <f t="shared" si="97"/>
        <v>0</v>
      </c>
      <c r="AN169" s="42">
        <f t="shared" si="97"/>
        <v>0</v>
      </c>
      <c r="AO169" s="42">
        <f t="shared" si="97"/>
        <v>0</v>
      </c>
      <c r="AP169" s="42">
        <f t="shared" si="97"/>
        <v>0</v>
      </c>
      <c r="AQ169" s="42">
        <f t="shared" si="97"/>
        <v>0</v>
      </c>
      <c r="AR169" s="42">
        <f t="shared" si="97"/>
        <v>0</v>
      </c>
      <c r="AS169" s="42">
        <f t="shared" si="97"/>
        <v>0</v>
      </c>
      <c r="AT169" s="42">
        <f t="shared" si="97"/>
        <v>0</v>
      </c>
      <c r="AU169" s="42">
        <f t="shared" si="97"/>
        <v>0</v>
      </c>
      <c r="AV169" s="42">
        <f t="shared" si="97"/>
        <v>0</v>
      </c>
      <c r="AW169" s="42">
        <f t="shared" si="97"/>
        <v>0</v>
      </c>
      <c r="AX169" s="42">
        <f t="shared" si="97"/>
        <v>0</v>
      </c>
      <c r="AY169" s="42">
        <f t="shared" si="97"/>
        <v>0</v>
      </c>
      <c r="AZ169" s="42">
        <f t="shared" si="97"/>
        <v>0</v>
      </c>
      <c r="BA169" s="42">
        <f t="shared" si="97"/>
        <v>0</v>
      </c>
      <c r="BB169" s="42">
        <f t="shared" si="97"/>
        <v>0</v>
      </c>
      <c r="BC169" s="42">
        <f t="shared" si="97"/>
        <v>0</v>
      </c>
      <c r="BD169" s="42">
        <f t="shared" si="97"/>
        <v>0</v>
      </c>
      <c r="BE169" s="42">
        <f t="shared" si="97"/>
        <v>0</v>
      </c>
      <c r="BF169" s="42">
        <f t="shared" si="97"/>
        <v>0</v>
      </c>
      <c r="BG169" s="42">
        <f t="shared" si="97"/>
        <v>0</v>
      </c>
      <c r="BH169" s="42">
        <f t="shared" si="97"/>
        <v>0</v>
      </c>
      <c r="BI169" s="42">
        <f t="shared" si="97"/>
        <v>0</v>
      </c>
      <c r="BJ169" s="42">
        <f t="shared" si="97"/>
        <v>0</v>
      </c>
      <c r="BK169" s="42">
        <f t="shared" si="97"/>
        <v>0</v>
      </c>
      <c r="BL169" s="42">
        <f t="shared" si="97"/>
        <v>0</v>
      </c>
      <c r="BM169" s="42">
        <f t="shared" si="97"/>
        <v>0</v>
      </c>
      <c r="BN169" s="42">
        <f t="shared" si="97"/>
        <v>0</v>
      </c>
      <c r="BO169" s="42">
        <f t="shared" si="97"/>
        <v>0</v>
      </c>
      <c r="BP169" s="42">
        <f t="shared" si="97"/>
        <v>0</v>
      </c>
      <c r="BQ169" s="42">
        <f t="shared" si="97"/>
        <v>0</v>
      </c>
      <c r="BR169" s="42">
        <f t="shared" si="97"/>
        <v>0</v>
      </c>
    </row>
    <row r="170" spans="1:70" hidden="1" x14ac:dyDescent="0.25">
      <c r="A170" s="26"/>
      <c r="B170" s="99"/>
      <c r="C170" s="99"/>
      <c r="D170" s="99"/>
      <c r="E170" s="99"/>
      <c r="F170" s="99"/>
      <c r="G170" s="99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>
        <f t="shared" si="88"/>
        <v>0</v>
      </c>
      <c r="AH170" s="26"/>
      <c r="AI170" s="29"/>
      <c r="AJ170" s="29"/>
      <c r="AK170" s="29"/>
      <c r="AL170" s="29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</row>
    <row r="171" spans="1:70" hidden="1" x14ac:dyDescent="0.25">
      <c r="A171" s="33" t="s">
        <v>99</v>
      </c>
      <c r="B171" s="91"/>
      <c r="C171" s="91"/>
      <c r="D171" s="91"/>
      <c r="E171" s="91"/>
      <c r="F171" s="91"/>
      <c r="G171" s="91"/>
      <c r="H171" s="92" t="s">
        <v>14</v>
      </c>
      <c r="I171" s="8" t="e">
        <f ca="1">$I$10</f>
        <v>#NAME?</v>
      </c>
      <c r="J171" s="8" t="e">
        <f ca="1">$J$10</f>
        <v>#NAME?</v>
      </c>
      <c r="K171" s="8" t="e">
        <f ca="1">$K$10</f>
        <v>#NAME?</v>
      </c>
      <c r="L171" s="8" t="e">
        <f ca="1">$L$10</f>
        <v>#NAME?</v>
      </c>
      <c r="M171" s="8" t="e">
        <f ca="1">$M$10</f>
        <v>#NAME?</v>
      </c>
      <c r="N171" s="8" t="e">
        <f ca="1">$N$10</f>
        <v>#NAME?</v>
      </c>
      <c r="O171" s="92" t="s">
        <v>14</v>
      </c>
      <c r="P171" s="8" t="e">
        <f t="shared" ref="P171:AE171" ca="1" si="98">P10</f>
        <v>#NAME?</v>
      </c>
      <c r="Q171" s="8" t="e">
        <f t="shared" ca="1" si="98"/>
        <v>#NAME?</v>
      </c>
      <c r="R171" s="8" t="e">
        <f t="shared" ca="1" si="98"/>
        <v>#NAME?</v>
      </c>
      <c r="S171" s="8" t="e">
        <f t="shared" ca="1" si="98"/>
        <v>#NAME?</v>
      </c>
      <c r="T171" s="8" t="e">
        <f t="shared" ca="1" si="98"/>
        <v>#NAME?</v>
      </c>
      <c r="U171" s="8" t="e">
        <f t="shared" ca="1" si="98"/>
        <v>#NAME?</v>
      </c>
      <c r="V171" s="8" t="e">
        <f t="shared" ca="1" si="98"/>
        <v>#NAME?</v>
      </c>
      <c r="W171" s="8" t="e">
        <f t="shared" ca="1" si="98"/>
        <v>#NAME?</v>
      </c>
      <c r="X171" s="8" t="e">
        <f t="shared" ca="1" si="98"/>
        <v>#NAME?</v>
      </c>
      <c r="Y171" s="8" t="e">
        <f t="shared" ca="1" si="98"/>
        <v>#NAME?</v>
      </c>
      <c r="Z171" s="8" t="e">
        <f t="shared" ca="1" si="98"/>
        <v>#NAME?</v>
      </c>
      <c r="AA171" s="8" t="e">
        <f t="shared" ca="1" si="98"/>
        <v>#NAME?</v>
      </c>
      <c r="AB171" s="8" t="e">
        <f t="shared" ca="1" si="98"/>
        <v>#NAME?</v>
      </c>
      <c r="AC171" s="8" t="e">
        <f t="shared" ca="1" si="98"/>
        <v>#NAME?</v>
      </c>
      <c r="AD171" s="8" t="e">
        <f t="shared" ca="1" si="98"/>
        <v>#NAME?</v>
      </c>
      <c r="AE171" s="8" t="e">
        <f t="shared" ca="1" si="98"/>
        <v>#NAME?</v>
      </c>
      <c r="AF171" s="8"/>
      <c r="AG171" s="8" t="e">
        <f t="shared" ca="1" si="88"/>
        <v>#NAME?</v>
      </c>
      <c r="AH171" s="33" t="s">
        <v>99</v>
      </c>
      <c r="AI171" s="34"/>
      <c r="AJ171" s="34"/>
      <c r="AK171" s="34"/>
      <c r="AL171" s="34"/>
      <c r="AM171" s="8" t="e">
        <f t="shared" ref="AM171:BR171" ca="1" si="99">AM10</f>
        <v>#NAME?</v>
      </c>
      <c r="AN171" s="8" t="e">
        <f t="shared" ca="1" si="99"/>
        <v>#NAME?</v>
      </c>
      <c r="AO171" s="8" t="e">
        <f t="shared" ca="1" si="99"/>
        <v>#NAME?</v>
      </c>
      <c r="AP171" s="8" t="e">
        <f t="shared" ca="1" si="99"/>
        <v>#NAME?</v>
      </c>
      <c r="AQ171" s="8" t="e">
        <f t="shared" ca="1" si="99"/>
        <v>#NAME?</v>
      </c>
      <c r="AR171" s="8" t="e">
        <f t="shared" ca="1" si="99"/>
        <v>#NAME?</v>
      </c>
      <c r="AS171" s="8" t="e">
        <f t="shared" ca="1" si="99"/>
        <v>#NAME?</v>
      </c>
      <c r="AT171" s="8" t="e">
        <f t="shared" ca="1" si="99"/>
        <v>#NAME?</v>
      </c>
      <c r="AU171" s="8" t="e">
        <f t="shared" ca="1" si="99"/>
        <v>#NAME?</v>
      </c>
      <c r="AV171" s="8" t="e">
        <f t="shared" ca="1" si="99"/>
        <v>#NAME?</v>
      </c>
      <c r="AW171" s="8" t="e">
        <f t="shared" ca="1" si="99"/>
        <v>#NAME?</v>
      </c>
      <c r="AX171" s="8" t="e">
        <f t="shared" ca="1" si="99"/>
        <v>#NAME?</v>
      </c>
      <c r="AY171" s="8" t="e">
        <f t="shared" ca="1" si="99"/>
        <v>#NAME?</v>
      </c>
      <c r="AZ171" s="8" t="e">
        <f t="shared" ca="1" si="99"/>
        <v>#NAME?</v>
      </c>
      <c r="BA171" s="8" t="e">
        <f t="shared" ca="1" si="99"/>
        <v>#NAME?</v>
      </c>
      <c r="BB171" s="8" t="e">
        <f t="shared" ca="1" si="99"/>
        <v>#NAME?</v>
      </c>
      <c r="BC171" s="8" t="e">
        <f t="shared" ca="1" si="99"/>
        <v>#NAME?</v>
      </c>
      <c r="BD171" s="8" t="e">
        <f t="shared" ca="1" si="99"/>
        <v>#NAME?</v>
      </c>
      <c r="BE171" s="8" t="e">
        <f t="shared" ca="1" si="99"/>
        <v>#NAME?</v>
      </c>
      <c r="BF171" s="8" t="e">
        <f t="shared" ca="1" si="99"/>
        <v>#NAME?</v>
      </c>
      <c r="BG171" s="8" t="e">
        <f t="shared" ca="1" si="99"/>
        <v>#NAME?</v>
      </c>
      <c r="BH171" s="8" t="e">
        <f t="shared" ca="1" si="99"/>
        <v>#NAME?</v>
      </c>
      <c r="BI171" s="8" t="e">
        <f t="shared" ca="1" si="99"/>
        <v>#NAME?</v>
      </c>
      <c r="BJ171" s="8" t="e">
        <f t="shared" ca="1" si="99"/>
        <v>#NAME?</v>
      </c>
      <c r="BK171" s="8" t="e">
        <f t="shared" ca="1" si="99"/>
        <v>#NAME?</v>
      </c>
      <c r="BL171" s="8" t="e">
        <f t="shared" ca="1" si="99"/>
        <v>#NAME?</v>
      </c>
      <c r="BM171" s="8" t="e">
        <f t="shared" ca="1" si="99"/>
        <v>#NAME?</v>
      </c>
      <c r="BN171" s="8" t="e">
        <f t="shared" ca="1" si="99"/>
        <v>#NAME?</v>
      </c>
      <c r="BO171" s="8" t="e">
        <f t="shared" ca="1" si="99"/>
        <v>#NAME?</v>
      </c>
      <c r="BP171" s="8" t="e">
        <f t="shared" ca="1" si="99"/>
        <v>#NAME?</v>
      </c>
      <c r="BQ171" s="8" t="e">
        <f t="shared" ca="1" si="99"/>
        <v>#NAME?</v>
      </c>
      <c r="BR171" s="8" t="e">
        <f t="shared" ca="1" si="99"/>
        <v>#NAME?</v>
      </c>
    </row>
    <row r="172" spans="1:70" s="19" customFormat="1" hidden="1" x14ac:dyDescent="0.25">
      <c r="A172" s="37" t="s">
        <v>100</v>
      </c>
      <c r="B172" s="38"/>
      <c r="C172" s="38"/>
      <c r="D172" s="38"/>
      <c r="E172" s="38"/>
      <c r="F172" s="38"/>
      <c r="G172" s="38"/>
      <c r="H172" s="39">
        <v>88</v>
      </c>
      <c r="I172" s="39">
        <v>110</v>
      </c>
      <c r="J172" s="39">
        <v>144</v>
      </c>
      <c r="K172" s="39">
        <v>89</v>
      </c>
      <c r="L172" s="39">
        <v>73</v>
      </c>
      <c r="M172" s="39">
        <v>93</v>
      </c>
      <c r="N172" s="39">
        <v>98</v>
      </c>
      <c r="O172" s="39">
        <v>88</v>
      </c>
      <c r="P172" s="39">
        <v>137</v>
      </c>
      <c r="Q172" s="39">
        <v>131</v>
      </c>
      <c r="R172" s="39">
        <v>91</v>
      </c>
      <c r="S172" s="39">
        <v>95</v>
      </c>
      <c r="T172" s="39">
        <v>90</v>
      </c>
      <c r="U172" s="39">
        <v>129</v>
      </c>
      <c r="V172" s="39">
        <v>144</v>
      </c>
      <c r="W172" s="39">
        <v>163</v>
      </c>
      <c r="X172" s="39">
        <v>231</v>
      </c>
      <c r="Y172" s="39">
        <v>205</v>
      </c>
      <c r="Z172" s="39">
        <v>198</v>
      </c>
      <c r="AA172" s="39">
        <v>189</v>
      </c>
      <c r="AB172" s="39">
        <v>139</v>
      </c>
      <c r="AC172" s="39">
        <v>120</v>
      </c>
      <c r="AD172" s="39">
        <v>109</v>
      </c>
      <c r="AE172" s="39">
        <v>92</v>
      </c>
      <c r="AF172" s="39"/>
      <c r="AG172" s="39">
        <f t="shared" si="88"/>
        <v>0</v>
      </c>
      <c r="AH172" s="37" t="s">
        <v>100</v>
      </c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>
        <v>112</v>
      </c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</row>
    <row r="173" spans="1:70" hidden="1" x14ac:dyDescent="0.25">
      <c r="A173" s="26"/>
      <c r="B173" s="99"/>
      <c r="C173" s="99"/>
      <c r="D173" s="99"/>
      <c r="E173" s="99"/>
      <c r="F173" s="99"/>
      <c r="G173" s="99"/>
      <c r="H173" s="27"/>
      <c r="I173" s="27"/>
      <c r="J173" s="27"/>
      <c r="K173" s="27"/>
      <c r="L173" s="27"/>
      <c r="M173" s="27"/>
      <c r="N173" s="27"/>
      <c r="O173" s="49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>
        <f t="shared" si="88"/>
        <v>0</v>
      </c>
      <c r="AH173" s="26"/>
      <c r="AI173" s="29"/>
      <c r="AJ173" s="29"/>
      <c r="AK173" s="29"/>
      <c r="AL173" s="29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</row>
    <row r="174" spans="1:70" hidden="1" x14ac:dyDescent="0.25">
      <c r="A174" s="7" t="s">
        <v>101</v>
      </c>
      <c r="B174" s="8">
        <f>$B$10</f>
        <v>44562</v>
      </c>
      <c r="C174" s="8" t="e">
        <f ca="1">$C$10</f>
        <v>#NAME?</v>
      </c>
      <c r="D174" s="8" t="e">
        <f ca="1">$D$10</f>
        <v>#NAME?</v>
      </c>
      <c r="E174" s="8" t="e">
        <f ca="1">$E$10</f>
        <v>#NAME?</v>
      </c>
      <c r="F174" s="8" t="e">
        <f ca="1">$F$10</f>
        <v>#NAME?</v>
      </c>
      <c r="G174" s="8" t="e">
        <f ca="1">$G$10</f>
        <v>#NAME?</v>
      </c>
      <c r="H174" s="9"/>
      <c r="I174" s="8" t="e">
        <f ca="1">$I$10</f>
        <v>#NAME?</v>
      </c>
      <c r="J174" s="8" t="e">
        <f ca="1">$J$10</f>
        <v>#NAME?</v>
      </c>
      <c r="K174" s="8" t="e">
        <f ca="1">$K$10</f>
        <v>#NAME?</v>
      </c>
      <c r="L174" s="8" t="e">
        <f ca="1">$L$10</f>
        <v>#NAME?</v>
      </c>
      <c r="M174" s="8" t="e">
        <f ca="1">$M$10</f>
        <v>#NAME?</v>
      </c>
      <c r="N174" s="8" t="e">
        <f ca="1">$N$10</f>
        <v>#NAME?</v>
      </c>
      <c r="O174" s="9"/>
      <c r="P174" s="10" t="e">
        <f t="shared" ref="P174:AE174" ca="1" si="100">P10</f>
        <v>#NAME?</v>
      </c>
      <c r="Q174" s="8" t="e">
        <f t="shared" ca="1" si="100"/>
        <v>#NAME?</v>
      </c>
      <c r="R174" s="8" t="e">
        <f t="shared" ca="1" si="100"/>
        <v>#NAME?</v>
      </c>
      <c r="S174" s="8" t="e">
        <f t="shared" ca="1" si="100"/>
        <v>#NAME?</v>
      </c>
      <c r="T174" s="8" t="e">
        <f t="shared" ca="1" si="100"/>
        <v>#NAME?</v>
      </c>
      <c r="U174" s="8" t="e">
        <f t="shared" ca="1" si="100"/>
        <v>#NAME?</v>
      </c>
      <c r="V174" s="8" t="e">
        <f t="shared" ca="1" si="100"/>
        <v>#NAME?</v>
      </c>
      <c r="W174" s="8" t="e">
        <f t="shared" ca="1" si="100"/>
        <v>#NAME?</v>
      </c>
      <c r="X174" s="8" t="e">
        <f t="shared" ca="1" si="100"/>
        <v>#NAME?</v>
      </c>
      <c r="Y174" s="8" t="e">
        <f t="shared" ca="1" si="100"/>
        <v>#NAME?</v>
      </c>
      <c r="Z174" s="8" t="e">
        <f t="shared" ca="1" si="100"/>
        <v>#NAME?</v>
      </c>
      <c r="AA174" s="8" t="e">
        <f t="shared" ca="1" si="100"/>
        <v>#NAME?</v>
      </c>
      <c r="AB174" s="8" t="e">
        <f t="shared" ca="1" si="100"/>
        <v>#NAME?</v>
      </c>
      <c r="AC174" s="8" t="e">
        <f t="shared" ca="1" si="100"/>
        <v>#NAME?</v>
      </c>
      <c r="AD174" s="8" t="e">
        <f t="shared" ca="1" si="100"/>
        <v>#NAME?</v>
      </c>
      <c r="AE174" s="8" t="e">
        <f t="shared" ca="1" si="100"/>
        <v>#NAME?</v>
      </c>
      <c r="AF174" s="11"/>
      <c r="AG174" s="11" t="e">
        <f t="shared" ca="1" si="88"/>
        <v>#NAME?</v>
      </c>
      <c r="AH174" s="7" t="s">
        <v>101</v>
      </c>
      <c r="AI174" s="12"/>
      <c r="AJ174" s="12"/>
      <c r="AK174" s="12"/>
      <c r="AL174" s="12"/>
      <c r="AM174" s="8" t="e">
        <f t="shared" ref="AM174:BR174" ca="1" si="101">AM10</f>
        <v>#NAME?</v>
      </c>
      <c r="AN174" s="8" t="e">
        <f t="shared" ca="1" si="101"/>
        <v>#NAME?</v>
      </c>
      <c r="AO174" s="8" t="e">
        <f t="shared" ca="1" si="101"/>
        <v>#NAME?</v>
      </c>
      <c r="AP174" s="8" t="e">
        <f t="shared" ca="1" si="101"/>
        <v>#NAME?</v>
      </c>
      <c r="AQ174" s="8" t="e">
        <f t="shared" ca="1" si="101"/>
        <v>#NAME?</v>
      </c>
      <c r="AR174" s="8" t="e">
        <f t="shared" ca="1" si="101"/>
        <v>#NAME?</v>
      </c>
      <c r="AS174" s="8" t="e">
        <f t="shared" ca="1" si="101"/>
        <v>#NAME?</v>
      </c>
      <c r="AT174" s="8" t="e">
        <f t="shared" ca="1" si="101"/>
        <v>#NAME?</v>
      </c>
      <c r="AU174" s="8" t="e">
        <f t="shared" ca="1" si="101"/>
        <v>#NAME?</v>
      </c>
      <c r="AV174" s="8" t="e">
        <f t="shared" ca="1" si="101"/>
        <v>#NAME?</v>
      </c>
      <c r="AW174" s="8" t="e">
        <f t="shared" ca="1" si="101"/>
        <v>#NAME?</v>
      </c>
      <c r="AX174" s="8" t="e">
        <f t="shared" ca="1" si="101"/>
        <v>#NAME?</v>
      </c>
      <c r="AY174" s="8" t="e">
        <f t="shared" ca="1" si="101"/>
        <v>#NAME?</v>
      </c>
      <c r="AZ174" s="8" t="e">
        <f t="shared" ca="1" si="101"/>
        <v>#NAME?</v>
      </c>
      <c r="BA174" s="8" t="e">
        <f t="shared" ca="1" si="101"/>
        <v>#NAME?</v>
      </c>
      <c r="BB174" s="8" t="e">
        <f t="shared" ca="1" si="101"/>
        <v>#NAME?</v>
      </c>
      <c r="BC174" s="8" t="e">
        <f t="shared" ca="1" si="101"/>
        <v>#NAME?</v>
      </c>
      <c r="BD174" s="8" t="e">
        <f t="shared" ca="1" si="101"/>
        <v>#NAME?</v>
      </c>
      <c r="BE174" s="8" t="e">
        <f t="shared" ca="1" si="101"/>
        <v>#NAME?</v>
      </c>
      <c r="BF174" s="8" t="e">
        <f t="shared" ca="1" si="101"/>
        <v>#NAME?</v>
      </c>
      <c r="BG174" s="8" t="e">
        <f t="shared" ca="1" si="101"/>
        <v>#NAME?</v>
      </c>
      <c r="BH174" s="8" t="e">
        <f t="shared" ca="1" si="101"/>
        <v>#NAME?</v>
      </c>
      <c r="BI174" s="8" t="e">
        <f t="shared" ca="1" si="101"/>
        <v>#NAME?</v>
      </c>
      <c r="BJ174" s="8" t="e">
        <f t="shared" ca="1" si="101"/>
        <v>#NAME?</v>
      </c>
      <c r="BK174" s="8" t="e">
        <f t="shared" ca="1" si="101"/>
        <v>#NAME?</v>
      </c>
      <c r="BL174" s="8" t="e">
        <f t="shared" ca="1" si="101"/>
        <v>#NAME?</v>
      </c>
      <c r="BM174" s="8" t="e">
        <f t="shared" ca="1" si="101"/>
        <v>#NAME?</v>
      </c>
      <c r="BN174" s="8" t="e">
        <f t="shared" ca="1" si="101"/>
        <v>#NAME?</v>
      </c>
      <c r="BO174" s="8" t="e">
        <f t="shared" ca="1" si="101"/>
        <v>#NAME?</v>
      </c>
      <c r="BP174" s="8" t="e">
        <f t="shared" ca="1" si="101"/>
        <v>#NAME?</v>
      </c>
      <c r="BQ174" s="8" t="e">
        <f t="shared" ca="1" si="101"/>
        <v>#NAME?</v>
      </c>
      <c r="BR174" s="8" t="e">
        <f t="shared" ca="1" si="101"/>
        <v>#NAME?</v>
      </c>
    </row>
    <row r="175" spans="1:70" s="19" customFormat="1" hidden="1" x14ac:dyDescent="0.25">
      <c r="A175" s="115" t="s">
        <v>26</v>
      </c>
      <c r="B175" s="14">
        <v>0</v>
      </c>
      <c r="C175" s="14">
        <v>0</v>
      </c>
      <c r="D175" s="14">
        <v>0</v>
      </c>
      <c r="E175" s="14">
        <v>48</v>
      </c>
      <c r="F175" s="14">
        <v>86</v>
      </c>
      <c r="G175" s="14">
        <v>86</v>
      </c>
      <c r="H175" s="116"/>
      <c r="I175" s="14">
        <v>0</v>
      </c>
      <c r="J175" s="14">
        <v>77</v>
      </c>
      <c r="K175" s="14">
        <v>70</v>
      </c>
      <c r="L175" s="14">
        <v>60</v>
      </c>
      <c r="M175" s="14">
        <v>49</v>
      </c>
      <c r="N175" s="14">
        <v>54</v>
      </c>
      <c r="O175" s="116"/>
      <c r="P175" s="16">
        <v>72</v>
      </c>
      <c r="Q175" s="14">
        <v>15</v>
      </c>
      <c r="R175" s="14">
        <v>13</v>
      </c>
      <c r="S175" s="14">
        <v>23</v>
      </c>
      <c r="T175" s="14">
        <v>34</v>
      </c>
      <c r="U175" s="14">
        <v>10</v>
      </c>
      <c r="V175" s="14">
        <v>25</v>
      </c>
      <c r="W175" s="14">
        <v>19</v>
      </c>
      <c r="X175" s="14">
        <v>22</v>
      </c>
      <c r="Y175" s="14">
        <v>15</v>
      </c>
      <c r="Z175" s="14">
        <v>13</v>
      </c>
      <c r="AA175" s="14">
        <v>19</v>
      </c>
      <c r="AB175" s="14">
        <v>23</v>
      </c>
      <c r="AC175" s="14">
        <v>22</v>
      </c>
      <c r="AD175" s="14">
        <v>23</v>
      </c>
      <c r="AE175" s="14">
        <v>24</v>
      </c>
      <c r="AF175" s="17"/>
      <c r="AG175" s="17">
        <f t="shared" si="88"/>
        <v>0</v>
      </c>
      <c r="AH175" s="115" t="s">
        <v>26</v>
      </c>
      <c r="AI175" s="117"/>
      <c r="AJ175" s="117"/>
      <c r="AK175" s="117"/>
      <c r="AL175" s="117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</row>
    <row r="176" spans="1:70" s="19" customFormat="1" hidden="1" x14ac:dyDescent="0.25">
      <c r="A176" s="115" t="s">
        <v>19</v>
      </c>
      <c r="B176" s="14">
        <v>7890</v>
      </c>
      <c r="C176" s="14">
        <v>5012</v>
      </c>
      <c r="D176" s="14">
        <v>710</v>
      </c>
      <c r="E176" s="14">
        <v>4572</v>
      </c>
      <c r="F176" s="14">
        <v>5027</v>
      </c>
      <c r="G176" s="14">
        <v>5749</v>
      </c>
      <c r="H176" s="116"/>
      <c r="I176" s="14">
        <v>4791</v>
      </c>
      <c r="J176" s="14">
        <v>5104</v>
      </c>
      <c r="K176" s="14">
        <v>5218</v>
      </c>
      <c r="L176" s="14">
        <v>5555</v>
      </c>
      <c r="M176" s="14">
        <v>5459</v>
      </c>
      <c r="N176" s="14">
        <v>6058</v>
      </c>
      <c r="O176" s="116"/>
      <c r="P176" s="16">
        <v>5852</v>
      </c>
      <c r="Q176" s="14">
        <v>5549</v>
      </c>
      <c r="R176" s="14">
        <v>6839</v>
      </c>
      <c r="S176" s="14">
        <v>6898</v>
      </c>
      <c r="T176" s="14">
        <v>7322</v>
      </c>
      <c r="U176" s="14">
        <v>6395</v>
      </c>
      <c r="V176" s="14">
        <v>6259</v>
      </c>
      <c r="W176" s="14">
        <v>6341</v>
      </c>
      <c r="X176" s="14">
        <v>6263</v>
      </c>
      <c r="Y176" s="14">
        <v>6358</v>
      </c>
      <c r="Z176" s="14">
        <v>6566</v>
      </c>
      <c r="AA176" s="14">
        <v>6352</v>
      </c>
      <c r="AB176" s="14">
        <v>7142</v>
      </c>
      <c r="AC176" s="14">
        <v>7816</v>
      </c>
      <c r="AD176" s="14">
        <v>8384</v>
      </c>
      <c r="AE176" s="14">
        <v>8278</v>
      </c>
      <c r="AF176" s="17"/>
      <c r="AG176" s="17">
        <f t="shared" si="88"/>
        <v>0</v>
      </c>
      <c r="AH176" s="115" t="s">
        <v>19</v>
      </c>
      <c r="AI176" s="117"/>
      <c r="AJ176" s="117"/>
      <c r="AK176" s="117"/>
      <c r="AL176" s="117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</row>
    <row r="177" spans="1:70" s="19" customFormat="1" hidden="1" x14ac:dyDescent="0.25">
      <c r="A177" s="115" t="s">
        <v>102</v>
      </c>
      <c r="B177" s="14">
        <v>505</v>
      </c>
      <c r="C177" s="14">
        <v>456</v>
      </c>
      <c r="D177" s="14">
        <v>605</v>
      </c>
      <c r="E177" s="14">
        <v>553</v>
      </c>
      <c r="F177" s="14">
        <v>474</v>
      </c>
      <c r="G177" s="14">
        <v>501</v>
      </c>
      <c r="H177" s="116"/>
      <c r="I177" s="14">
        <v>442</v>
      </c>
      <c r="J177" s="14">
        <v>532</v>
      </c>
      <c r="K177" s="14">
        <v>641</v>
      </c>
      <c r="L177" s="14">
        <v>581</v>
      </c>
      <c r="M177" s="14">
        <v>569</v>
      </c>
      <c r="N177" s="14">
        <v>696</v>
      </c>
      <c r="O177" s="116"/>
      <c r="P177" s="16">
        <v>656</v>
      </c>
      <c r="Q177" s="14">
        <v>650</v>
      </c>
      <c r="R177" s="14">
        <v>698</v>
      </c>
      <c r="S177" s="14">
        <v>685</v>
      </c>
      <c r="T177" s="14">
        <v>665</v>
      </c>
      <c r="U177" s="14">
        <v>575</v>
      </c>
      <c r="V177" s="14">
        <v>570</v>
      </c>
      <c r="W177" s="14">
        <v>704</v>
      </c>
      <c r="X177" s="14">
        <v>634</v>
      </c>
      <c r="Y177" s="14">
        <v>633</v>
      </c>
      <c r="Z177" s="14">
        <v>634</v>
      </c>
      <c r="AA177" s="14">
        <v>679</v>
      </c>
      <c r="AB177" s="14">
        <v>607</v>
      </c>
      <c r="AC177" s="14">
        <v>533</v>
      </c>
      <c r="AD177" s="14">
        <v>613</v>
      </c>
      <c r="AE177" s="14">
        <v>623</v>
      </c>
      <c r="AF177" s="17"/>
      <c r="AG177" s="17">
        <f t="shared" si="88"/>
        <v>0</v>
      </c>
      <c r="AH177" s="115" t="s">
        <v>102</v>
      </c>
      <c r="AI177" s="117"/>
      <c r="AJ177" s="117"/>
      <c r="AK177" s="117"/>
      <c r="AL177" s="117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</row>
    <row r="178" spans="1:70" s="19" customFormat="1" hidden="1" x14ac:dyDescent="0.25">
      <c r="A178" s="115" t="s">
        <v>57</v>
      </c>
      <c r="B178" s="14">
        <v>514</v>
      </c>
      <c r="C178" s="14">
        <v>642</v>
      </c>
      <c r="D178" s="14">
        <v>5051</v>
      </c>
      <c r="E178" s="14">
        <v>566</v>
      </c>
      <c r="F178" s="14">
        <v>585</v>
      </c>
      <c r="G178" s="14">
        <v>480</v>
      </c>
      <c r="H178" s="116"/>
      <c r="I178" s="14">
        <v>512</v>
      </c>
      <c r="J178" s="14">
        <v>622</v>
      </c>
      <c r="K178" s="14">
        <v>521</v>
      </c>
      <c r="L178" s="14">
        <v>607</v>
      </c>
      <c r="M178" s="14">
        <v>539</v>
      </c>
      <c r="N178" s="14">
        <v>473</v>
      </c>
      <c r="O178" s="116"/>
      <c r="P178" s="16">
        <v>497</v>
      </c>
      <c r="Q178" s="14">
        <v>531</v>
      </c>
      <c r="R178" s="14">
        <v>488</v>
      </c>
      <c r="S178" s="14">
        <v>510</v>
      </c>
      <c r="T178" s="14">
        <v>455</v>
      </c>
      <c r="U178" s="14">
        <v>425</v>
      </c>
      <c r="V178" s="14">
        <v>358</v>
      </c>
      <c r="W178" s="14">
        <v>305</v>
      </c>
      <c r="X178" s="14">
        <v>336</v>
      </c>
      <c r="Y178" s="14">
        <v>332</v>
      </c>
      <c r="Z178" s="14">
        <v>272</v>
      </c>
      <c r="AA178" s="14">
        <v>294</v>
      </c>
      <c r="AB178" s="14">
        <v>301</v>
      </c>
      <c r="AC178" s="14">
        <v>304</v>
      </c>
      <c r="AD178" s="14">
        <v>313</v>
      </c>
      <c r="AE178" s="14">
        <v>274</v>
      </c>
      <c r="AF178" s="17"/>
      <c r="AG178" s="17">
        <f t="shared" si="88"/>
        <v>0</v>
      </c>
      <c r="AH178" s="115" t="s">
        <v>57</v>
      </c>
      <c r="AI178" s="117"/>
      <c r="AJ178" s="117"/>
      <c r="AK178" s="117"/>
      <c r="AL178" s="117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</row>
    <row r="179" spans="1:70" s="119" customFormat="1" hidden="1" x14ac:dyDescent="0.25">
      <c r="A179" s="98" t="s">
        <v>23</v>
      </c>
      <c r="B179" s="21">
        <f t="shared" ref="B179:G179" si="102">SUM(B175:B178)</f>
        <v>8909</v>
      </c>
      <c r="C179" s="21">
        <f t="shared" si="102"/>
        <v>6110</v>
      </c>
      <c r="D179" s="21">
        <f t="shared" si="102"/>
        <v>6366</v>
      </c>
      <c r="E179" s="21">
        <f t="shared" si="102"/>
        <v>5739</v>
      </c>
      <c r="F179" s="21">
        <f t="shared" si="102"/>
        <v>6172</v>
      </c>
      <c r="G179" s="21">
        <f t="shared" si="102"/>
        <v>6816</v>
      </c>
      <c r="H179" s="23"/>
      <c r="I179" s="21">
        <f t="shared" ref="I179:N179" si="103">SUM(I175:I178)</f>
        <v>5745</v>
      </c>
      <c r="J179" s="21">
        <f t="shared" si="103"/>
        <v>6335</v>
      </c>
      <c r="K179" s="21">
        <f t="shared" si="103"/>
        <v>6450</v>
      </c>
      <c r="L179" s="21">
        <f t="shared" si="103"/>
        <v>6803</v>
      </c>
      <c r="M179" s="21">
        <f t="shared" si="103"/>
        <v>6616</v>
      </c>
      <c r="N179" s="21">
        <f t="shared" si="103"/>
        <v>7281</v>
      </c>
      <c r="O179" s="23"/>
      <c r="P179" s="23">
        <f t="shared" ref="P179:BR179" si="104">SUM(P175:P178)</f>
        <v>7077</v>
      </c>
      <c r="Q179" s="21">
        <f t="shared" si="104"/>
        <v>6745</v>
      </c>
      <c r="R179" s="21">
        <f t="shared" si="104"/>
        <v>8038</v>
      </c>
      <c r="S179" s="21">
        <f t="shared" si="104"/>
        <v>8116</v>
      </c>
      <c r="T179" s="21">
        <f t="shared" si="104"/>
        <v>8476</v>
      </c>
      <c r="U179" s="21">
        <f t="shared" si="104"/>
        <v>7405</v>
      </c>
      <c r="V179" s="21">
        <f t="shared" si="104"/>
        <v>7212</v>
      </c>
      <c r="W179" s="21">
        <f t="shared" si="104"/>
        <v>7369</v>
      </c>
      <c r="X179" s="21">
        <f>SUM(X175:X178)</f>
        <v>7255</v>
      </c>
      <c r="Y179" s="21">
        <f t="shared" si="104"/>
        <v>7338</v>
      </c>
      <c r="Z179" s="21">
        <f t="shared" si="104"/>
        <v>7485</v>
      </c>
      <c r="AA179" s="21">
        <f t="shared" si="104"/>
        <v>7344</v>
      </c>
      <c r="AB179" s="21">
        <f t="shared" si="104"/>
        <v>8073</v>
      </c>
      <c r="AC179" s="21">
        <f t="shared" si="104"/>
        <v>8675</v>
      </c>
      <c r="AD179" s="21">
        <f t="shared" si="104"/>
        <v>9333</v>
      </c>
      <c r="AE179" s="21">
        <f t="shared" si="104"/>
        <v>9199</v>
      </c>
      <c r="AF179" s="24"/>
      <c r="AG179" s="24">
        <f t="shared" si="88"/>
        <v>0</v>
      </c>
      <c r="AH179" s="98" t="s">
        <v>23</v>
      </c>
      <c r="AI179" s="118"/>
      <c r="AJ179" s="118"/>
      <c r="AK179" s="118"/>
      <c r="AL179" s="118"/>
      <c r="AM179" s="21">
        <f t="shared" si="104"/>
        <v>0</v>
      </c>
      <c r="AN179" s="21">
        <f t="shared" si="104"/>
        <v>0</v>
      </c>
      <c r="AO179" s="21">
        <f t="shared" si="104"/>
        <v>0</v>
      </c>
      <c r="AP179" s="21">
        <f t="shared" si="104"/>
        <v>0</v>
      </c>
      <c r="AQ179" s="21">
        <f t="shared" si="104"/>
        <v>0</v>
      </c>
      <c r="AR179" s="21">
        <f t="shared" si="104"/>
        <v>0</v>
      </c>
      <c r="AS179" s="21">
        <f t="shared" si="104"/>
        <v>0</v>
      </c>
      <c r="AT179" s="21">
        <f t="shared" si="104"/>
        <v>0</v>
      </c>
      <c r="AU179" s="21">
        <f t="shared" si="104"/>
        <v>0</v>
      </c>
      <c r="AV179" s="21">
        <f t="shared" si="104"/>
        <v>0</v>
      </c>
      <c r="AW179" s="21">
        <f t="shared" si="104"/>
        <v>0</v>
      </c>
      <c r="AX179" s="21">
        <f t="shared" si="104"/>
        <v>0</v>
      </c>
      <c r="AY179" s="21">
        <f t="shared" si="104"/>
        <v>0</v>
      </c>
      <c r="AZ179" s="21">
        <f t="shared" si="104"/>
        <v>0</v>
      </c>
      <c r="BA179" s="21">
        <f t="shared" si="104"/>
        <v>0</v>
      </c>
      <c r="BB179" s="21">
        <f t="shared" si="104"/>
        <v>0</v>
      </c>
      <c r="BC179" s="21">
        <f t="shared" si="104"/>
        <v>0</v>
      </c>
      <c r="BD179" s="21">
        <f t="shared" si="104"/>
        <v>0</v>
      </c>
      <c r="BE179" s="21">
        <f t="shared" si="104"/>
        <v>0</v>
      </c>
      <c r="BF179" s="21">
        <f t="shared" si="104"/>
        <v>0</v>
      </c>
      <c r="BG179" s="21">
        <f t="shared" si="104"/>
        <v>0</v>
      </c>
      <c r="BH179" s="21">
        <f t="shared" si="104"/>
        <v>0</v>
      </c>
      <c r="BI179" s="21">
        <f t="shared" si="104"/>
        <v>0</v>
      </c>
      <c r="BJ179" s="21">
        <f t="shared" si="104"/>
        <v>0</v>
      </c>
      <c r="BK179" s="21">
        <f t="shared" si="104"/>
        <v>0</v>
      </c>
      <c r="BL179" s="21">
        <f t="shared" si="104"/>
        <v>0</v>
      </c>
      <c r="BM179" s="21">
        <f t="shared" si="104"/>
        <v>0</v>
      </c>
      <c r="BN179" s="21">
        <f t="shared" si="104"/>
        <v>0</v>
      </c>
      <c r="BO179" s="21">
        <f t="shared" si="104"/>
        <v>0</v>
      </c>
      <c r="BP179" s="21">
        <f t="shared" si="104"/>
        <v>0</v>
      </c>
      <c r="BQ179" s="21">
        <f t="shared" si="104"/>
        <v>0</v>
      </c>
      <c r="BR179" s="21">
        <f t="shared" si="104"/>
        <v>0</v>
      </c>
    </row>
    <row r="180" spans="1:70" hidden="1" x14ac:dyDescent="0.25">
      <c r="A180" s="26"/>
      <c r="B180" s="99"/>
      <c r="C180" s="99"/>
      <c r="D180" s="99"/>
      <c r="E180" s="99"/>
      <c r="F180" s="99"/>
      <c r="G180" s="99"/>
      <c r="H180" s="27"/>
      <c r="I180" s="27"/>
      <c r="J180" s="27"/>
      <c r="K180" s="27"/>
      <c r="L180" s="27"/>
      <c r="M180" s="27"/>
      <c r="N180" s="27"/>
      <c r="O180" s="28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>
        <f t="shared" si="88"/>
        <v>0</v>
      </c>
      <c r="AH180" s="26"/>
      <c r="AI180" s="29"/>
      <c r="AJ180" s="29"/>
      <c r="AK180" s="29"/>
      <c r="AL180" s="29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</row>
    <row r="181" spans="1:70" ht="25.5" x14ac:dyDescent="0.25">
      <c r="A181" s="120" t="s">
        <v>103</v>
      </c>
      <c r="B181" s="77">
        <f>$B$10</f>
        <v>44562</v>
      </c>
      <c r="C181" s="77" t="e">
        <f ca="1">$C$10</f>
        <v>#NAME?</v>
      </c>
      <c r="D181" s="77" t="e">
        <f ca="1">$D$10</f>
        <v>#NAME?</v>
      </c>
      <c r="E181" s="77" t="e">
        <f ca="1">$E$10</f>
        <v>#NAME?</v>
      </c>
      <c r="F181" s="77" t="e">
        <f ca="1">$F$10</f>
        <v>#NAME?</v>
      </c>
      <c r="G181" s="77" t="e">
        <f ca="1">$G$10</f>
        <v>#NAME?</v>
      </c>
      <c r="H181" s="121"/>
      <c r="I181" s="8" t="e">
        <f ca="1">$I$10</f>
        <v>#NAME?</v>
      </c>
      <c r="J181" s="8" t="e">
        <f ca="1">$J$10</f>
        <v>#NAME?</v>
      </c>
      <c r="K181" s="8" t="e">
        <f ca="1">$K$10</f>
        <v>#NAME?</v>
      </c>
      <c r="L181" s="8" t="e">
        <f ca="1">$L$10</f>
        <v>#NAME?</v>
      </c>
      <c r="M181" s="8" t="e">
        <f ca="1">$M$10</f>
        <v>#NAME?</v>
      </c>
      <c r="N181" s="8" t="e">
        <f ca="1">$N$10</f>
        <v>#NAME?</v>
      </c>
      <c r="O181" s="121"/>
      <c r="P181" s="10" t="e">
        <f t="shared" ref="P181:AE181" ca="1" si="105">P10</f>
        <v>#NAME?</v>
      </c>
      <c r="Q181" s="8" t="e">
        <f t="shared" ca="1" si="105"/>
        <v>#NAME?</v>
      </c>
      <c r="R181" s="8" t="e">
        <f t="shared" ca="1" si="105"/>
        <v>#NAME?</v>
      </c>
      <c r="S181" s="8" t="e">
        <f t="shared" ca="1" si="105"/>
        <v>#NAME?</v>
      </c>
      <c r="T181" s="8" t="e">
        <f t="shared" ca="1" si="105"/>
        <v>#NAME?</v>
      </c>
      <c r="U181" s="8" t="e">
        <f t="shared" ca="1" si="105"/>
        <v>#NAME?</v>
      </c>
      <c r="V181" s="8" t="e">
        <f t="shared" ca="1" si="105"/>
        <v>#NAME?</v>
      </c>
      <c r="W181" s="8" t="e">
        <f t="shared" ca="1" si="105"/>
        <v>#NAME?</v>
      </c>
      <c r="X181" s="8" t="e">
        <f t="shared" ca="1" si="105"/>
        <v>#NAME?</v>
      </c>
      <c r="Y181" s="8" t="e">
        <f t="shared" ca="1" si="105"/>
        <v>#NAME?</v>
      </c>
      <c r="Z181" s="8" t="e">
        <f t="shared" ca="1" si="105"/>
        <v>#NAME?</v>
      </c>
      <c r="AA181" s="8" t="e">
        <f t="shared" ca="1" si="105"/>
        <v>#NAME?</v>
      </c>
      <c r="AB181" s="8" t="e">
        <f t="shared" ca="1" si="105"/>
        <v>#NAME?</v>
      </c>
      <c r="AC181" s="8" t="e">
        <f t="shared" ca="1" si="105"/>
        <v>#NAME?</v>
      </c>
      <c r="AD181" s="8" t="e">
        <f t="shared" ca="1" si="105"/>
        <v>#NAME?</v>
      </c>
      <c r="AE181" s="8" t="e">
        <f t="shared" ca="1" si="105"/>
        <v>#NAME?</v>
      </c>
      <c r="AF181" s="11"/>
      <c r="AG181" s="11" t="e">
        <f t="shared" ca="1" si="88"/>
        <v>#NAME?</v>
      </c>
      <c r="AH181" s="120" t="s">
        <v>104</v>
      </c>
      <c r="AI181" s="122"/>
      <c r="AJ181" s="122"/>
      <c r="AK181" s="43" t="str">
        <f>AK$20</f>
        <v>06 a 31 - Mai - 24</v>
      </c>
      <c r="AL181" s="34"/>
      <c r="AM181" s="8" t="e">
        <f t="shared" ref="AM181:BR181" ca="1" si="106">AM$20</f>
        <v>#NAME?</v>
      </c>
      <c r="AN181" s="8" t="e">
        <f t="shared" ca="1" si="106"/>
        <v>#NAME?</v>
      </c>
      <c r="AO181" s="8" t="e">
        <f t="shared" ca="1" si="106"/>
        <v>#NAME?</v>
      </c>
      <c r="AP181" s="8" t="e">
        <f t="shared" ca="1" si="106"/>
        <v>#NAME?</v>
      </c>
      <c r="AQ181" s="8" t="e">
        <f t="shared" ca="1" si="106"/>
        <v>#NAME?</v>
      </c>
      <c r="AR181" s="8" t="e">
        <f t="shared" ca="1" si="106"/>
        <v>#NAME?</v>
      </c>
      <c r="AS181" s="8" t="e">
        <f t="shared" ca="1" si="106"/>
        <v>#NAME?</v>
      </c>
      <c r="AT181" s="8" t="e">
        <f t="shared" ca="1" si="106"/>
        <v>#NAME?</v>
      </c>
      <c r="AU181" s="8" t="e">
        <f t="shared" ca="1" si="106"/>
        <v>#NAME?</v>
      </c>
      <c r="AV181" s="8" t="e">
        <f t="shared" ca="1" si="106"/>
        <v>#NAME?</v>
      </c>
      <c r="AW181" s="8" t="e">
        <f t="shared" ca="1" si="106"/>
        <v>#NAME?</v>
      </c>
      <c r="AX181" s="8" t="e">
        <f t="shared" ca="1" si="106"/>
        <v>#NAME?</v>
      </c>
      <c r="AY181" s="8" t="e">
        <f t="shared" ca="1" si="106"/>
        <v>#NAME?</v>
      </c>
      <c r="AZ181" s="8" t="e">
        <f t="shared" ca="1" si="106"/>
        <v>#NAME?</v>
      </c>
      <c r="BA181" s="8" t="e">
        <f t="shared" ca="1" si="106"/>
        <v>#NAME?</v>
      </c>
      <c r="BB181" s="8" t="e">
        <f t="shared" ca="1" si="106"/>
        <v>#NAME?</v>
      </c>
      <c r="BC181" s="8" t="e">
        <f t="shared" ca="1" si="106"/>
        <v>#NAME?</v>
      </c>
      <c r="BD181" s="8" t="e">
        <f t="shared" ca="1" si="106"/>
        <v>#NAME?</v>
      </c>
      <c r="BE181" s="8" t="e">
        <f t="shared" ca="1" si="106"/>
        <v>#NAME?</v>
      </c>
      <c r="BF181" s="8" t="e">
        <f t="shared" ca="1" si="106"/>
        <v>#NAME?</v>
      </c>
      <c r="BG181" s="8" t="e">
        <f t="shared" ca="1" si="106"/>
        <v>#NAME?</v>
      </c>
      <c r="BH181" s="8" t="e">
        <f t="shared" ca="1" si="106"/>
        <v>#NAME?</v>
      </c>
      <c r="BI181" s="8" t="e">
        <f t="shared" ca="1" si="106"/>
        <v>#NAME?</v>
      </c>
      <c r="BJ181" s="8" t="e">
        <f t="shared" ca="1" si="106"/>
        <v>#NAME?</v>
      </c>
      <c r="BK181" s="8" t="e">
        <f t="shared" ca="1" si="106"/>
        <v>#NAME?</v>
      </c>
      <c r="BL181" s="8" t="e">
        <f t="shared" ca="1" si="106"/>
        <v>#NAME?</v>
      </c>
      <c r="BM181" s="8" t="e">
        <f t="shared" ca="1" si="106"/>
        <v>#NAME?</v>
      </c>
      <c r="BN181" s="8" t="e">
        <f t="shared" ca="1" si="106"/>
        <v>#NAME?</v>
      </c>
      <c r="BO181" s="8" t="e">
        <f t="shared" ca="1" si="106"/>
        <v>#NAME?</v>
      </c>
      <c r="BP181" s="8" t="e">
        <f t="shared" ca="1" si="106"/>
        <v>#NAME?</v>
      </c>
      <c r="BQ181" s="8" t="e">
        <f t="shared" ca="1" si="106"/>
        <v>#NAME?</v>
      </c>
      <c r="BR181" s="8" t="e">
        <f t="shared" ca="1" si="106"/>
        <v>#NAME?</v>
      </c>
    </row>
    <row r="182" spans="1:70" s="19" customFormat="1" x14ac:dyDescent="0.25">
      <c r="A182" s="123" t="s">
        <v>105</v>
      </c>
      <c r="B182" s="14">
        <v>39</v>
      </c>
      <c r="C182" s="14">
        <v>43</v>
      </c>
      <c r="D182" s="14">
        <v>31</v>
      </c>
      <c r="E182" s="14">
        <v>24</v>
      </c>
      <c r="F182" s="14">
        <v>80</v>
      </c>
      <c r="G182" s="14">
        <v>168</v>
      </c>
      <c r="H182" s="124" t="s">
        <v>106</v>
      </c>
      <c r="I182" s="14">
        <v>154</v>
      </c>
      <c r="J182" s="14">
        <v>217</v>
      </c>
      <c r="K182" s="14">
        <v>198</v>
      </c>
      <c r="L182" s="14">
        <v>293</v>
      </c>
      <c r="M182" s="14">
        <v>208</v>
      </c>
      <c r="N182" s="14">
        <v>489</v>
      </c>
      <c r="O182" s="125" t="s">
        <v>106</v>
      </c>
      <c r="P182" s="14">
        <v>370</v>
      </c>
      <c r="Q182" s="14">
        <v>460</v>
      </c>
      <c r="R182" s="14">
        <v>587</v>
      </c>
      <c r="S182" s="14">
        <v>505</v>
      </c>
      <c r="T182" s="14">
        <v>717</v>
      </c>
      <c r="U182" s="14">
        <v>511</v>
      </c>
      <c r="V182" s="14">
        <v>495</v>
      </c>
      <c r="W182" s="14">
        <v>698</v>
      </c>
      <c r="X182" s="14">
        <v>721</v>
      </c>
      <c r="Y182" s="14">
        <v>679</v>
      </c>
      <c r="Z182" s="14">
        <v>707</v>
      </c>
      <c r="AA182" s="14">
        <v>633</v>
      </c>
      <c r="AB182" s="14">
        <v>705</v>
      </c>
      <c r="AC182" s="14">
        <v>653</v>
      </c>
      <c r="AD182" s="14">
        <v>503</v>
      </c>
      <c r="AE182" s="14">
        <v>202</v>
      </c>
      <c r="AF182" s="17"/>
      <c r="AG182" s="17">
        <f t="shared" si="88"/>
        <v>34.354838709677423</v>
      </c>
      <c r="AH182" s="126" t="s">
        <v>105</v>
      </c>
      <c r="AI182" s="127" t="s">
        <v>106</v>
      </c>
      <c r="AJ182" s="127" t="s">
        <v>106</v>
      </c>
      <c r="AK182" s="128">
        <f t="shared" ref="AK182:AK188" si="107">(AM182/31)*26</f>
        <v>178.64516129032259</v>
      </c>
      <c r="AL182" s="127" t="s">
        <v>106</v>
      </c>
      <c r="AM182" s="14">
        <v>213</v>
      </c>
      <c r="AN182" s="14">
        <v>132</v>
      </c>
      <c r="AO182" s="14">
        <v>178</v>
      </c>
      <c r="AP182" s="14">
        <v>134</v>
      </c>
      <c r="AQ182" s="14">
        <v>85</v>
      </c>
      <c r="AR182" s="14">
        <v>64</v>
      </c>
      <c r="AS182" s="14">
        <v>55</v>
      </c>
      <c r="AT182" s="14">
        <v>38</v>
      </c>
      <c r="AU182" s="14">
        <v>63</v>
      </c>
      <c r="AV182" s="14">
        <v>29</v>
      </c>
      <c r="AW182" s="14">
        <v>31</v>
      </c>
      <c r="AX182" s="14">
        <v>37</v>
      </c>
      <c r="AY182" s="14">
        <v>26</v>
      </c>
      <c r="AZ182" s="14">
        <v>25</v>
      </c>
      <c r="BA182" s="14">
        <v>38</v>
      </c>
      <c r="BB182" s="14">
        <v>30</v>
      </c>
      <c r="BC182" s="14">
        <v>41</v>
      </c>
      <c r="BD182" s="14">
        <v>34</v>
      </c>
      <c r="BE182" s="14">
        <v>32</v>
      </c>
      <c r="BF182" s="14">
        <v>31</v>
      </c>
      <c r="BG182" s="14">
        <v>40</v>
      </c>
      <c r="BH182" s="14">
        <v>31</v>
      </c>
      <c r="BI182" s="14">
        <v>19</v>
      </c>
      <c r="BJ182" s="14">
        <v>26</v>
      </c>
      <c r="BK182" s="14">
        <v>15</v>
      </c>
      <c r="BL182" s="14">
        <v>21</v>
      </c>
      <c r="BM182" s="14">
        <v>18</v>
      </c>
      <c r="BN182" s="14"/>
      <c r="BO182" s="14"/>
      <c r="BP182" s="14"/>
      <c r="BQ182" s="14"/>
      <c r="BR182" s="14"/>
    </row>
    <row r="183" spans="1:70" s="19" customFormat="1" x14ac:dyDescent="0.25">
      <c r="A183" s="129" t="s">
        <v>107</v>
      </c>
      <c r="B183" s="14">
        <v>353</v>
      </c>
      <c r="C183" s="14">
        <v>248</v>
      </c>
      <c r="D183" s="14">
        <v>326</v>
      </c>
      <c r="E183" s="14">
        <v>382</v>
      </c>
      <c r="F183" s="14">
        <v>285</v>
      </c>
      <c r="G183" s="14">
        <v>322</v>
      </c>
      <c r="H183" s="124" t="s">
        <v>108</v>
      </c>
      <c r="I183" s="14">
        <v>285</v>
      </c>
      <c r="J183" s="14">
        <v>265</v>
      </c>
      <c r="K183" s="14">
        <v>322</v>
      </c>
      <c r="L183" s="14">
        <v>364</v>
      </c>
      <c r="M183" s="14">
        <v>548</v>
      </c>
      <c r="N183" s="14">
        <v>495</v>
      </c>
      <c r="O183" s="124" t="s">
        <v>108</v>
      </c>
      <c r="P183" s="14">
        <v>608</v>
      </c>
      <c r="Q183" s="14">
        <v>650</v>
      </c>
      <c r="R183" s="14">
        <v>763</v>
      </c>
      <c r="S183" s="14">
        <v>817</v>
      </c>
      <c r="T183" s="14">
        <v>935</v>
      </c>
      <c r="U183" s="130">
        <v>937</v>
      </c>
      <c r="V183" s="14">
        <v>784</v>
      </c>
      <c r="W183" s="14">
        <v>718</v>
      </c>
      <c r="X183" s="14">
        <v>682</v>
      </c>
      <c r="Y183" s="14">
        <v>670</v>
      </c>
      <c r="Z183" s="14">
        <v>612</v>
      </c>
      <c r="AA183" s="14">
        <v>676</v>
      </c>
      <c r="AB183" s="14">
        <v>643</v>
      </c>
      <c r="AC183" s="14">
        <v>596</v>
      </c>
      <c r="AD183" s="14">
        <v>717</v>
      </c>
      <c r="AE183" s="14">
        <v>831</v>
      </c>
      <c r="AF183" s="17"/>
      <c r="AG183" s="17">
        <f t="shared" si="88"/>
        <v>120</v>
      </c>
      <c r="AH183" s="131" t="s">
        <v>107</v>
      </c>
      <c r="AI183" s="132" t="s">
        <v>108</v>
      </c>
      <c r="AJ183" s="132" t="s">
        <v>108</v>
      </c>
      <c r="AK183" s="128">
        <f t="shared" si="107"/>
        <v>624</v>
      </c>
      <c r="AL183" s="132" t="s">
        <v>108</v>
      </c>
      <c r="AM183" s="14">
        <v>744</v>
      </c>
      <c r="AN183" s="14">
        <v>658</v>
      </c>
      <c r="AO183" s="14">
        <v>2273</v>
      </c>
      <c r="AP183" s="14">
        <v>2111</v>
      </c>
      <c r="AQ183" s="14">
        <v>625</v>
      </c>
      <c r="AR183" s="14">
        <v>604</v>
      </c>
      <c r="AS183" s="14">
        <v>559</v>
      </c>
      <c r="AT183" s="14">
        <v>606</v>
      </c>
      <c r="AU183" s="14">
        <v>772</v>
      </c>
      <c r="AV183" s="14">
        <v>720</v>
      </c>
      <c r="AW183" s="14">
        <v>757</v>
      </c>
      <c r="AX183" s="14">
        <v>648</v>
      </c>
      <c r="AY183" s="14">
        <v>728</v>
      </c>
      <c r="AZ183" s="14">
        <v>728</v>
      </c>
      <c r="BA183" s="14">
        <v>668</v>
      </c>
      <c r="BB183" s="14">
        <v>673</v>
      </c>
      <c r="BC183" s="14">
        <v>627</v>
      </c>
      <c r="BD183" s="14">
        <v>678</v>
      </c>
      <c r="BE183" s="14">
        <v>728</v>
      </c>
      <c r="BF183" s="14">
        <v>698</v>
      </c>
      <c r="BG183" s="14">
        <v>627</v>
      </c>
      <c r="BH183" s="14">
        <v>665</v>
      </c>
      <c r="BI183" s="14">
        <v>761</v>
      </c>
      <c r="BJ183" s="14">
        <v>783</v>
      </c>
      <c r="BK183" s="14">
        <v>759</v>
      </c>
      <c r="BL183" s="14">
        <v>812</v>
      </c>
      <c r="BM183" s="14">
        <v>811</v>
      </c>
      <c r="BN183" s="14"/>
      <c r="BO183" s="14"/>
      <c r="BP183" s="14"/>
      <c r="BQ183" s="14"/>
      <c r="BR183" s="14"/>
    </row>
    <row r="184" spans="1:70" s="19" customFormat="1" x14ac:dyDescent="0.25">
      <c r="A184" s="129" t="s">
        <v>109</v>
      </c>
      <c r="B184" s="14">
        <v>2033</v>
      </c>
      <c r="C184" s="14">
        <v>1396</v>
      </c>
      <c r="D184" s="14">
        <v>1735</v>
      </c>
      <c r="E184" s="14">
        <v>1769</v>
      </c>
      <c r="F184" s="14">
        <v>1908</v>
      </c>
      <c r="G184" s="14">
        <v>1878</v>
      </c>
      <c r="H184" s="124" t="s">
        <v>110</v>
      </c>
      <c r="I184" s="14">
        <v>1646</v>
      </c>
      <c r="J184" s="14">
        <v>1975</v>
      </c>
      <c r="K184" s="14">
        <v>1756</v>
      </c>
      <c r="L184" s="14">
        <v>1954</v>
      </c>
      <c r="M184" s="14">
        <v>1911</v>
      </c>
      <c r="N184" s="14">
        <v>2098</v>
      </c>
      <c r="O184" s="124" t="s">
        <v>110</v>
      </c>
      <c r="P184" s="14">
        <v>2095</v>
      </c>
      <c r="Q184" s="14">
        <v>2025</v>
      </c>
      <c r="R184" s="14">
        <v>2568</v>
      </c>
      <c r="S184" s="14">
        <v>2670</v>
      </c>
      <c r="T184" s="14">
        <v>2759</v>
      </c>
      <c r="U184" s="133">
        <v>2629</v>
      </c>
      <c r="V184" s="14">
        <v>2780</v>
      </c>
      <c r="W184" s="14">
        <v>2573</v>
      </c>
      <c r="X184" s="14">
        <v>2525</v>
      </c>
      <c r="Y184" s="14">
        <v>2329</v>
      </c>
      <c r="Z184" s="14">
        <v>2307</v>
      </c>
      <c r="AA184" s="14">
        <v>2260</v>
      </c>
      <c r="AB184" s="14">
        <v>2335</v>
      </c>
      <c r="AC184" s="14">
        <v>2540</v>
      </c>
      <c r="AD184" s="14">
        <v>3123</v>
      </c>
      <c r="AE184" s="14">
        <v>3246</v>
      </c>
      <c r="AF184" s="17"/>
      <c r="AG184" s="17">
        <f t="shared" si="88"/>
        <v>425.32258064516128</v>
      </c>
      <c r="AH184" s="131" t="s">
        <v>109</v>
      </c>
      <c r="AI184" s="132" t="s">
        <v>111</v>
      </c>
      <c r="AJ184" s="132" t="s">
        <v>111</v>
      </c>
      <c r="AK184" s="128">
        <f t="shared" si="107"/>
        <v>2211.6774193548385</v>
      </c>
      <c r="AL184" s="132" t="s">
        <v>111</v>
      </c>
      <c r="AM184" s="14">
        <v>2637</v>
      </c>
      <c r="AN184" s="14">
        <v>2159</v>
      </c>
      <c r="AO184" s="14">
        <v>532</v>
      </c>
      <c r="AP184" s="14">
        <v>566</v>
      </c>
      <c r="AQ184" s="14">
        <v>2352</v>
      </c>
      <c r="AR184" s="14">
        <v>2460</v>
      </c>
      <c r="AS184" s="14">
        <v>2333</v>
      </c>
      <c r="AT184" s="14">
        <v>2380</v>
      </c>
      <c r="AU184" s="14">
        <v>2756</v>
      </c>
      <c r="AV184" s="14">
        <v>2517</v>
      </c>
      <c r="AW184" s="14">
        <v>2569</v>
      </c>
      <c r="AX184" s="14">
        <v>2614</v>
      </c>
      <c r="AY184" s="14">
        <v>2717</v>
      </c>
      <c r="AZ184" s="14">
        <v>2495</v>
      </c>
      <c r="BA184" s="14">
        <v>2431</v>
      </c>
      <c r="BB184" s="14">
        <v>2505</v>
      </c>
      <c r="BC184" s="14">
        <v>2436</v>
      </c>
      <c r="BD184" s="14">
        <v>2329</v>
      </c>
      <c r="BE184" s="14">
        <v>2264</v>
      </c>
      <c r="BF184" s="14">
        <v>2270</v>
      </c>
      <c r="BG184" s="14">
        <v>2246</v>
      </c>
      <c r="BH184" s="14">
        <v>2308</v>
      </c>
      <c r="BI184" s="14">
        <v>2552</v>
      </c>
      <c r="BJ184" s="14">
        <v>2487</v>
      </c>
      <c r="BK184" s="14">
        <v>2488</v>
      </c>
      <c r="BL184" s="14">
        <v>2137</v>
      </c>
      <c r="BM184" s="14">
        <v>2174</v>
      </c>
      <c r="BN184" s="14"/>
      <c r="BO184" s="14"/>
      <c r="BP184" s="14"/>
      <c r="BQ184" s="14"/>
      <c r="BR184" s="14"/>
    </row>
    <row r="185" spans="1:70" s="19" customFormat="1" x14ac:dyDescent="0.25">
      <c r="A185" s="129" t="s">
        <v>112</v>
      </c>
      <c r="B185" s="14">
        <v>3657</v>
      </c>
      <c r="C185" s="14">
        <v>2909</v>
      </c>
      <c r="D185" s="14">
        <v>3263</v>
      </c>
      <c r="E185" s="14">
        <v>3080</v>
      </c>
      <c r="F185" s="14">
        <v>3459</v>
      </c>
      <c r="G185" s="14">
        <v>3789</v>
      </c>
      <c r="H185" s="124" t="s">
        <v>113</v>
      </c>
      <c r="I185" s="14">
        <v>3058</v>
      </c>
      <c r="J185" s="14">
        <v>3723</v>
      </c>
      <c r="K185" s="14">
        <v>3952</v>
      </c>
      <c r="L185" s="14">
        <v>3931</v>
      </c>
      <c r="M185" s="14">
        <v>3732</v>
      </c>
      <c r="N185" s="14">
        <v>4063</v>
      </c>
      <c r="O185" s="124" t="s">
        <v>113</v>
      </c>
      <c r="P185" s="14">
        <v>3735</v>
      </c>
      <c r="Q185" s="14">
        <v>3490</v>
      </c>
      <c r="R185" s="14">
        <v>4006</v>
      </c>
      <c r="S185" s="14">
        <v>3762</v>
      </c>
      <c r="T185" s="14">
        <v>3869</v>
      </c>
      <c r="U185" s="14">
        <v>2994</v>
      </c>
      <c r="V185" s="14">
        <v>2648</v>
      </c>
      <c r="W185" s="14">
        <v>3130</v>
      </c>
      <c r="X185" s="14">
        <v>3003</v>
      </c>
      <c r="Y185" s="14">
        <v>3337</v>
      </c>
      <c r="Z185" s="14">
        <v>3441</v>
      </c>
      <c r="AA185" s="14">
        <v>3337</v>
      </c>
      <c r="AB185" s="14">
        <v>3869</v>
      </c>
      <c r="AC185" s="14">
        <v>4448</v>
      </c>
      <c r="AD185" s="14">
        <v>4617</v>
      </c>
      <c r="AE185" s="14">
        <v>4706</v>
      </c>
      <c r="AF185" s="17"/>
      <c r="AG185" s="17">
        <f t="shared" si="88"/>
        <v>714.67741935483878</v>
      </c>
      <c r="AH185" s="131" t="s">
        <v>112</v>
      </c>
      <c r="AI185" s="132" t="s">
        <v>113</v>
      </c>
      <c r="AJ185" s="132" t="s">
        <v>113</v>
      </c>
      <c r="AK185" s="128">
        <f t="shared" si="107"/>
        <v>3716.3225806451615</v>
      </c>
      <c r="AL185" s="132" t="s">
        <v>113</v>
      </c>
      <c r="AM185" s="14">
        <v>4431</v>
      </c>
      <c r="AN185" s="14">
        <v>3700</v>
      </c>
      <c r="AO185" s="14">
        <v>3244</v>
      </c>
      <c r="AP185" s="14">
        <v>3564</v>
      </c>
      <c r="AQ185" s="14">
        <v>3361</v>
      </c>
      <c r="AR185" s="14">
        <v>3485</v>
      </c>
      <c r="AS185" s="14">
        <v>3623</v>
      </c>
      <c r="AT185" s="14">
        <v>4065</v>
      </c>
      <c r="AU185" s="14">
        <v>3759</v>
      </c>
      <c r="AV185" s="14">
        <v>3562</v>
      </c>
      <c r="AW185" s="14">
        <v>3505</v>
      </c>
      <c r="AX185" s="14">
        <v>3769</v>
      </c>
      <c r="AY185" s="14">
        <v>4253</v>
      </c>
      <c r="AZ185" s="14">
        <v>3593</v>
      </c>
      <c r="BA185" s="14">
        <v>3502</v>
      </c>
      <c r="BB185" s="14">
        <v>3754</v>
      </c>
      <c r="BC185" s="14">
        <v>4185</v>
      </c>
      <c r="BD185" s="14">
        <v>4207</v>
      </c>
      <c r="BE185" s="14">
        <v>3551</v>
      </c>
      <c r="BF185" s="14">
        <v>3802</v>
      </c>
      <c r="BG185" s="14">
        <v>4071</v>
      </c>
      <c r="BH185" s="14">
        <v>3111</v>
      </c>
      <c r="BI185" s="14">
        <v>3694</v>
      </c>
      <c r="BJ185" s="14">
        <v>3732</v>
      </c>
      <c r="BK185" s="14">
        <v>3809</v>
      </c>
      <c r="BL185" s="14">
        <v>3581</v>
      </c>
      <c r="BM185" s="14">
        <v>3516</v>
      </c>
      <c r="BN185" s="14"/>
      <c r="BO185" s="14"/>
      <c r="BP185" s="14"/>
      <c r="BQ185" s="14"/>
      <c r="BR185" s="14"/>
    </row>
    <row r="186" spans="1:70" s="19" customFormat="1" x14ac:dyDescent="0.25">
      <c r="A186" s="129" t="s">
        <v>114</v>
      </c>
      <c r="B186" s="14">
        <v>2890</v>
      </c>
      <c r="C186" s="14">
        <v>1570</v>
      </c>
      <c r="D186" s="14">
        <v>1097</v>
      </c>
      <c r="E186" s="14">
        <v>569</v>
      </c>
      <c r="F186" s="14">
        <v>529</v>
      </c>
      <c r="G186" s="14">
        <v>753</v>
      </c>
      <c r="H186" s="124" t="s">
        <v>115</v>
      </c>
      <c r="I186" s="14">
        <v>602</v>
      </c>
      <c r="J186" s="14">
        <v>155</v>
      </c>
      <c r="K186" s="14">
        <v>222</v>
      </c>
      <c r="L186" s="14">
        <v>261</v>
      </c>
      <c r="M186" s="14">
        <v>217</v>
      </c>
      <c r="N186" s="14">
        <v>136</v>
      </c>
      <c r="O186" s="124" t="s">
        <v>115</v>
      </c>
      <c r="P186" s="14">
        <v>269</v>
      </c>
      <c r="Q186" s="14">
        <v>120</v>
      </c>
      <c r="R186" s="14">
        <v>114</v>
      </c>
      <c r="S186" s="14">
        <v>362</v>
      </c>
      <c r="T186" s="14">
        <v>63</v>
      </c>
      <c r="U186" s="14">
        <v>70</v>
      </c>
      <c r="V186" s="14">
        <v>97</v>
      </c>
      <c r="W186" s="14">
        <v>74</v>
      </c>
      <c r="X186" s="14">
        <v>79</v>
      </c>
      <c r="Y186" s="14">
        <v>70</v>
      </c>
      <c r="Z186" s="14">
        <v>64</v>
      </c>
      <c r="AA186" s="14">
        <v>83</v>
      </c>
      <c r="AB186" s="14">
        <v>191</v>
      </c>
      <c r="AC186" s="14">
        <v>156</v>
      </c>
      <c r="AD186" s="14">
        <v>147</v>
      </c>
      <c r="AE186" s="14">
        <v>51</v>
      </c>
      <c r="AF186" s="17"/>
      <c r="AG186" s="17">
        <f t="shared" si="88"/>
        <v>18.548387096774192</v>
      </c>
      <c r="AH186" s="131" t="s">
        <v>114</v>
      </c>
      <c r="AI186" s="132" t="s">
        <v>115</v>
      </c>
      <c r="AJ186" s="132" t="s">
        <v>115</v>
      </c>
      <c r="AK186" s="128">
        <f t="shared" si="107"/>
        <v>96.451612903225808</v>
      </c>
      <c r="AL186" s="132" t="s">
        <v>115</v>
      </c>
      <c r="AM186" s="14">
        <v>115</v>
      </c>
      <c r="AN186" s="14">
        <v>90</v>
      </c>
      <c r="AO186" s="14">
        <v>114</v>
      </c>
      <c r="AP186" s="14">
        <v>135</v>
      </c>
      <c r="AQ186" s="14">
        <v>131</v>
      </c>
      <c r="AR186" s="14">
        <v>149</v>
      </c>
      <c r="AS186" s="14">
        <v>205</v>
      </c>
      <c r="AT186" s="14">
        <v>201</v>
      </c>
      <c r="AU186" s="14">
        <v>165</v>
      </c>
      <c r="AV186" s="14">
        <v>77</v>
      </c>
      <c r="AW186" s="14">
        <v>73</v>
      </c>
      <c r="AX186" s="14">
        <v>101</v>
      </c>
      <c r="AY186" s="14">
        <v>297</v>
      </c>
      <c r="AZ186" s="14">
        <v>241</v>
      </c>
      <c r="BA186" s="14">
        <v>121</v>
      </c>
      <c r="BB186" s="14">
        <v>136</v>
      </c>
      <c r="BC186" s="14">
        <v>233</v>
      </c>
      <c r="BD186" s="14">
        <v>222</v>
      </c>
      <c r="BE186" s="14">
        <v>227</v>
      </c>
      <c r="BF186" s="14">
        <v>315</v>
      </c>
      <c r="BG186" s="14">
        <v>249</v>
      </c>
      <c r="BH186" s="14">
        <v>173</v>
      </c>
      <c r="BI186" s="14">
        <v>147</v>
      </c>
      <c r="BJ186" s="14">
        <v>73</v>
      </c>
      <c r="BK186" s="14">
        <v>71</v>
      </c>
      <c r="BL186" s="14">
        <v>84</v>
      </c>
      <c r="BM186" s="14">
        <v>144</v>
      </c>
      <c r="BN186" s="14"/>
      <c r="BO186" s="14"/>
      <c r="BP186" s="14"/>
      <c r="BQ186" s="14"/>
      <c r="BR186" s="14"/>
    </row>
    <row r="187" spans="1:70" s="19" customFormat="1" x14ac:dyDescent="0.25">
      <c r="A187" s="129" t="s">
        <v>116</v>
      </c>
      <c r="B187" s="14">
        <v>0</v>
      </c>
      <c r="C187" s="14">
        <v>0</v>
      </c>
      <c r="D187" s="14">
        <v>4</v>
      </c>
      <c r="E187" s="14">
        <v>0</v>
      </c>
      <c r="F187" s="14">
        <v>0</v>
      </c>
      <c r="G187" s="14">
        <v>0</v>
      </c>
      <c r="H187" s="134" t="s">
        <v>117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35" t="s">
        <v>117</v>
      </c>
      <c r="P187" s="14">
        <v>0</v>
      </c>
      <c r="Q187" s="14">
        <v>0</v>
      </c>
      <c r="R187" s="14">
        <v>0</v>
      </c>
      <c r="S187" s="14">
        <v>0</v>
      </c>
      <c r="T187" s="14">
        <v>133</v>
      </c>
      <c r="U187" s="14">
        <v>264</v>
      </c>
      <c r="V187" s="14">
        <v>408</v>
      </c>
      <c r="W187" s="14">
        <v>176</v>
      </c>
      <c r="X187" s="14">
        <v>245</v>
      </c>
      <c r="Y187" s="14">
        <v>253</v>
      </c>
      <c r="Z187" s="14">
        <v>354</v>
      </c>
      <c r="AA187" s="14">
        <v>355</v>
      </c>
      <c r="AB187" s="14">
        <v>330</v>
      </c>
      <c r="AC187" s="14">
        <v>282</v>
      </c>
      <c r="AD187" s="14">
        <v>226</v>
      </c>
      <c r="AE187" s="14">
        <v>163</v>
      </c>
      <c r="AF187" s="17"/>
      <c r="AG187" s="17">
        <f t="shared" si="88"/>
        <v>35.161290322580648</v>
      </c>
      <c r="AH187" s="131" t="s">
        <v>116</v>
      </c>
      <c r="AI187" s="136" t="s">
        <v>117</v>
      </c>
      <c r="AJ187" s="136" t="s">
        <v>117</v>
      </c>
      <c r="AK187" s="128">
        <f t="shared" si="107"/>
        <v>182.83870967741936</v>
      </c>
      <c r="AL187" s="136" t="s">
        <v>117</v>
      </c>
      <c r="AM187" s="14">
        <v>218</v>
      </c>
      <c r="AN187" s="14">
        <v>254</v>
      </c>
      <c r="AO187" s="14">
        <v>447</v>
      </c>
      <c r="AP187" s="14">
        <v>560</v>
      </c>
      <c r="AQ187" s="14">
        <v>411</v>
      </c>
      <c r="AR187" s="14">
        <v>467</v>
      </c>
      <c r="AS187" s="14">
        <v>436</v>
      </c>
      <c r="AT187" s="14">
        <v>548</v>
      </c>
      <c r="AU187" s="14">
        <v>648</v>
      </c>
      <c r="AV187" s="14">
        <v>794</v>
      </c>
      <c r="AW187" s="14">
        <v>732</v>
      </c>
      <c r="AX187" s="14">
        <v>716</v>
      </c>
      <c r="AY187" s="14">
        <v>784</v>
      </c>
      <c r="AZ187" s="14">
        <v>959</v>
      </c>
      <c r="BA187" s="14">
        <v>849</v>
      </c>
      <c r="BB187" s="14">
        <v>978</v>
      </c>
      <c r="BC187" s="14">
        <v>876</v>
      </c>
      <c r="BD187" s="14">
        <v>298</v>
      </c>
      <c r="BE187" s="14">
        <v>172</v>
      </c>
      <c r="BF187" s="14">
        <v>156</v>
      </c>
      <c r="BG187" s="14">
        <v>94</v>
      </c>
      <c r="BH187" s="14">
        <v>181</v>
      </c>
      <c r="BI187" s="14">
        <v>171</v>
      </c>
      <c r="BJ187" s="14">
        <v>195</v>
      </c>
      <c r="BK187" s="14">
        <v>149</v>
      </c>
      <c r="BL187" s="14">
        <v>121</v>
      </c>
      <c r="BM187" s="14">
        <v>121</v>
      </c>
      <c r="BN187" s="14"/>
      <c r="BO187" s="14"/>
      <c r="BP187" s="14"/>
      <c r="BQ187" s="14"/>
      <c r="BR187" s="14"/>
    </row>
    <row r="188" spans="1:70" s="19" customFormat="1" x14ac:dyDescent="0.25">
      <c r="A188" s="137" t="s">
        <v>23</v>
      </c>
      <c r="B188" s="88">
        <f t="shared" ref="B188:N188" si="108">SUM(B182:B187)</f>
        <v>8972</v>
      </c>
      <c r="C188" s="88">
        <f t="shared" si="108"/>
        <v>6166</v>
      </c>
      <c r="D188" s="88">
        <f t="shared" si="108"/>
        <v>6456</v>
      </c>
      <c r="E188" s="88">
        <f t="shared" si="108"/>
        <v>5824</v>
      </c>
      <c r="F188" s="88">
        <f t="shared" si="108"/>
        <v>6261</v>
      </c>
      <c r="G188" s="88">
        <f t="shared" si="108"/>
        <v>6910</v>
      </c>
      <c r="H188" s="138"/>
      <c r="I188" s="21">
        <f t="shared" si="108"/>
        <v>5745</v>
      </c>
      <c r="J188" s="21">
        <f t="shared" si="108"/>
        <v>6335</v>
      </c>
      <c r="K188" s="21">
        <f t="shared" si="108"/>
        <v>6450</v>
      </c>
      <c r="L188" s="21">
        <f t="shared" si="108"/>
        <v>6803</v>
      </c>
      <c r="M188" s="21">
        <f t="shared" si="108"/>
        <v>6616</v>
      </c>
      <c r="N188" s="21">
        <f t="shared" si="108"/>
        <v>7281</v>
      </c>
      <c r="O188" s="138"/>
      <c r="P188" s="23">
        <f t="shared" ref="P188:BR188" si="109">SUM(P182:P187)</f>
        <v>7077</v>
      </c>
      <c r="Q188" s="21">
        <f t="shared" si="109"/>
        <v>6745</v>
      </c>
      <c r="R188" s="21">
        <f t="shared" si="109"/>
        <v>8038</v>
      </c>
      <c r="S188" s="21">
        <f t="shared" si="109"/>
        <v>8116</v>
      </c>
      <c r="T188" s="21">
        <f t="shared" si="109"/>
        <v>8476</v>
      </c>
      <c r="U188" s="21">
        <f t="shared" si="109"/>
        <v>7405</v>
      </c>
      <c r="V188" s="21">
        <f t="shared" si="109"/>
        <v>7212</v>
      </c>
      <c r="W188" s="21">
        <f t="shared" si="109"/>
        <v>7369</v>
      </c>
      <c r="X188" s="21">
        <f>SUM(X182:X187)</f>
        <v>7255</v>
      </c>
      <c r="Y188" s="21">
        <f t="shared" si="109"/>
        <v>7338</v>
      </c>
      <c r="Z188" s="21">
        <f t="shared" si="109"/>
        <v>7485</v>
      </c>
      <c r="AA188" s="21">
        <f t="shared" si="109"/>
        <v>7344</v>
      </c>
      <c r="AB188" s="21">
        <f t="shared" si="109"/>
        <v>8073</v>
      </c>
      <c r="AC188" s="21">
        <f t="shared" si="109"/>
        <v>8675</v>
      </c>
      <c r="AD188" s="21">
        <f t="shared" si="109"/>
        <v>9333</v>
      </c>
      <c r="AE188" s="21">
        <f t="shared" si="109"/>
        <v>9199</v>
      </c>
      <c r="AF188" s="24"/>
      <c r="AG188" s="24">
        <f t="shared" si="88"/>
        <v>1348.0645161290322</v>
      </c>
      <c r="AH188" s="137" t="s">
        <v>23</v>
      </c>
      <c r="AI188" s="139"/>
      <c r="AJ188" s="139"/>
      <c r="AK188" s="21">
        <f t="shared" si="107"/>
        <v>7009.9354838709678</v>
      </c>
      <c r="AL188" s="139"/>
      <c r="AM188" s="21">
        <f t="shared" si="109"/>
        <v>8358</v>
      </c>
      <c r="AN188" s="21">
        <f t="shared" si="109"/>
        <v>6993</v>
      </c>
      <c r="AO188" s="21">
        <f t="shared" si="109"/>
        <v>6788</v>
      </c>
      <c r="AP188" s="21">
        <f t="shared" si="109"/>
        <v>7070</v>
      </c>
      <c r="AQ188" s="21">
        <f t="shared" si="109"/>
        <v>6965</v>
      </c>
      <c r="AR188" s="21">
        <f t="shared" si="109"/>
        <v>7229</v>
      </c>
      <c r="AS188" s="21">
        <f t="shared" si="109"/>
        <v>7211</v>
      </c>
      <c r="AT188" s="21">
        <f t="shared" si="109"/>
        <v>7838</v>
      </c>
      <c r="AU188" s="21">
        <f t="shared" si="109"/>
        <v>8163</v>
      </c>
      <c r="AV188" s="21">
        <f t="shared" si="109"/>
        <v>7699</v>
      </c>
      <c r="AW188" s="21">
        <f t="shared" si="109"/>
        <v>7667</v>
      </c>
      <c r="AX188" s="21">
        <f t="shared" si="109"/>
        <v>7885</v>
      </c>
      <c r="AY188" s="21">
        <f t="shared" si="109"/>
        <v>8805</v>
      </c>
      <c r="AZ188" s="21">
        <f t="shared" si="109"/>
        <v>8041</v>
      </c>
      <c r="BA188" s="21">
        <f t="shared" si="109"/>
        <v>7609</v>
      </c>
      <c r="BB188" s="21">
        <f t="shared" si="109"/>
        <v>8076</v>
      </c>
      <c r="BC188" s="21">
        <f t="shared" si="109"/>
        <v>8398</v>
      </c>
      <c r="BD188" s="21">
        <f t="shared" si="109"/>
        <v>7768</v>
      </c>
      <c r="BE188" s="21">
        <f t="shared" si="109"/>
        <v>6974</v>
      </c>
      <c r="BF188" s="21">
        <f t="shared" si="109"/>
        <v>7272</v>
      </c>
      <c r="BG188" s="21">
        <f t="shared" si="109"/>
        <v>7327</v>
      </c>
      <c r="BH188" s="21">
        <f t="shared" si="109"/>
        <v>6469</v>
      </c>
      <c r="BI188" s="21">
        <f t="shared" si="109"/>
        <v>7344</v>
      </c>
      <c r="BJ188" s="21">
        <f t="shared" si="109"/>
        <v>7296</v>
      </c>
      <c r="BK188" s="21">
        <f t="shared" si="109"/>
        <v>7291</v>
      </c>
      <c r="BL188" s="21">
        <f t="shared" si="109"/>
        <v>6756</v>
      </c>
      <c r="BM188" s="21">
        <f t="shared" si="109"/>
        <v>6784</v>
      </c>
      <c r="BN188" s="21">
        <f t="shared" si="109"/>
        <v>0</v>
      </c>
      <c r="BO188" s="21">
        <f t="shared" si="109"/>
        <v>0</v>
      </c>
      <c r="BP188" s="21">
        <f t="shared" si="109"/>
        <v>0</v>
      </c>
      <c r="BQ188" s="21">
        <f t="shared" si="109"/>
        <v>0</v>
      </c>
      <c r="BR188" s="21">
        <f t="shared" si="109"/>
        <v>0</v>
      </c>
    </row>
    <row r="189" spans="1:70" x14ac:dyDescent="0.25">
      <c r="A189" s="140"/>
      <c r="B189" s="141"/>
      <c r="C189" s="141"/>
      <c r="D189" s="141"/>
      <c r="E189" s="141"/>
      <c r="F189" s="141"/>
      <c r="G189" s="141"/>
      <c r="H189" s="27"/>
      <c r="I189" s="27"/>
      <c r="J189" s="27"/>
      <c r="K189" s="27"/>
      <c r="L189" s="27"/>
      <c r="M189" s="27"/>
      <c r="N189" s="27"/>
      <c r="O189" s="28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>
        <f t="shared" si="88"/>
        <v>0</v>
      </c>
      <c r="AH189" s="140"/>
      <c r="AI189" s="142"/>
      <c r="AJ189" s="142"/>
      <c r="AK189" s="142"/>
      <c r="AL189" s="142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</row>
    <row r="190" spans="1:70" ht="25.5" x14ac:dyDescent="0.25">
      <c r="A190" s="7" t="s">
        <v>118</v>
      </c>
      <c r="B190" s="8">
        <v>44562</v>
      </c>
      <c r="C190" s="8" t="e">
        <f ca="1">_xll.FIMMÊS(B190,0)+1</f>
        <v>#NAME?</v>
      </c>
      <c r="D190" s="8" t="e">
        <f ca="1">_xll.FIMMÊS(C190,0)+1</f>
        <v>#NAME?</v>
      </c>
      <c r="E190" s="8" t="e">
        <f ca="1">_xll.FIMMÊS(D190,0)+1</f>
        <v>#NAME?</v>
      </c>
      <c r="F190" s="8" t="e">
        <f ca="1">_xll.FIMMÊS(E190,0)+1</f>
        <v>#NAME?</v>
      </c>
      <c r="G190" s="8" t="e">
        <f ca="1">_xll.FIMMÊS(F190,0)+1</f>
        <v>#NAME?</v>
      </c>
      <c r="H190" s="143"/>
      <c r="I190" s="8" t="e">
        <f ca="1">_xll.FIMMÊS(G190,0)+1</f>
        <v>#NAME?</v>
      </c>
      <c r="J190" s="8" t="e">
        <f ca="1">_xll.FIMMÊS(I190,0)+1</f>
        <v>#NAME?</v>
      </c>
      <c r="K190" s="8" t="e">
        <f ca="1">_xll.FIMMÊS(J190,0)+1</f>
        <v>#NAME?</v>
      </c>
      <c r="L190" s="8" t="e">
        <f ca="1">_xll.FIMMÊS(K190,0)+1</f>
        <v>#NAME?</v>
      </c>
      <c r="M190" s="8" t="e">
        <f ca="1">_xll.FIMMÊS(L190,0)+1</f>
        <v>#NAME?</v>
      </c>
      <c r="N190" s="8" t="e">
        <f ca="1">_xll.FIMMÊS(M190,0)+1</f>
        <v>#NAME?</v>
      </c>
      <c r="O190" s="143"/>
      <c r="P190" s="10" t="e">
        <f t="shared" ref="P190:AE190" ca="1" si="110">P10</f>
        <v>#NAME?</v>
      </c>
      <c r="Q190" s="8" t="e">
        <f t="shared" ca="1" si="110"/>
        <v>#NAME?</v>
      </c>
      <c r="R190" s="8" t="e">
        <f t="shared" ca="1" si="110"/>
        <v>#NAME?</v>
      </c>
      <c r="S190" s="8" t="e">
        <f t="shared" ca="1" si="110"/>
        <v>#NAME?</v>
      </c>
      <c r="T190" s="8" t="e">
        <f t="shared" ca="1" si="110"/>
        <v>#NAME?</v>
      </c>
      <c r="U190" s="8" t="e">
        <f t="shared" ca="1" si="110"/>
        <v>#NAME?</v>
      </c>
      <c r="V190" s="8" t="e">
        <f t="shared" ca="1" si="110"/>
        <v>#NAME?</v>
      </c>
      <c r="W190" s="8" t="e">
        <f t="shared" ca="1" si="110"/>
        <v>#NAME?</v>
      </c>
      <c r="X190" s="8" t="e">
        <f t="shared" ca="1" si="110"/>
        <v>#NAME?</v>
      </c>
      <c r="Y190" s="8" t="e">
        <f t="shared" ca="1" si="110"/>
        <v>#NAME?</v>
      </c>
      <c r="Z190" s="8" t="e">
        <f t="shared" ca="1" si="110"/>
        <v>#NAME?</v>
      </c>
      <c r="AA190" s="8" t="e">
        <f t="shared" ca="1" si="110"/>
        <v>#NAME?</v>
      </c>
      <c r="AB190" s="8" t="e">
        <f t="shared" ca="1" si="110"/>
        <v>#NAME?</v>
      </c>
      <c r="AC190" s="8" t="e">
        <f t="shared" ca="1" si="110"/>
        <v>#NAME?</v>
      </c>
      <c r="AD190" s="8" t="e">
        <f t="shared" ca="1" si="110"/>
        <v>#NAME?</v>
      </c>
      <c r="AE190" s="8" t="e">
        <f t="shared" ca="1" si="110"/>
        <v>#NAME?</v>
      </c>
      <c r="AF190" s="11"/>
      <c r="AG190" s="11" t="e">
        <f t="shared" ca="1" si="88"/>
        <v>#NAME?</v>
      </c>
      <c r="AH190" s="7" t="s">
        <v>119</v>
      </c>
      <c r="AI190" s="55"/>
      <c r="AJ190" s="9"/>
      <c r="AK190" s="104" t="str">
        <f>AK$20</f>
        <v>06 a 31 - Mai - 24</v>
      </c>
      <c r="AL190" s="9"/>
      <c r="AM190" s="8" t="e">
        <f t="shared" ref="AM190:BR190" ca="1" si="111">AM$20</f>
        <v>#NAME?</v>
      </c>
      <c r="AN190" s="8" t="e">
        <f t="shared" ca="1" si="111"/>
        <v>#NAME?</v>
      </c>
      <c r="AO190" s="8" t="e">
        <f t="shared" ca="1" si="111"/>
        <v>#NAME?</v>
      </c>
      <c r="AP190" s="8" t="e">
        <f t="shared" ca="1" si="111"/>
        <v>#NAME?</v>
      </c>
      <c r="AQ190" s="8" t="e">
        <f t="shared" ca="1" si="111"/>
        <v>#NAME?</v>
      </c>
      <c r="AR190" s="8" t="e">
        <f t="shared" ca="1" si="111"/>
        <v>#NAME?</v>
      </c>
      <c r="AS190" s="8" t="e">
        <f t="shared" ca="1" si="111"/>
        <v>#NAME?</v>
      </c>
      <c r="AT190" s="8" t="e">
        <f t="shared" ca="1" si="111"/>
        <v>#NAME?</v>
      </c>
      <c r="AU190" s="8" t="e">
        <f t="shared" ca="1" si="111"/>
        <v>#NAME?</v>
      </c>
      <c r="AV190" s="8" t="e">
        <f t="shared" ca="1" si="111"/>
        <v>#NAME?</v>
      </c>
      <c r="AW190" s="8" t="e">
        <f t="shared" ca="1" si="111"/>
        <v>#NAME?</v>
      </c>
      <c r="AX190" s="8" t="e">
        <f t="shared" ca="1" si="111"/>
        <v>#NAME?</v>
      </c>
      <c r="AY190" s="8" t="e">
        <f t="shared" ca="1" si="111"/>
        <v>#NAME?</v>
      </c>
      <c r="AZ190" s="8" t="e">
        <f t="shared" ca="1" si="111"/>
        <v>#NAME?</v>
      </c>
      <c r="BA190" s="8" t="e">
        <f t="shared" ca="1" si="111"/>
        <v>#NAME?</v>
      </c>
      <c r="BB190" s="8" t="e">
        <f t="shared" ca="1" si="111"/>
        <v>#NAME?</v>
      </c>
      <c r="BC190" s="8" t="e">
        <f t="shared" ca="1" si="111"/>
        <v>#NAME?</v>
      </c>
      <c r="BD190" s="8" t="e">
        <f t="shared" ca="1" si="111"/>
        <v>#NAME?</v>
      </c>
      <c r="BE190" s="8" t="e">
        <f t="shared" ca="1" si="111"/>
        <v>#NAME?</v>
      </c>
      <c r="BF190" s="8" t="e">
        <f t="shared" ca="1" si="111"/>
        <v>#NAME?</v>
      </c>
      <c r="BG190" s="8" t="e">
        <f t="shared" ca="1" si="111"/>
        <v>#NAME?</v>
      </c>
      <c r="BH190" s="8" t="e">
        <f t="shared" ca="1" si="111"/>
        <v>#NAME?</v>
      </c>
      <c r="BI190" s="8" t="e">
        <f t="shared" ca="1" si="111"/>
        <v>#NAME?</v>
      </c>
      <c r="BJ190" s="8" t="e">
        <f t="shared" ca="1" si="111"/>
        <v>#NAME?</v>
      </c>
      <c r="BK190" s="8" t="e">
        <f t="shared" ca="1" si="111"/>
        <v>#NAME?</v>
      </c>
      <c r="BL190" s="8" t="e">
        <f t="shared" ca="1" si="111"/>
        <v>#NAME?</v>
      </c>
      <c r="BM190" s="8" t="e">
        <f t="shared" ca="1" si="111"/>
        <v>#NAME?</v>
      </c>
      <c r="BN190" s="8" t="e">
        <f t="shared" ca="1" si="111"/>
        <v>#NAME?</v>
      </c>
      <c r="BO190" s="8" t="e">
        <f t="shared" ca="1" si="111"/>
        <v>#NAME?</v>
      </c>
      <c r="BP190" s="8" t="e">
        <f t="shared" ca="1" si="111"/>
        <v>#NAME?</v>
      </c>
      <c r="BQ190" s="8" t="e">
        <f t="shared" ca="1" si="111"/>
        <v>#NAME?</v>
      </c>
      <c r="BR190" s="8" t="e">
        <f t="shared" ca="1" si="111"/>
        <v>#NAME?</v>
      </c>
    </row>
    <row r="191" spans="1:70" s="19" customFormat="1" x14ac:dyDescent="0.25">
      <c r="A191" s="13" t="s">
        <v>120</v>
      </c>
      <c r="B191" s="14">
        <v>19</v>
      </c>
      <c r="C191" s="14">
        <v>24</v>
      </c>
      <c r="D191" s="14">
        <v>18</v>
      </c>
      <c r="E191" s="14">
        <v>21</v>
      </c>
      <c r="F191" s="14">
        <v>19</v>
      </c>
      <c r="G191" s="14">
        <v>13</v>
      </c>
      <c r="H191" s="15"/>
      <c r="I191" s="14">
        <v>29</v>
      </c>
      <c r="J191" s="14">
        <v>19</v>
      </c>
      <c r="K191" s="14">
        <v>21</v>
      </c>
      <c r="L191" s="14">
        <v>20</v>
      </c>
      <c r="M191" s="14">
        <v>27</v>
      </c>
      <c r="N191" s="14">
        <v>22</v>
      </c>
      <c r="O191" s="15"/>
      <c r="P191" s="16">
        <v>28</v>
      </c>
      <c r="Q191" s="14">
        <v>17</v>
      </c>
      <c r="R191" s="14">
        <v>17</v>
      </c>
      <c r="S191" s="14">
        <v>30</v>
      </c>
      <c r="T191" s="14">
        <v>26</v>
      </c>
      <c r="U191" s="14">
        <v>21</v>
      </c>
      <c r="V191" s="14">
        <v>26</v>
      </c>
      <c r="W191" s="14">
        <v>19</v>
      </c>
      <c r="X191" s="14">
        <v>29</v>
      </c>
      <c r="Y191" s="14">
        <v>26</v>
      </c>
      <c r="Z191" s="14">
        <v>16</v>
      </c>
      <c r="AA191" s="14">
        <v>24</v>
      </c>
      <c r="AB191" s="14">
        <v>18</v>
      </c>
      <c r="AC191" s="14">
        <v>14</v>
      </c>
      <c r="AD191" s="14">
        <v>25</v>
      </c>
      <c r="AE191" s="14">
        <v>24</v>
      </c>
      <c r="AF191" s="17"/>
      <c r="AG191" s="17">
        <f t="shared" si="88"/>
        <v>2.903225806451613</v>
      </c>
      <c r="AH191" s="13" t="s">
        <v>120</v>
      </c>
      <c r="AI191" s="95"/>
      <c r="AJ191" s="102"/>
      <c r="AK191" s="95">
        <f>(AM191/31)*26</f>
        <v>15.096774193548388</v>
      </c>
      <c r="AL191" s="102"/>
      <c r="AM191" s="14">
        <v>18</v>
      </c>
      <c r="AN191" s="14">
        <v>21</v>
      </c>
      <c r="AO191" s="14">
        <v>20</v>
      </c>
      <c r="AP191" s="14">
        <v>24</v>
      </c>
      <c r="AQ191" s="14">
        <v>17</v>
      </c>
      <c r="AR191" s="14">
        <v>19</v>
      </c>
      <c r="AS191" s="14">
        <v>14</v>
      </c>
      <c r="AT191" s="14">
        <v>16</v>
      </c>
      <c r="AU191" s="14">
        <v>22</v>
      </c>
      <c r="AV191" s="14">
        <v>10</v>
      </c>
      <c r="AW191" s="14">
        <v>20</v>
      </c>
      <c r="AX191" s="14">
        <v>12</v>
      </c>
      <c r="AY191" s="14">
        <v>18</v>
      </c>
      <c r="AZ191" s="14">
        <v>17</v>
      </c>
      <c r="BA191" s="14">
        <v>30</v>
      </c>
      <c r="BB191" s="14">
        <v>13</v>
      </c>
      <c r="BC191" s="14">
        <v>22</v>
      </c>
      <c r="BD191" s="14">
        <v>17</v>
      </c>
      <c r="BE191" s="14">
        <v>12</v>
      </c>
      <c r="BF191" s="14">
        <v>10</v>
      </c>
      <c r="BG191" s="14">
        <v>9</v>
      </c>
      <c r="BH191" s="275">
        <v>15</v>
      </c>
      <c r="BI191" s="276"/>
      <c r="BJ191" s="14">
        <v>16</v>
      </c>
      <c r="BK191" s="14">
        <v>12</v>
      </c>
      <c r="BL191" s="14">
        <v>17</v>
      </c>
      <c r="BM191" s="14">
        <v>17</v>
      </c>
      <c r="BN191" s="14"/>
      <c r="BO191" s="14"/>
      <c r="BP191" s="14"/>
      <c r="BQ191" s="14"/>
      <c r="BR191" s="14"/>
    </row>
    <row r="192" spans="1:70" s="19" customFormat="1" x14ac:dyDescent="0.25">
      <c r="A192" s="13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4"/>
      <c r="N192" s="14"/>
      <c r="O192" s="15"/>
      <c r="P192" s="16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7"/>
      <c r="AG192" s="17">
        <f t="shared" si="88"/>
        <v>0</v>
      </c>
      <c r="AH192" s="13" t="s">
        <v>121</v>
      </c>
      <c r="AI192" s="95"/>
      <c r="AJ192" s="102"/>
      <c r="AK192" s="95">
        <f>(AM192/31)*26</f>
        <v>0</v>
      </c>
      <c r="AL192" s="102"/>
      <c r="AM192" s="14"/>
      <c r="AN192" s="14"/>
      <c r="AO192" s="14"/>
      <c r="AP192" s="14"/>
      <c r="AQ192" s="14">
        <v>1</v>
      </c>
      <c r="AR192" s="14">
        <v>3</v>
      </c>
      <c r="AS192" s="14">
        <v>1</v>
      </c>
      <c r="AT192" s="14">
        <v>3</v>
      </c>
      <c r="AU192" s="14">
        <v>2</v>
      </c>
      <c r="AV192" s="14">
        <v>0</v>
      </c>
      <c r="AW192" s="14">
        <v>2</v>
      </c>
      <c r="AX192" s="14">
        <v>1</v>
      </c>
      <c r="AY192" s="14">
        <v>0</v>
      </c>
      <c r="AZ192" s="14">
        <v>3</v>
      </c>
      <c r="BA192" s="14">
        <v>0</v>
      </c>
      <c r="BB192" s="14">
        <v>1</v>
      </c>
      <c r="BC192" s="14">
        <v>0</v>
      </c>
      <c r="BD192" s="14">
        <v>3</v>
      </c>
      <c r="BE192" s="14">
        <v>2</v>
      </c>
      <c r="BF192" s="14">
        <v>0</v>
      </c>
      <c r="BG192" s="17">
        <v>1</v>
      </c>
      <c r="BH192" s="270">
        <v>2</v>
      </c>
      <c r="BI192" s="270"/>
      <c r="BJ192" s="16">
        <v>2</v>
      </c>
      <c r="BK192" s="14">
        <v>23</v>
      </c>
      <c r="BL192" s="14">
        <v>11</v>
      </c>
      <c r="BM192" s="14">
        <v>9</v>
      </c>
      <c r="BN192" s="14"/>
      <c r="BO192" s="14"/>
      <c r="BP192" s="14"/>
      <c r="BQ192" s="14"/>
      <c r="BR192" s="14"/>
    </row>
    <row r="193" spans="1:70" s="19" customFormat="1" x14ac:dyDescent="0.25">
      <c r="A193" s="13" t="s">
        <v>122</v>
      </c>
      <c r="B193" s="14">
        <v>3</v>
      </c>
      <c r="C193" s="14">
        <v>3</v>
      </c>
      <c r="D193" s="14">
        <v>6</v>
      </c>
      <c r="E193" s="14">
        <v>12</v>
      </c>
      <c r="F193" s="14">
        <v>11</v>
      </c>
      <c r="G193" s="14">
        <v>10</v>
      </c>
      <c r="H193" s="15"/>
      <c r="I193" s="14">
        <v>8</v>
      </c>
      <c r="J193" s="14">
        <v>12</v>
      </c>
      <c r="K193" s="14">
        <v>7</v>
      </c>
      <c r="L193" s="14">
        <v>12</v>
      </c>
      <c r="M193" s="14">
        <v>10</v>
      </c>
      <c r="N193" s="14">
        <v>15</v>
      </c>
      <c r="O193" s="15"/>
      <c r="P193" s="16">
        <v>9</v>
      </c>
      <c r="Q193" s="14">
        <v>15</v>
      </c>
      <c r="R193" s="14">
        <v>16</v>
      </c>
      <c r="S193" s="14">
        <v>12</v>
      </c>
      <c r="T193" s="14">
        <v>13</v>
      </c>
      <c r="U193" s="14">
        <v>9</v>
      </c>
      <c r="V193" s="14">
        <v>5</v>
      </c>
      <c r="W193" s="14">
        <v>6</v>
      </c>
      <c r="X193" s="14">
        <v>13</v>
      </c>
      <c r="Y193" s="14">
        <v>4</v>
      </c>
      <c r="Z193" s="14">
        <v>14</v>
      </c>
      <c r="AA193" s="14">
        <v>15</v>
      </c>
      <c r="AB193" s="14">
        <v>7</v>
      </c>
      <c r="AC193" s="14">
        <v>4</v>
      </c>
      <c r="AD193" s="14">
        <v>5</v>
      </c>
      <c r="AE193" s="14">
        <v>2</v>
      </c>
      <c r="AF193" s="17"/>
      <c r="AG193" s="17">
        <f t="shared" si="88"/>
        <v>1.4516129032258065</v>
      </c>
      <c r="AH193" s="13" t="s">
        <v>122</v>
      </c>
      <c r="AI193" s="95"/>
      <c r="AJ193" s="102"/>
      <c r="AK193" s="95">
        <f>(AM193/31)*26</f>
        <v>7.5483870967741939</v>
      </c>
      <c r="AL193" s="102"/>
      <c r="AM193" s="14">
        <v>9</v>
      </c>
      <c r="AN193" s="14">
        <v>4</v>
      </c>
      <c r="AO193" s="14">
        <v>2</v>
      </c>
      <c r="AP193" s="14">
        <v>7</v>
      </c>
      <c r="AQ193" s="14">
        <v>6</v>
      </c>
      <c r="AR193" s="14">
        <v>11</v>
      </c>
      <c r="AS193" s="14">
        <v>13</v>
      </c>
      <c r="AT193" s="14">
        <v>9</v>
      </c>
      <c r="AU193" s="14">
        <v>6</v>
      </c>
      <c r="AV193" s="14">
        <v>2</v>
      </c>
      <c r="AW193" s="14">
        <v>3</v>
      </c>
      <c r="AX193" s="14">
        <v>3</v>
      </c>
      <c r="AY193" s="14">
        <v>4</v>
      </c>
      <c r="AZ193" s="14">
        <v>6</v>
      </c>
      <c r="BA193" s="14">
        <v>3</v>
      </c>
      <c r="BB193" s="14">
        <v>6</v>
      </c>
      <c r="BC193" s="14">
        <v>5</v>
      </c>
      <c r="BD193" s="14">
        <v>5</v>
      </c>
      <c r="BE193" s="14">
        <v>10</v>
      </c>
      <c r="BF193" s="14">
        <v>8</v>
      </c>
      <c r="BG193" s="14">
        <v>3</v>
      </c>
      <c r="BH193" s="271">
        <v>10</v>
      </c>
      <c r="BI193" s="272"/>
      <c r="BJ193" s="14">
        <v>10</v>
      </c>
      <c r="BK193" s="14">
        <v>7</v>
      </c>
      <c r="BL193" s="14">
        <v>10</v>
      </c>
      <c r="BM193" s="14">
        <v>9</v>
      </c>
      <c r="BN193" s="14"/>
      <c r="BO193" s="14"/>
      <c r="BP193" s="14"/>
      <c r="BQ193" s="14"/>
      <c r="BR193" s="14"/>
    </row>
    <row r="194" spans="1:70" s="19" customFormat="1" x14ac:dyDescent="0.25">
      <c r="A194" s="13" t="s">
        <v>123</v>
      </c>
      <c r="B194" s="14">
        <v>8</v>
      </c>
      <c r="C194" s="14">
        <v>13</v>
      </c>
      <c r="D194" s="14">
        <v>16</v>
      </c>
      <c r="E194" s="14">
        <v>25</v>
      </c>
      <c r="F194" s="14">
        <v>18</v>
      </c>
      <c r="G194" s="14">
        <v>81</v>
      </c>
      <c r="H194" s="15"/>
      <c r="I194" s="14">
        <v>60</v>
      </c>
      <c r="J194" s="14">
        <v>66</v>
      </c>
      <c r="K194" s="14">
        <v>60</v>
      </c>
      <c r="L194" s="14">
        <v>41</v>
      </c>
      <c r="M194" s="14">
        <v>39</v>
      </c>
      <c r="N194" s="14">
        <v>49</v>
      </c>
      <c r="O194" s="15"/>
      <c r="P194" s="16">
        <v>63</v>
      </c>
      <c r="Q194" s="14">
        <v>49</v>
      </c>
      <c r="R194" s="14">
        <v>49</v>
      </c>
      <c r="S194" s="14">
        <v>46</v>
      </c>
      <c r="T194" s="14">
        <v>55</v>
      </c>
      <c r="U194" s="14">
        <v>53</v>
      </c>
      <c r="V194" s="14">
        <v>51</v>
      </c>
      <c r="W194" s="14">
        <v>39</v>
      </c>
      <c r="X194" s="14">
        <v>48</v>
      </c>
      <c r="Y194" s="14">
        <v>32</v>
      </c>
      <c r="Z194" s="14">
        <v>55</v>
      </c>
      <c r="AA194" s="14">
        <v>34</v>
      </c>
      <c r="AB194" s="14">
        <v>36</v>
      </c>
      <c r="AC194" s="14">
        <v>31</v>
      </c>
      <c r="AD194" s="14">
        <v>37</v>
      </c>
      <c r="AE194" s="14">
        <v>28</v>
      </c>
      <c r="AF194" s="17"/>
      <c r="AG194" s="17">
        <f t="shared" si="88"/>
        <v>4.193548387096774</v>
      </c>
      <c r="AH194" s="13" t="s">
        <v>123</v>
      </c>
      <c r="AI194" s="95"/>
      <c r="AJ194" s="102"/>
      <c r="AK194" s="95">
        <f>(AM194/31)*26</f>
        <v>21.806451612903228</v>
      </c>
      <c r="AL194" s="102"/>
      <c r="AM194" s="14">
        <v>26</v>
      </c>
      <c r="AN194" s="14">
        <v>26</v>
      </c>
      <c r="AO194" s="14">
        <v>27</v>
      </c>
      <c r="AP194" s="14">
        <v>24</v>
      </c>
      <c r="AQ194" s="14">
        <v>20</v>
      </c>
      <c r="AR194" s="14">
        <v>42</v>
      </c>
      <c r="AS194" s="14">
        <v>38</v>
      </c>
      <c r="AT194" s="14">
        <v>30</v>
      </c>
      <c r="AU194" s="14">
        <v>42</v>
      </c>
      <c r="AV194" s="14">
        <v>39</v>
      </c>
      <c r="AW194" s="14">
        <v>38</v>
      </c>
      <c r="AX194" s="14">
        <v>57</v>
      </c>
      <c r="AY194" s="14">
        <v>39</v>
      </c>
      <c r="AZ194" s="14">
        <v>37</v>
      </c>
      <c r="BA194" s="14">
        <v>45</v>
      </c>
      <c r="BB194" s="14">
        <v>37</v>
      </c>
      <c r="BC194" s="14">
        <v>36</v>
      </c>
      <c r="BD194" s="14">
        <v>51</v>
      </c>
      <c r="BE194" s="14">
        <v>55</v>
      </c>
      <c r="BF194" s="14">
        <v>45</v>
      </c>
      <c r="BG194" s="14">
        <v>40</v>
      </c>
      <c r="BH194" s="273">
        <v>27</v>
      </c>
      <c r="BI194" s="274"/>
      <c r="BJ194" s="14">
        <v>34</v>
      </c>
      <c r="BK194" s="14">
        <v>44</v>
      </c>
      <c r="BL194" s="14">
        <v>44</v>
      </c>
      <c r="BM194" s="14">
        <v>48</v>
      </c>
      <c r="BN194" s="14"/>
      <c r="BO194" s="14"/>
      <c r="BP194" s="14"/>
      <c r="BQ194" s="14"/>
      <c r="BR194" s="14"/>
    </row>
    <row r="195" spans="1:70" s="19" customFormat="1" x14ac:dyDescent="0.25">
      <c r="A195" s="20" t="s">
        <v>9</v>
      </c>
      <c r="B195" s="21">
        <f t="shared" ref="B195:N195" si="112">SUM(B191:B194)</f>
        <v>30</v>
      </c>
      <c r="C195" s="21">
        <f t="shared" si="112"/>
        <v>40</v>
      </c>
      <c r="D195" s="21">
        <f t="shared" si="112"/>
        <v>40</v>
      </c>
      <c r="E195" s="21">
        <f t="shared" si="112"/>
        <v>58</v>
      </c>
      <c r="F195" s="21">
        <f t="shared" si="112"/>
        <v>48</v>
      </c>
      <c r="G195" s="21">
        <f t="shared" si="112"/>
        <v>104</v>
      </c>
      <c r="H195" s="23"/>
      <c r="I195" s="21">
        <f t="shared" si="112"/>
        <v>97</v>
      </c>
      <c r="J195" s="21">
        <f t="shared" si="112"/>
        <v>97</v>
      </c>
      <c r="K195" s="21">
        <f t="shared" si="112"/>
        <v>88</v>
      </c>
      <c r="L195" s="21">
        <f t="shared" si="112"/>
        <v>73</v>
      </c>
      <c r="M195" s="21">
        <f t="shared" si="112"/>
        <v>76</v>
      </c>
      <c r="N195" s="21">
        <f t="shared" si="112"/>
        <v>86</v>
      </c>
      <c r="O195" s="23"/>
      <c r="P195" s="23">
        <f t="shared" ref="P195:BR195" si="113">SUM(P191:P194)</f>
        <v>100</v>
      </c>
      <c r="Q195" s="21">
        <f t="shared" si="113"/>
        <v>81</v>
      </c>
      <c r="R195" s="21">
        <f t="shared" si="113"/>
        <v>82</v>
      </c>
      <c r="S195" s="21">
        <f t="shared" si="113"/>
        <v>88</v>
      </c>
      <c r="T195" s="21">
        <f t="shared" si="113"/>
        <v>94</v>
      </c>
      <c r="U195" s="21">
        <f t="shared" si="113"/>
        <v>83</v>
      </c>
      <c r="V195" s="21">
        <f t="shared" si="113"/>
        <v>82</v>
      </c>
      <c r="W195" s="21">
        <f t="shared" si="113"/>
        <v>64</v>
      </c>
      <c r="X195" s="21">
        <f>SUM(X191:X194)</f>
        <v>90</v>
      </c>
      <c r="Y195" s="21">
        <f t="shared" si="113"/>
        <v>62</v>
      </c>
      <c r="Z195" s="21">
        <f t="shared" si="113"/>
        <v>85</v>
      </c>
      <c r="AA195" s="21">
        <f t="shared" si="113"/>
        <v>73</v>
      </c>
      <c r="AB195" s="21">
        <f t="shared" si="113"/>
        <v>61</v>
      </c>
      <c r="AC195" s="21">
        <f t="shared" si="113"/>
        <v>49</v>
      </c>
      <c r="AD195" s="21">
        <f t="shared" si="113"/>
        <v>67</v>
      </c>
      <c r="AE195" s="21">
        <f t="shared" si="113"/>
        <v>54</v>
      </c>
      <c r="AF195" s="24"/>
      <c r="AG195" s="24">
        <f t="shared" si="88"/>
        <v>8.5483870967741939</v>
      </c>
      <c r="AH195" s="20" t="s">
        <v>9</v>
      </c>
      <c r="AI195" s="145"/>
      <c r="AJ195" s="103"/>
      <c r="AK195" s="24">
        <f>(AM195/31)*26</f>
        <v>44.451612903225808</v>
      </c>
      <c r="AL195" s="103"/>
      <c r="AM195" s="21">
        <f t="shared" si="113"/>
        <v>53</v>
      </c>
      <c r="AN195" s="21">
        <f t="shared" si="113"/>
        <v>51</v>
      </c>
      <c r="AO195" s="21">
        <f t="shared" si="113"/>
        <v>49</v>
      </c>
      <c r="AP195" s="21">
        <f t="shared" si="113"/>
        <v>55</v>
      </c>
      <c r="AQ195" s="21">
        <f t="shared" si="113"/>
        <v>44</v>
      </c>
      <c r="AR195" s="21">
        <f t="shared" si="113"/>
        <v>75</v>
      </c>
      <c r="AS195" s="21">
        <f t="shared" si="113"/>
        <v>66</v>
      </c>
      <c r="AT195" s="21">
        <f t="shared" si="113"/>
        <v>58</v>
      </c>
      <c r="AU195" s="21">
        <f t="shared" si="113"/>
        <v>72</v>
      </c>
      <c r="AV195" s="21">
        <f t="shared" si="113"/>
        <v>51</v>
      </c>
      <c r="AW195" s="21">
        <f t="shared" si="113"/>
        <v>63</v>
      </c>
      <c r="AX195" s="21">
        <f t="shared" si="113"/>
        <v>73</v>
      </c>
      <c r="AY195" s="21">
        <f t="shared" si="113"/>
        <v>61</v>
      </c>
      <c r="AZ195" s="21">
        <f t="shared" si="113"/>
        <v>63</v>
      </c>
      <c r="BA195" s="21">
        <f t="shared" si="113"/>
        <v>78</v>
      </c>
      <c r="BB195" s="21">
        <f t="shared" si="113"/>
        <v>57</v>
      </c>
      <c r="BC195" s="21">
        <f t="shared" si="113"/>
        <v>63</v>
      </c>
      <c r="BD195" s="21">
        <f t="shared" si="113"/>
        <v>76</v>
      </c>
      <c r="BE195" s="21">
        <f t="shared" si="113"/>
        <v>79</v>
      </c>
      <c r="BF195" s="21">
        <f t="shared" si="113"/>
        <v>63</v>
      </c>
      <c r="BG195" s="21">
        <f t="shared" si="113"/>
        <v>53</v>
      </c>
      <c r="BH195" s="21">
        <f t="shared" si="113"/>
        <v>54</v>
      </c>
      <c r="BI195" s="21">
        <v>54</v>
      </c>
      <c r="BJ195" s="21">
        <f t="shared" si="113"/>
        <v>62</v>
      </c>
      <c r="BK195" s="21">
        <f t="shared" si="113"/>
        <v>86</v>
      </c>
      <c r="BL195" s="21">
        <f t="shared" si="113"/>
        <v>82</v>
      </c>
      <c r="BM195" s="21">
        <f t="shared" si="113"/>
        <v>83</v>
      </c>
      <c r="BN195" s="21">
        <f t="shared" si="113"/>
        <v>0</v>
      </c>
      <c r="BO195" s="21">
        <f t="shared" si="113"/>
        <v>0</v>
      </c>
      <c r="BP195" s="21">
        <f t="shared" si="113"/>
        <v>0</v>
      </c>
      <c r="BQ195" s="21">
        <f t="shared" si="113"/>
        <v>0</v>
      </c>
      <c r="BR195" s="21">
        <f t="shared" si="113"/>
        <v>0</v>
      </c>
    </row>
    <row r="196" spans="1:70" x14ac:dyDescent="0.25">
      <c r="A196" s="14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146"/>
      <c r="AI196" s="3"/>
      <c r="AJ196" s="3"/>
      <c r="AK196" s="3"/>
      <c r="AL196" s="3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x14ac:dyDescent="0.25">
      <c r="A197" s="14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146"/>
      <c r="AI197" s="3"/>
      <c r="AJ197" s="3"/>
      <c r="AK197" s="3"/>
      <c r="AL197" s="3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x14ac:dyDescent="0.25">
      <c r="A198" s="14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146"/>
      <c r="AI198" s="3"/>
      <c r="AJ198" s="3"/>
      <c r="AK198" s="3"/>
      <c r="AL198" s="3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x14ac:dyDescent="0.25">
      <c r="A199" s="14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146"/>
      <c r="AI199" s="3"/>
      <c r="AJ199" s="3"/>
      <c r="AK199" s="3"/>
      <c r="AL199" s="3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x14ac:dyDescent="0.25">
      <c r="A200" s="14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146"/>
      <c r="AI200" s="3"/>
      <c r="AJ200" s="3"/>
      <c r="AK200" s="3"/>
      <c r="AL200" s="3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x14ac:dyDescent="0.25">
      <c r="A201" s="14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146"/>
      <c r="AI201" s="3"/>
      <c r="AJ201" s="3"/>
      <c r="AK201" s="3"/>
      <c r="AL201" s="3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x14ac:dyDescent="0.25">
      <c r="A202" s="14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146"/>
      <c r="AI202" s="3"/>
      <c r="AJ202" s="3"/>
      <c r="AK202" s="3"/>
      <c r="AL202" s="3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x14ac:dyDescent="0.25">
      <c r="A203" s="14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146"/>
      <c r="AI203" s="3"/>
      <c r="AJ203" s="3"/>
      <c r="AK203" s="3"/>
      <c r="AL203" s="3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x14ac:dyDescent="0.25">
      <c r="A204" s="14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146"/>
      <c r="AI204" s="3"/>
      <c r="AJ204" s="3"/>
      <c r="AK204" s="3"/>
      <c r="AL204" s="3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x14ac:dyDescent="0.25">
      <c r="A205" s="14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146"/>
      <c r="AI205" s="3"/>
      <c r="AJ205" s="3"/>
      <c r="AK205" s="3"/>
      <c r="AL205" s="3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x14ac:dyDescent="0.25">
      <c r="A206" s="14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46"/>
      <c r="AI206" s="3"/>
      <c r="AJ206" s="3"/>
      <c r="AK206" s="3"/>
      <c r="AL206" s="3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x14ac:dyDescent="0.25">
      <c r="A207" s="14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146"/>
      <c r="AI207" s="3"/>
      <c r="AJ207" s="3"/>
      <c r="AK207" s="3"/>
      <c r="AL207" s="3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x14ac:dyDescent="0.25">
      <c r="A208" s="14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146"/>
      <c r="AI208" s="3"/>
      <c r="AJ208" s="3"/>
      <c r="AK208" s="3"/>
      <c r="AL208" s="3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x14ac:dyDescent="0.25">
      <c r="A209" s="14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146"/>
      <c r="AI209" s="3"/>
      <c r="AJ209" s="3"/>
      <c r="AK209" s="3"/>
      <c r="AL209" s="3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x14ac:dyDescent="0.25">
      <c r="A210" s="14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146"/>
      <c r="AI210" s="3"/>
      <c r="AJ210" s="3"/>
      <c r="AK210" s="3"/>
      <c r="AL210" s="3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x14ac:dyDescent="0.25">
      <c r="A211" s="14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146"/>
      <c r="AI211" s="3"/>
      <c r="AJ211" s="3"/>
      <c r="AK211" s="3"/>
      <c r="AL211" s="3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x14ac:dyDescent="0.25">
      <c r="A212" s="14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146"/>
      <c r="AI212" s="3"/>
      <c r="AJ212" s="3"/>
      <c r="AK212" s="3"/>
      <c r="AL212" s="3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x14ac:dyDescent="0.25">
      <c r="A213" s="14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146"/>
      <c r="AI213" s="3"/>
      <c r="AJ213" s="3"/>
      <c r="AK213" s="3"/>
      <c r="AL213" s="3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x14ac:dyDescent="0.25">
      <c r="A214" s="14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146"/>
      <c r="AI214" s="3"/>
      <c r="AJ214" s="3"/>
      <c r="AK214" s="3"/>
      <c r="AL214" s="3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x14ac:dyDescent="0.25">
      <c r="A215" s="14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146"/>
      <c r="AI215" s="3"/>
      <c r="AJ215" s="3"/>
      <c r="AK215" s="3"/>
      <c r="AL215" s="3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x14ac:dyDescent="0.25">
      <c r="A216" s="14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146"/>
      <c r="AI216" s="3"/>
      <c r="AJ216" s="3"/>
      <c r="AK216" s="3"/>
      <c r="AL216" s="3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x14ac:dyDescent="0.25">
      <c r="A217" s="14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146"/>
      <c r="AI217" s="3"/>
      <c r="AJ217" s="3"/>
      <c r="AK217" s="3"/>
      <c r="AL217" s="3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x14ac:dyDescent="0.25">
      <c r="A218" s="14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146"/>
      <c r="AI218" s="3"/>
      <c r="AJ218" s="3"/>
      <c r="AK218" s="3"/>
      <c r="AL218" s="3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x14ac:dyDescent="0.25">
      <c r="A219" s="14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146"/>
      <c r="AI219" s="3"/>
      <c r="AJ219" s="3"/>
      <c r="AK219" s="3"/>
      <c r="AL219" s="3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x14ac:dyDescent="0.25">
      <c r="A220" s="14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146"/>
      <c r="AI220" s="3"/>
      <c r="AJ220" s="3"/>
      <c r="AK220" s="3"/>
      <c r="AL220" s="3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x14ac:dyDescent="0.25">
      <c r="A221" s="14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146"/>
      <c r="AI221" s="3"/>
      <c r="AJ221" s="3"/>
      <c r="AK221" s="3"/>
      <c r="AL221" s="3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x14ac:dyDescent="0.25">
      <c r="A222" s="14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146"/>
      <c r="AI222" s="3"/>
      <c r="AJ222" s="3"/>
      <c r="AK222" s="3"/>
      <c r="AL222" s="3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x14ac:dyDescent="0.25">
      <c r="A223" s="14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146"/>
      <c r="AI223" s="3"/>
      <c r="AJ223" s="3"/>
      <c r="AK223" s="3"/>
      <c r="AL223" s="3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x14ac:dyDescent="0.25">
      <c r="A224" s="14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146"/>
      <c r="AI224" s="3"/>
      <c r="AJ224" s="3"/>
      <c r="AK224" s="3"/>
      <c r="AL224" s="3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x14ac:dyDescent="0.25">
      <c r="A225" s="14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146"/>
      <c r="AI225" s="3"/>
      <c r="AJ225" s="3"/>
      <c r="AK225" s="3"/>
      <c r="AL225" s="3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x14ac:dyDescent="0.25">
      <c r="A226" s="14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146"/>
      <c r="AI226" s="3"/>
      <c r="AJ226" s="3"/>
      <c r="AK226" s="3"/>
      <c r="AL226" s="3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x14ac:dyDescent="0.25">
      <c r="A227" s="14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146"/>
      <c r="AI227" s="3"/>
      <c r="AJ227" s="3"/>
      <c r="AK227" s="3"/>
      <c r="AL227" s="3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x14ac:dyDescent="0.25">
      <c r="A228" s="14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146"/>
      <c r="AI228" s="3"/>
      <c r="AJ228" s="3"/>
      <c r="AK228" s="3"/>
      <c r="AL228" s="3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x14ac:dyDescent="0.25">
      <c r="A229" s="14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146"/>
      <c r="AI229" s="3"/>
      <c r="AJ229" s="3"/>
      <c r="AK229" s="3"/>
      <c r="AL229" s="3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x14ac:dyDescent="0.25">
      <c r="A230" s="14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146"/>
      <c r="AI230" s="3"/>
      <c r="AJ230" s="3"/>
      <c r="AK230" s="3"/>
      <c r="AL230" s="3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x14ac:dyDescent="0.25">
      <c r="A231" s="14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146"/>
      <c r="AI231" s="3"/>
      <c r="AJ231" s="3"/>
      <c r="AK231" s="3"/>
      <c r="AL231" s="3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x14ac:dyDescent="0.25">
      <c r="A232" s="14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146"/>
      <c r="AI232" s="3"/>
      <c r="AJ232" s="3"/>
      <c r="AK232" s="3"/>
      <c r="AL232" s="3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x14ac:dyDescent="0.25">
      <c r="A233" s="14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146"/>
      <c r="AI233" s="3"/>
      <c r="AJ233" s="3"/>
      <c r="AK233" s="3"/>
      <c r="AL233" s="3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x14ac:dyDescent="0.25">
      <c r="A234" s="14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146"/>
      <c r="AI234" s="3"/>
      <c r="AJ234" s="3"/>
      <c r="AK234" s="3"/>
      <c r="AL234" s="3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x14ac:dyDescent="0.25">
      <c r="A235" s="14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146"/>
      <c r="AI235" s="3"/>
      <c r="AJ235" s="3"/>
      <c r="AK235" s="3"/>
      <c r="AL235" s="3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  <row r="236" spans="1:70" x14ac:dyDescent="0.25">
      <c r="A236" s="14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146"/>
      <c r="AI236" s="3"/>
      <c r="AJ236" s="3"/>
      <c r="AK236" s="3"/>
      <c r="AL236" s="3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</row>
    <row r="237" spans="1:70" x14ac:dyDescent="0.25">
      <c r="A237" s="14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146"/>
      <c r="AI237" s="3"/>
      <c r="AJ237" s="3"/>
      <c r="AK237" s="3"/>
      <c r="AL237" s="3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</row>
    <row r="238" spans="1:70" x14ac:dyDescent="0.25">
      <c r="A238" s="14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146"/>
      <c r="AI238" s="3"/>
      <c r="AJ238" s="3"/>
      <c r="AK238" s="3"/>
      <c r="AL238" s="3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</row>
    <row r="239" spans="1:70" x14ac:dyDescent="0.25">
      <c r="A239" s="14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146"/>
      <c r="AI239" s="3"/>
      <c r="AJ239" s="3"/>
      <c r="AK239" s="3"/>
      <c r="AL239" s="3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</row>
    <row r="240" spans="1:70" x14ac:dyDescent="0.25">
      <c r="A240" s="14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146"/>
      <c r="AI240" s="3"/>
      <c r="AJ240" s="3"/>
      <c r="AK240" s="3"/>
      <c r="AL240" s="3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</row>
    <row r="241" spans="1:70" x14ac:dyDescent="0.25">
      <c r="A241" s="14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146"/>
      <c r="AI241" s="3"/>
      <c r="AJ241" s="3"/>
      <c r="AK241" s="3"/>
      <c r="AL241" s="3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</row>
    <row r="242" spans="1:70" x14ac:dyDescent="0.25">
      <c r="A242" s="14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146"/>
      <c r="AI242" s="3"/>
      <c r="AJ242" s="3"/>
      <c r="AK242" s="3"/>
      <c r="AL242" s="3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</row>
    <row r="243" spans="1:70" x14ac:dyDescent="0.25">
      <c r="A243" s="14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146"/>
      <c r="AI243" s="3"/>
      <c r="AJ243" s="3"/>
      <c r="AK243" s="3"/>
      <c r="AL243" s="3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</row>
    <row r="244" spans="1:70" x14ac:dyDescent="0.25">
      <c r="A244" s="14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146"/>
      <c r="AI244" s="3"/>
      <c r="AJ244" s="3"/>
      <c r="AK244" s="3"/>
      <c r="AL244" s="3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</row>
    <row r="245" spans="1:70" x14ac:dyDescent="0.25">
      <c r="A245" s="14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146"/>
      <c r="AI245" s="3"/>
      <c r="AJ245" s="3"/>
      <c r="AK245" s="3"/>
      <c r="AL245" s="3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</row>
    <row r="246" spans="1:70" x14ac:dyDescent="0.25">
      <c r="A246" s="14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146"/>
      <c r="AI246" s="3"/>
      <c r="AJ246" s="3"/>
      <c r="AK246" s="3"/>
      <c r="AL246" s="3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</row>
    <row r="247" spans="1:70" x14ac:dyDescent="0.25">
      <c r="A247" s="14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146"/>
      <c r="AI247" s="3"/>
      <c r="AJ247" s="3"/>
      <c r="AK247" s="3"/>
      <c r="AL247" s="3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</row>
    <row r="248" spans="1:70" x14ac:dyDescent="0.25">
      <c r="A248" s="14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146"/>
      <c r="AI248" s="3"/>
      <c r="AJ248" s="3"/>
      <c r="AK248" s="3"/>
      <c r="AL248" s="3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</row>
    <row r="249" spans="1:70" x14ac:dyDescent="0.25">
      <c r="A249" s="14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146"/>
      <c r="AI249" s="3"/>
      <c r="AJ249" s="3"/>
      <c r="AK249" s="3"/>
      <c r="AL249" s="3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</row>
    <row r="250" spans="1:70" x14ac:dyDescent="0.25">
      <c r="A250" s="14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146"/>
      <c r="AI250" s="3"/>
      <c r="AJ250" s="3"/>
      <c r="AK250" s="3"/>
      <c r="AL250" s="3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</row>
    <row r="251" spans="1:70" x14ac:dyDescent="0.25">
      <c r="A251" s="14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146"/>
      <c r="AI251" s="3"/>
      <c r="AJ251" s="3"/>
      <c r="AK251" s="3"/>
      <c r="AL251" s="3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</row>
    <row r="252" spans="1:70" x14ac:dyDescent="0.25">
      <c r="A252" s="14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146"/>
      <c r="AI252" s="3"/>
      <c r="AJ252" s="3"/>
      <c r="AK252" s="3"/>
      <c r="AL252" s="3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</row>
    <row r="253" spans="1:70" x14ac:dyDescent="0.25">
      <c r="A253" s="14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146"/>
      <c r="AI253" s="3"/>
      <c r="AJ253" s="3"/>
      <c r="AK253" s="3"/>
      <c r="AL253" s="3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</row>
    <row r="254" spans="1:70" x14ac:dyDescent="0.25">
      <c r="A254" s="14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146"/>
      <c r="AI254" s="3"/>
      <c r="AJ254" s="3"/>
      <c r="AK254" s="3"/>
      <c r="AL254" s="3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</row>
    <row r="255" spans="1:70" x14ac:dyDescent="0.25">
      <c r="A255" s="14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146"/>
      <c r="AI255" s="3"/>
      <c r="AJ255" s="3"/>
      <c r="AK255" s="3"/>
      <c r="AL255" s="3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</row>
    <row r="256" spans="1:70" x14ac:dyDescent="0.25">
      <c r="A256" s="14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146"/>
      <c r="AI256" s="3"/>
      <c r="AJ256" s="3"/>
      <c r="AK256" s="3"/>
      <c r="AL256" s="3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</row>
    <row r="257" spans="1:70" x14ac:dyDescent="0.25">
      <c r="A257" s="14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146"/>
      <c r="AI257" s="3"/>
      <c r="AJ257" s="3"/>
      <c r="AK257" s="3"/>
      <c r="AL257" s="3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</row>
    <row r="258" spans="1:70" x14ac:dyDescent="0.25">
      <c r="A258" s="14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146"/>
      <c r="AI258" s="3"/>
      <c r="AJ258" s="3"/>
      <c r="AK258" s="3"/>
      <c r="AL258" s="3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</row>
    <row r="259" spans="1:70" x14ac:dyDescent="0.25">
      <c r="A259" s="14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146"/>
      <c r="AI259" s="3"/>
      <c r="AJ259" s="3"/>
      <c r="AK259" s="3"/>
      <c r="AL259" s="3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</row>
    <row r="260" spans="1:70" x14ac:dyDescent="0.25">
      <c r="A260" s="14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146"/>
      <c r="AI260" s="3"/>
      <c r="AJ260" s="3"/>
      <c r="AK260" s="3"/>
      <c r="AL260" s="3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</row>
    <row r="261" spans="1:70" x14ac:dyDescent="0.25">
      <c r="A261" s="14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146"/>
      <c r="AI261" s="3"/>
      <c r="AJ261" s="3"/>
      <c r="AK261" s="3"/>
      <c r="AL261" s="3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</row>
    <row r="262" spans="1:70" x14ac:dyDescent="0.25">
      <c r="A262" s="14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146"/>
      <c r="AI262" s="3"/>
      <c r="AJ262" s="3"/>
      <c r="AK262" s="3"/>
      <c r="AL262" s="3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</row>
    <row r="263" spans="1:70" x14ac:dyDescent="0.25">
      <c r="A263" s="14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146"/>
      <c r="AI263" s="3"/>
      <c r="AJ263" s="3"/>
      <c r="AK263" s="3"/>
      <c r="AL263" s="3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</row>
    <row r="264" spans="1:70" x14ac:dyDescent="0.25">
      <c r="A264" s="14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146"/>
      <c r="AI264" s="3"/>
      <c r="AJ264" s="3"/>
      <c r="AK264" s="3"/>
      <c r="AL264" s="3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</row>
    <row r="265" spans="1:70" x14ac:dyDescent="0.25">
      <c r="A265" s="14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146"/>
      <c r="AI265" s="3"/>
      <c r="AJ265" s="3"/>
      <c r="AK265" s="3"/>
      <c r="AL265" s="3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</row>
    <row r="266" spans="1:70" x14ac:dyDescent="0.25">
      <c r="A266" s="14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146"/>
      <c r="AI266" s="3"/>
      <c r="AJ266" s="3"/>
      <c r="AK266" s="3"/>
      <c r="AL266" s="3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</row>
    <row r="267" spans="1:70" x14ac:dyDescent="0.25">
      <c r="A267" s="14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146"/>
      <c r="AI267" s="3"/>
      <c r="AJ267" s="3"/>
      <c r="AK267" s="3"/>
      <c r="AL267" s="3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</row>
    <row r="268" spans="1:70" x14ac:dyDescent="0.25">
      <c r="A268" s="14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146"/>
      <c r="AI268" s="3"/>
      <c r="AJ268" s="3"/>
      <c r="AK268" s="3"/>
      <c r="AL268" s="3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</row>
    <row r="269" spans="1:70" x14ac:dyDescent="0.25">
      <c r="A269" s="14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146"/>
      <c r="AI269" s="3"/>
      <c r="AJ269" s="3"/>
      <c r="AK269" s="3"/>
      <c r="AL269" s="3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</row>
    <row r="270" spans="1:70" x14ac:dyDescent="0.25">
      <c r="A270" s="14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146"/>
      <c r="AI270" s="3"/>
      <c r="AJ270" s="3"/>
      <c r="AK270" s="3"/>
      <c r="AL270" s="3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</row>
    <row r="271" spans="1:70" x14ac:dyDescent="0.25">
      <c r="A271" s="14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146"/>
      <c r="AI271" s="3"/>
      <c r="AJ271" s="3"/>
      <c r="AK271" s="3"/>
      <c r="AL271" s="3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</row>
    <row r="272" spans="1:70" x14ac:dyDescent="0.25">
      <c r="A272" s="14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146"/>
      <c r="AI272" s="3"/>
      <c r="AJ272" s="3"/>
      <c r="AK272" s="3"/>
      <c r="AL272" s="3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</row>
    <row r="273" spans="1:70" x14ac:dyDescent="0.25">
      <c r="A273" s="14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146"/>
      <c r="AI273" s="3"/>
      <c r="AJ273" s="3"/>
      <c r="AK273" s="3"/>
      <c r="AL273" s="3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</row>
    <row r="274" spans="1:70" x14ac:dyDescent="0.25">
      <c r="A274" s="14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146"/>
      <c r="AI274" s="3"/>
      <c r="AJ274" s="3"/>
      <c r="AK274" s="3"/>
      <c r="AL274" s="3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</row>
    <row r="275" spans="1:70" x14ac:dyDescent="0.25">
      <c r="A275" s="14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146"/>
      <c r="AI275" s="3"/>
      <c r="AJ275" s="3"/>
      <c r="AK275" s="3"/>
      <c r="AL275" s="3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</row>
    <row r="276" spans="1:70" x14ac:dyDescent="0.25">
      <c r="A276" s="14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146"/>
      <c r="AI276" s="3"/>
      <c r="AJ276" s="3"/>
      <c r="AK276" s="3"/>
      <c r="AL276" s="3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</row>
    <row r="277" spans="1:70" x14ac:dyDescent="0.25">
      <c r="A277" s="14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146"/>
      <c r="AI277" s="3"/>
      <c r="AJ277" s="3"/>
      <c r="AK277" s="3"/>
      <c r="AL277" s="3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</row>
    <row r="278" spans="1:70" x14ac:dyDescent="0.25">
      <c r="A278" s="14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146"/>
      <c r="AI278" s="3"/>
      <c r="AJ278" s="3"/>
      <c r="AK278" s="3"/>
      <c r="AL278" s="3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</row>
    <row r="279" spans="1:70" x14ac:dyDescent="0.25">
      <c r="A279" s="14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146"/>
      <c r="AI279" s="3"/>
      <c r="AJ279" s="3"/>
      <c r="AK279" s="3"/>
      <c r="AL279" s="3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</row>
    <row r="280" spans="1:70" x14ac:dyDescent="0.25">
      <c r="A280" s="14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146"/>
      <c r="AI280" s="3"/>
      <c r="AJ280" s="3"/>
      <c r="AK280" s="3"/>
      <c r="AL280" s="3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</row>
    <row r="281" spans="1:70" x14ac:dyDescent="0.25">
      <c r="A281" s="14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146"/>
      <c r="AI281" s="3"/>
      <c r="AJ281" s="3"/>
      <c r="AK281" s="3"/>
      <c r="AL281" s="3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</row>
    <row r="282" spans="1:70" x14ac:dyDescent="0.25">
      <c r="A282" s="14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146"/>
      <c r="AI282" s="3"/>
      <c r="AJ282" s="3"/>
      <c r="AK282" s="3"/>
      <c r="AL282" s="3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</row>
    <row r="283" spans="1:70" x14ac:dyDescent="0.25">
      <c r="A283" s="14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146"/>
      <c r="AI283" s="3"/>
      <c r="AJ283" s="3"/>
      <c r="AK283" s="3"/>
      <c r="AL283" s="3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</row>
    <row r="284" spans="1:70" x14ac:dyDescent="0.25">
      <c r="A284" s="14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146"/>
      <c r="AI284" s="3"/>
      <c r="AJ284" s="3"/>
      <c r="AK284" s="3"/>
      <c r="AL284" s="3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</row>
    <row r="285" spans="1:70" x14ac:dyDescent="0.25">
      <c r="A285" s="14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146"/>
      <c r="AI285" s="3"/>
      <c r="AJ285" s="3"/>
      <c r="AK285" s="3"/>
      <c r="AL285" s="3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</row>
    <row r="286" spans="1:70" x14ac:dyDescent="0.25">
      <c r="A286" s="14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146"/>
      <c r="AI286" s="3"/>
      <c r="AJ286" s="3"/>
      <c r="AK286" s="3"/>
      <c r="AL286" s="3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</row>
    <row r="287" spans="1:70" x14ac:dyDescent="0.25">
      <c r="A287" s="14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146"/>
      <c r="AI287" s="3"/>
      <c r="AJ287" s="3"/>
      <c r="AK287" s="3"/>
      <c r="AL287" s="3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</row>
    <row r="288" spans="1:70" x14ac:dyDescent="0.25">
      <c r="A288" s="14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146"/>
      <c r="AI288" s="3"/>
      <c r="AJ288" s="3"/>
      <c r="AK288" s="3"/>
      <c r="AL288" s="3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</row>
    <row r="289" spans="1:70" x14ac:dyDescent="0.25">
      <c r="A289" s="14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146"/>
      <c r="AI289" s="3"/>
      <c r="AJ289" s="3"/>
      <c r="AK289" s="3"/>
      <c r="AL289" s="3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</row>
    <row r="290" spans="1:70" x14ac:dyDescent="0.25">
      <c r="A290" s="14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146"/>
      <c r="AI290" s="3"/>
      <c r="AJ290" s="3"/>
      <c r="AK290" s="3"/>
      <c r="AL290" s="3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</row>
    <row r="291" spans="1:70" x14ac:dyDescent="0.25">
      <c r="A291" s="14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146"/>
      <c r="AI291" s="3"/>
      <c r="AJ291" s="3"/>
      <c r="AK291" s="3"/>
      <c r="AL291" s="3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</row>
    <row r="292" spans="1:70" x14ac:dyDescent="0.25">
      <c r="A292" s="14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146"/>
      <c r="AI292" s="3"/>
      <c r="AJ292" s="3"/>
      <c r="AK292" s="3"/>
      <c r="AL292" s="3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</row>
    <row r="293" spans="1:70" x14ac:dyDescent="0.25">
      <c r="A293" s="14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146"/>
      <c r="AI293" s="3"/>
      <c r="AJ293" s="3"/>
      <c r="AK293" s="3"/>
      <c r="AL293" s="3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</row>
    <row r="294" spans="1:70" x14ac:dyDescent="0.25">
      <c r="A294" s="14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146"/>
      <c r="AI294" s="3"/>
      <c r="AJ294" s="3"/>
      <c r="AK294" s="3"/>
      <c r="AL294" s="3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</row>
    <row r="295" spans="1:70" x14ac:dyDescent="0.25">
      <c r="A295" s="14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146"/>
      <c r="AI295" s="3"/>
      <c r="AJ295" s="3"/>
      <c r="AK295" s="3"/>
      <c r="AL295" s="3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</row>
    <row r="296" spans="1:70" x14ac:dyDescent="0.25">
      <c r="A296" s="14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146"/>
      <c r="AI296" s="3"/>
      <c r="AJ296" s="3"/>
      <c r="AK296" s="3"/>
      <c r="AL296" s="3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</row>
    <row r="297" spans="1:70" x14ac:dyDescent="0.25">
      <c r="A297" s="14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146"/>
      <c r="AI297" s="3"/>
      <c r="AJ297" s="3"/>
      <c r="AK297" s="3"/>
      <c r="AL297" s="3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</row>
    <row r="298" spans="1:70" x14ac:dyDescent="0.25">
      <c r="A298" s="14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146"/>
      <c r="AI298" s="3"/>
      <c r="AJ298" s="3"/>
      <c r="AK298" s="3"/>
      <c r="AL298" s="3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</row>
    <row r="299" spans="1:70" x14ac:dyDescent="0.25">
      <c r="A299" s="14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146"/>
      <c r="AI299" s="3"/>
      <c r="AJ299" s="3"/>
      <c r="AK299" s="3"/>
      <c r="AL299" s="3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</row>
    <row r="300" spans="1:70" x14ac:dyDescent="0.25">
      <c r="A300" s="14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146"/>
      <c r="AI300" s="3"/>
      <c r="AJ300" s="3"/>
      <c r="AK300" s="3"/>
      <c r="AL300" s="3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</row>
    <row r="301" spans="1:70" x14ac:dyDescent="0.25">
      <c r="A301" s="14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146"/>
      <c r="AI301" s="3"/>
      <c r="AJ301" s="3"/>
      <c r="AK301" s="3"/>
      <c r="AL301" s="3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</row>
    <row r="302" spans="1:70" x14ac:dyDescent="0.25">
      <c r="A302" s="14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146"/>
      <c r="AI302" s="3"/>
      <c r="AJ302" s="3"/>
      <c r="AK302" s="3"/>
      <c r="AL302" s="3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</row>
    <row r="303" spans="1:70" x14ac:dyDescent="0.25">
      <c r="A303" s="14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146"/>
      <c r="AI303" s="3"/>
      <c r="AJ303" s="3"/>
      <c r="AK303" s="3"/>
      <c r="AL303" s="3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</row>
    <row r="304" spans="1:70" x14ac:dyDescent="0.25">
      <c r="A304" s="14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146"/>
      <c r="AI304" s="3"/>
      <c r="AJ304" s="3"/>
      <c r="AK304" s="3"/>
      <c r="AL304" s="3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</row>
    <row r="305" spans="1:70" x14ac:dyDescent="0.25">
      <c r="A305" s="14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146"/>
      <c r="AI305" s="3"/>
      <c r="AJ305" s="3"/>
      <c r="AK305" s="3"/>
      <c r="AL305" s="3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</row>
    <row r="306" spans="1:70" x14ac:dyDescent="0.25">
      <c r="A306" s="14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146"/>
      <c r="AI306" s="3"/>
      <c r="AJ306" s="3"/>
      <c r="AK306" s="3"/>
      <c r="AL306" s="3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</row>
    <row r="307" spans="1:70" x14ac:dyDescent="0.25">
      <c r="A307" s="14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146"/>
      <c r="AI307" s="3"/>
      <c r="AJ307" s="3"/>
      <c r="AK307" s="3"/>
      <c r="AL307" s="3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</row>
    <row r="308" spans="1:70" x14ac:dyDescent="0.25">
      <c r="A308" s="14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146"/>
      <c r="AI308" s="3"/>
      <c r="AJ308" s="3"/>
      <c r="AK308" s="3"/>
      <c r="AL308" s="3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</row>
    <row r="309" spans="1:70" x14ac:dyDescent="0.25">
      <c r="A309" s="14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146"/>
      <c r="AI309" s="3"/>
      <c r="AJ309" s="3"/>
      <c r="AK309" s="3"/>
      <c r="AL309" s="3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</row>
    <row r="310" spans="1:70" x14ac:dyDescent="0.25">
      <c r="A310" s="14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146"/>
      <c r="AI310" s="3"/>
      <c r="AJ310" s="3"/>
      <c r="AK310" s="3"/>
      <c r="AL310" s="3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</row>
    <row r="311" spans="1:70" x14ac:dyDescent="0.25">
      <c r="A311" s="14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146"/>
      <c r="AI311" s="3"/>
      <c r="AJ311" s="3"/>
      <c r="AK311" s="3"/>
      <c r="AL311" s="3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</row>
    <row r="312" spans="1:70" x14ac:dyDescent="0.25">
      <c r="A312" s="14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146"/>
      <c r="AI312" s="3"/>
      <c r="AJ312" s="3"/>
      <c r="AK312" s="3"/>
      <c r="AL312" s="3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</row>
    <row r="313" spans="1:70" x14ac:dyDescent="0.25">
      <c r="A313" s="14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146"/>
      <c r="AI313" s="3"/>
      <c r="AJ313" s="3"/>
      <c r="AK313" s="3"/>
      <c r="AL313" s="3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</row>
    <row r="314" spans="1:70" x14ac:dyDescent="0.25">
      <c r="A314" s="14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146"/>
      <c r="AI314" s="3"/>
      <c r="AJ314" s="3"/>
      <c r="AK314" s="3"/>
      <c r="AL314" s="3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</row>
    <row r="315" spans="1:70" x14ac:dyDescent="0.25">
      <c r="A315" s="14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146"/>
      <c r="AI315" s="3"/>
      <c r="AJ315" s="3"/>
      <c r="AK315" s="3"/>
      <c r="AL315" s="3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</row>
    <row r="316" spans="1:70" x14ac:dyDescent="0.25">
      <c r="A316" s="14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146"/>
      <c r="AI316" s="3"/>
      <c r="AJ316" s="3"/>
      <c r="AK316" s="3"/>
      <c r="AL316" s="3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</row>
    <row r="317" spans="1:70" x14ac:dyDescent="0.25">
      <c r="A317" s="14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146"/>
      <c r="AI317" s="3"/>
      <c r="AJ317" s="3"/>
      <c r="AK317" s="3"/>
      <c r="AL317" s="3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</row>
    <row r="318" spans="1:70" x14ac:dyDescent="0.25">
      <c r="A318" s="14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146"/>
      <c r="AI318" s="3"/>
      <c r="AJ318" s="3"/>
      <c r="AK318" s="3"/>
      <c r="AL318" s="3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</row>
    <row r="319" spans="1:70" x14ac:dyDescent="0.25">
      <c r="A319" s="14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146"/>
      <c r="AI319" s="3"/>
      <c r="AJ319" s="3"/>
      <c r="AK319" s="3"/>
      <c r="AL319" s="3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</row>
    <row r="320" spans="1:70" x14ac:dyDescent="0.25">
      <c r="A320" s="14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146"/>
      <c r="AI320" s="3"/>
      <c r="AJ320" s="3"/>
      <c r="AK320" s="3"/>
      <c r="AL320" s="3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</row>
    <row r="321" spans="1:70" x14ac:dyDescent="0.25">
      <c r="A321" s="14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146"/>
      <c r="AI321" s="3"/>
      <c r="AJ321" s="3"/>
      <c r="AK321" s="3"/>
      <c r="AL321" s="3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</row>
    <row r="322" spans="1:70" x14ac:dyDescent="0.25">
      <c r="A322" s="14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146"/>
      <c r="AI322" s="3"/>
      <c r="AJ322" s="3"/>
      <c r="AK322" s="3"/>
      <c r="AL322" s="3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</row>
    <row r="323" spans="1:70" x14ac:dyDescent="0.25">
      <c r="A323" s="14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146"/>
      <c r="AI323" s="3"/>
      <c r="AJ323" s="3"/>
      <c r="AK323" s="3"/>
      <c r="AL323" s="3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</row>
    <row r="324" spans="1:70" x14ac:dyDescent="0.25">
      <c r="A324" s="14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146"/>
      <c r="AI324" s="3"/>
      <c r="AJ324" s="3"/>
      <c r="AK324" s="3"/>
      <c r="AL324" s="3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</row>
    <row r="325" spans="1:70" x14ac:dyDescent="0.25">
      <c r="A325" s="14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146"/>
      <c r="AI325" s="3"/>
      <c r="AJ325" s="3"/>
      <c r="AK325" s="3"/>
      <c r="AL325" s="3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</row>
    <row r="326" spans="1:70" x14ac:dyDescent="0.25">
      <c r="A326" s="14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146"/>
      <c r="AI326" s="3"/>
      <c r="AJ326" s="3"/>
      <c r="AK326" s="3"/>
      <c r="AL326" s="3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</row>
    <row r="327" spans="1:70" x14ac:dyDescent="0.25">
      <c r="A327" s="14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146"/>
      <c r="AI327" s="3"/>
      <c r="AJ327" s="3"/>
      <c r="AK327" s="3"/>
      <c r="AL327" s="3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</row>
    <row r="328" spans="1:70" x14ac:dyDescent="0.25">
      <c r="A328" s="14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146"/>
      <c r="AI328" s="3"/>
      <c r="AJ328" s="3"/>
      <c r="AK328" s="3"/>
      <c r="AL328" s="3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</row>
    <row r="329" spans="1:70" x14ac:dyDescent="0.25">
      <c r="A329" s="14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146"/>
      <c r="AI329" s="3"/>
      <c r="AJ329" s="3"/>
      <c r="AK329" s="3"/>
      <c r="AL329" s="3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</row>
    <row r="330" spans="1:70" x14ac:dyDescent="0.25">
      <c r="A330" s="14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146"/>
      <c r="AI330" s="3"/>
      <c r="AJ330" s="3"/>
      <c r="AK330" s="3"/>
      <c r="AL330" s="3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</row>
    <row r="331" spans="1:70" x14ac:dyDescent="0.25">
      <c r="A331" s="14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146"/>
      <c r="AI331" s="3"/>
      <c r="AJ331" s="3"/>
      <c r="AK331" s="3"/>
      <c r="AL331" s="3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</row>
    <row r="332" spans="1:70" x14ac:dyDescent="0.25">
      <c r="A332" s="14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146"/>
      <c r="AI332" s="3"/>
      <c r="AJ332" s="3"/>
      <c r="AK332" s="3"/>
      <c r="AL332" s="3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</row>
    <row r="333" spans="1:70" x14ac:dyDescent="0.25">
      <c r="A333" s="14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146"/>
      <c r="AI333" s="3"/>
      <c r="AJ333" s="3"/>
      <c r="AK333" s="3"/>
      <c r="AL333" s="3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</row>
    <row r="334" spans="1:70" x14ac:dyDescent="0.25">
      <c r="A334" s="14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146"/>
      <c r="AI334" s="3"/>
      <c r="AJ334" s="3"/>
      <c r="AK334" s="3"/>
      <c r="AL334" s="3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</row>
    <row r="335" spans="1:70" x14ac:dyDescent="0.25">
      <c r="A335" s="14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146"/>
      <c r="AI335" s="3"/>
      <c r="AJ335" s="3"/>
      <c r="AK335" s="3"/>
      <c r="AL335" s="3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</row>
    <row r="336" spans="1:70" x14ac:dyDescent="0.25">
      <c r="A336" s="14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146"/>
      <c r="AI336" s="3"/>
      <c r="AJ336" s="3"/>
      <c r="AK336" s="3"/>
      <c r="AL336" s="3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</row>
    <row r="337" spans="1:70" x14ac:dyDescent="0.25">
      <c r="A337" s="14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146"/>
      <c r="AI337" s="3"/>
      <c r="AJ337" s="3"/>
      <c r="AK337" s="3"/>
      <c r="AL337" s="3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</row>
    <row r="338" spans="1:70" x14ac:dyDescent="0.25">
      <c r="A338" s="14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146"/>
      <c r="AI338" s="3"/>
      <c r="AJ338" s="3"/>
      <c r="AK338" s="3"/>
      <c r="AL338" s="3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</row>
    <row r="339" spans="1:70" x14ac:dyDescent="0.25">
      <c r="A339" s="14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146"/>
      <c r="AI339" s="3"/>
      <c r="AJ339" s="3"/>
      <c r="AK339" s="3"/>
      <c r="AL339" s="3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</row>
    <row r="340" spans="1:70" x14ac:dyDescent="0.25">
      <c r="A340" s="14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146"/>
      <c r="AI340" s="3"/>
      <c r="AJ340" s="3"/>
      <c r="AK340" s="3"/>
      <c r="AL340" s="3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</row>
    <row r="341" spans="1:70" x14ac:dyDescent="0.25">
      <c r="A341" s="14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146"/>
      <c r="AI341" s="3"/>
      <c r="AJ341" s="3"/>
      <c r="AK341" s="3"/>
      <c r="AL341" s="3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</row>
    <row r="342" spans="1:70" x14ac:dyDescent="0.25">
      <c r="A342" s="14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146"/>
      <c r="AI342" s="3"/>
      <c r="AJ342" s="3"/>
      <c r="AK342" s="3"/>
      <c r="AL342" s="3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</row>
    <row r="343" spans="1:70" x14ac:dyDescent="0.25">
      <c r="A343" s="14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146"/>
      <c r="AI343" s="3"/>
      <c r="AJ343" s="3"/>
      <c r="AK343" s="3"/>
      <c r="AL343" s="3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</row>
    <row r="344" spans="1:70" x14ac:dyDescent="0.25">
      <c r="A344" s="14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146"/>
      <c r="AI344" s="3"/>
      <c r="AJ344" s="3"/>
      <c r="AK344" s="3"/>
      <c r="AL344" s="3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</row>
    <row r="345" spans="1:70" x14ac:dyDescent="0.25">
      <c r="A345" s="14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146"/>
      <c r="AI345" s="3"/>
      <c r="AJ345" s="3"/>
      <c r="AK345" s="3"/>
      <c r="AL345" s="3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</row>
    <row r="346" spans="1:70" x14ac:dyDescent="0.25">
      <c r="A346" s="14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146"/>
      <c r="AI346" s="3"/>
      <c r="AJ346" s="3"/>
      <c r="AK346" s="3"/>
      <c r="AL346" s="3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</row>
    <row r="347" spans="1:70" x14ac:dyDescent="0.25">
      <c r="A347" s="14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146"/>
      <c r="AI347" s="3"/>
      <c r="AJ347" s="3"/>
      <c r="AK347" s="3"/>
      <c r="AL347" s="3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</row>
    <row r="348" spans="1:70" x14ac:dyDescent="0.25">
      <c r="A348" s="14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146"/>
      <c r="AI348" s="3"/>
      <c r="AJ348" s="3"/>
      <c r="AK348" s="3"/>
      <c r="AL348" s="3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</row>
    <row r="349" spans="1:70" x14ac:dyDescent="0.25">
      <c r="A349" s="14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146"/>
      <c r="AI349" s="3"/>
      <c r="AJ349" s="3"/>
      <c r="AK349" s="3"/>
      <c r="AL349" s="3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</row>
    <row r="350" spans="1:70" x14ac:dyDescent="0.25">
      <c r="A350" s="14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146"/>
      <c r="AI350" s="3"/>
      <c r="AJ350" s="3"/>
      <c r="AK350" s="3"/>
      <c r="AL350" s="3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</row>
    <row r="351" spans="1:70" x14ac:dyDescent="0.25">
      <c r="A351" s="14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146"/>
      <c r="AI351" s="3"/>
      <c r="AJ351" s="3"/>
      <c r="AK351" s="3"/>
      <c r="AL351" s="3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</row>
    <row r="352" spans="1:70" x14ac:dyDescent="0.25">
      <c r="A352" s="14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146"/>
      <c r="AI352" s="3"/>
      <c r="AJ352" s="3"/>
      <c r="AK352" s="3"/>
      <c r="AL352" s="3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</row>
    <row r="353" spans="1:70" x14ac:dyDescent="0.25">
      <c r="A353" s="14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146"/>
      <c r="AI353" s="3"/>
      <c r="AJ353" s="3"/>
      <c r="AK353" s="3"/>
      <c r="AL353" s="3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</row>
    <row r="354" spans="1:70" x14ac:dyDescent="0.25">
      <c r="A354" s="14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146"/>
      <c r="AI354" s="3"/>
      <c r="AJ354" s="3"/>
      <c r="AK354" s="3"/>
      <c r="AL354" s="3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</row>
    <row r="355" spans="1:70" x14ac:dyDescent="0.25">
      <c r="A355" s="14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146"/>
      <c r="AI355" s="3"/>
      <c r="AJ355" s="3"/>
      <c r="AK355" s="3"/>
      <c r="AL355" s="3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</row>
    <row r="356" spans="1:70" x14ac:dyDescent="0.25">
      <c r="A356" s="14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146"/>
      <c r="AI356" s="3"/>
      <c r="AJ356" s="3"/>
      <c r="AK356" s="3"/>
      <c r="AL356" s="3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</row>
    <row r="357" spans="1:70" x14ac:dyDescent="0.25">
      <c r="A357" s="14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146"/>
      <c r="AI357" s="3"/>
      <c r="AJ357" s="3"/>
      <c r="AK357" s="3"/>
      <c r="AL357" s="3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</row>
    <row r="358" spans="1:70" x14ac:dyDescent="0.25">
      <c r="A358" s="14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146"/>
      <c r="AI358" s="3"/>
      <c r="AJ358" s="3"/>
      <c r="AK358" s="3"/>
      <c r="AL358" s="3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</row>
    <row r="359" spans="1:70" x14ac:dyDescent="0.25">
      <c r="A359" s="14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146"/>
      <c r="AI359" s="3"/>
      <c r="AJ359" s="3"/>
      <c r="AK359" s="3"/>
      <c r="AL359" s="3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</row>
    <row r="360" spans="1:70" x14ac:dyDescent="0.25">
      <c r="A360" s="14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146"/>
      <c r="AI360" s="3"/>
      <c r="AJ360" s="3"/>
      <c r="AK360" s="3"/>
      <c r="AL360" s="3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</row>
    <row r="361" spans="1:70" x14ac:dyDescent="0.25">
      <c r="A361" s="14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146"/>
      <c r="AI361" s="3"/>
      <c r="AJ361" s="3"/>
      <c r="AK361" s="3"/>
      <c r="AL361" s="3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</row>
    <row r="362" spans="1:70" x14ac:dyDescent="0.25">
      <c r="A362" s="14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146"/>
      <c r="AI362" s="3"/>
      <c r="AJ362" s="3"/>
      <c r="AK362" s="3"/>
      <c r="AL362" s="3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</row>
    <row r="363" spans="1:70" x14ac:dyDescent="0.25">
      <c r="A363" s="14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146"/>
      <c r="AI363" s="3"/>
      <c r="AJ363" s="3"/>
      <c r="AK363" s="3"/>
      <c r="AL363" s="3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</row>
    <row r="364" spans="1:70" x14ac:dyDescent="0.25">
      <c r="A364" s="14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146"/>
      <c r="AI364" s="3"/>
      <c r="AJ364" s="3"/>
      <c r="AK364" s="3"/>
      <c r="AL364" s="3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</row>
    <row r="365" spans="1:70" x14ac:dyDescent="0.25">
      <c r="A365" s="14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146"/>
      <c r="AI365" s="3"/>
      <c r="AJ365" s="3"/>
      <c r="AK365" s="3"/>
      <c r="AL365" s="3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</row>
    <row r="366" spans="1:70" x14ac:dyDescent="0.25">
      <c r="A366" s="14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146"/>
      <c r="AI366" s="3"/>
      <c r="AJ366" s="3"/>
      <c r="AK366" s="3"/>
      <c r="AL366" s="3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</row>
    <row r="367" spans="1:70" x14ac:dyDescent="0.25">
      <c r="A367" s="14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146"/>
      <c r="AI367" s="3"/>
      <c r="AJ367" s="3"/>
      <c r="AK367" s="3"/>
      <c r="AL367" s="3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</row>
    <row r="368" spans="1:70" x14ac:dyDescent="0.25">
      <c r="A368" s="14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146"/>
      <c r="AI368" s="3"/>
      <c r="AJ368" s="3"/>
      <c r="AK368" s="3"/>
      <c r="AL368" s="3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</row>
    <row r="369" spans="1:70" x14ac:dyDescent="0.25">
      <c r="A369" s="14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146"/>
      <c r="AI369" s="3"/>
      <c r="AJ369" s="3"/>
      <c r="AK369" s="3"/>
      <c r="AL369" s="3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</row>
    <row r="370" spans="1:70" x14ac:dyDescent="0.25">
      <c r="A370" s="14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146"/>
      <c r="AI370" s="3"/>
      <c r="AJ370" s="3"/>
      <c r="AK370" s="3"/>
      <c r="AL370" s="3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</row>
    <row r="371" spans="1:70" x14ac:dyDescent="0.25">
      <c r="A371" s="14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146"/>
      <c r="AI371" s="3"/>
      <c r="AJ371" s="3"/>
      <c r="AK371" s="3"/>
      <c r="AL371" s="3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</row>
    <row r="372" spans="1:70" x14ac:dyDescent="0.25">
      <c r="A372" s="14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146"/>
      <c r="AI372" s="3"/>
      <c r="AJ372" s="3"/>
      <c r="AK372" s="3"/>
      <c r="AL372" s="3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</row>
    <row r="373" spans="1:70" x14ac:dyDescent="0.25">
      <c r="A373" s="14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146"/>
      <c r="AI373" s="3"/>
      <c r="AJ373" s="3"/>
      <c r="AK373" s="3"/>
      <c r="AL373" s="3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</row>
    <row r="374" spans="1:70" x14ac:dyDescent="0.25">
      <c r="A374" s="14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146"/>
      <c r="AI374" s="3"/>
      <c r="AJ374" s="3"/>
      <c r="AK374" s="3"/>
      <c r="AL374" s="3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</row>
    <row r="375" spans="1:70" x14ac:dyDescent="0.25">
      <c r="A375" s="14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146"/>
      <c r="AI375" s="3"/>
      <c r="AJ375" s="3"/>
      <c r="AK375" s="3"/>
      <c r="AL375" s="3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</row>
    <row r="376" spans="1:70" x14ac:dyDescent="0.25">
      <c r="A376" s="14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146"/>
      <c r="AI376" s="3"/>
      <c r="AJ376" s="3"/>
      <c r="AK376" s="3"/>
      <c r="AL376" s="3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</row>
    <row r="377" spans="1:70" x14ac:dyDescent="0.25">
      <c r="A377" s="14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146"/>
      <c r="AI377" s="3"/>
      <c r="AJ377" s="3"/>
      <c r="AK377" s="3"/>
      <c r="AL377" s="3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</row>
    <row r="378" spans="1:70" x14ac:dyDescent="0.25">
      <c r="A378" s="14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146"/>
      <c r="AI378" s="3"/>
      <c r="AJ378" s="3"/>
      <c r="AK378" s="3"/>
      <c r="AL378" s="3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</row>
    <row r="379" spans="1:70" x14ac:dyDescent="0.25">
      <c r="A379" s="14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146"/>
      <c r="AI379" s="3"/>
      <c r="AJ379" s="3"/>
      <c r="AK379" s="3"/>
      <c r="AL379" s="3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</row>
    <row r="380" spans="1:70" x14ac:dyDescent="0.25">
      <c r="A380" s="14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146"/>
      <c r="AI380" s="3"/>
      <c r="AJ380" s="3"/>
      <c r="AK380" s="3"/>
      <c r="AL380" s="3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</row>
    <row r="381" spans="1:70" x14ac:dyDescent="0.25">
      <c r="A381" s="14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146"/>
      <c r="AI381" s="3"/>
      <c r="AJ381" s="3"/>
      <c r="AK381" s="3"/>
      <c r="AL381" s="3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</row>
    <row r="382" spans="1:70" x14ac:dyDescent="0.25">
      <c r="A382" s="14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146"/>
      <c r="AI382" s="3"/>
      <c r="AJ382" s="3"/>
      <c r="AK382" s="3"/>
      <c r="AL382" s="3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</row>
    <row r="383" spans="1:70" x14ac:dyDescent="0.25">
      <c r="A383" s="14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146"/>
      <c r="AI383" s="3"/>
      <c r="AJ383" s="3"/>
      <c r="AK383" s="3"/>
      <c r="AL383" s="3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</row>
    <row r="384" spans="1:70" x14ac:dyDescent="0.25">
      <c r="A384" s="14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146"/>
      <c r="AI384" s="3"/>
      <c r="AJ384" s="3"/>
      <c r="AK384" s="3"/>
      <c r="AL384" s="3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</row>
    <row r="385" spans="1:70" x14ac:dyDescent="0.25">
      <c r="A385" s="14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146"/>
      <c r="AI385" s="3"/>
      <c r="AJ385" s="3"/>
      <c r="AK385" s="3"/>
      <c r="AL385" s="3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</row>
    <row r="386" spans="1:70" x14ac:dyDescent="0.25">
      <c r="A386" s="14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146"/>
      <c r="AI386" s="3"/>
      <c r="AJ386" s="3"/>
      <c r="AK386" s="3"/>
      <c r="AL386" s="3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</row>
    <row r="387" spans="1:70" x14ac:dyDescent="0.25">
      <c r="A387" s="14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146"/>
      <c r="AI387" s="3"/>
      <c r="AJ387" s="3"/>
      <c r="AK387" s="3"/>
      <c r="AL387" s="3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</row>
    <row r="388" spans="1:70" x14ac:dyDescent="0.25">
      <c r="A388" s="14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146"/>
      <c r="AI388" s="3"/>
      <c r="AJ388" s="3"/>
      <c r="AK388" s="3"/>
      <c r="AL388" s="3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</row>
    <row r="389" spans="1:70" x14ac:dyDescent="0.25">
      <c r="A389" s="14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146"/>
      <c r="AI389" s="3"/>
      <c r="AJ389" s="3"/>
      <c r="AK389" s="3"/>
      <c r="AL389" s="3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</row>
    <row r="390" spans="1:70" x14ac:dyDescent="0.25">
      <c r="A390" s="14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146"/>
      <c r="AI390" s="3"/>
      <c r="AJ390" s="3"/>
      <c r="AK390" s="3"/>
      <c r="AL390" s="3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</row>
    <row r="391" spans="1:70" x14ac:dyDescent="0.25">
      <c r="A391" s="14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146"/>
      <c r="AI391" s="3"/>
      <c r="AJ391" s="3"/>
      <c r="AK391" s="3"/>
      <c r="AL391" s="3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</row>
    <row r="392" spans="1:70" x14ac:dyDescent="0.25">
      <c r="A392" s="14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146"/>
      <c r="AI392" s="3"/>
      <c r="AJ392" s="3"/>
      <c r="AK392" s="3"/>
      <c r="AL392" s="3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</row>
    <row r="393" spans="1:70" x14ac:dyDescent="0.25">
      <c r="A393" s="14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146"/>
      <c r="AI393" s="3"/>
      <c r="AJ393" s="3"/>
      <c r="AK393" s="3"/>
      <c r="AL393" s="3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</row>
    <row r="394" spans="1:70" x14ac:dyDescent="0.25">
      <c r="A394" s="14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146"/>
      <c r="AI394" s="3"/>
      <c r="AJ394" s="3"/>
      <c r="AK394" s="3"/>
      <c r="AL394" s="3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</row>
    <row r="395" spans="1:70" x14ac:dyDescent="0.25">
      <c r="A395" s="14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146"/>
      <c r="AI395" s="3"/>
      <c r="AJ395" s="3"/>
      <c r="AK395" s="3"/>
      <c r="AL395" s="3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</row>
    <row r="396" spans="1:70" x14ac:dyDescent="0.25">
      <c r="A396" s="14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146"/>
      <c r="AI396" s="3"/>
      <c r="AJ396" s="3"/>
      <c r="AK396" s="3"/>
      <c r="AL396" s="3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</row>
    <row r="397" spans="1:70" x14ac:dyDescent="0.25">
      <c r="A397" s="14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146"/>
      <c r="AI397" s="3"/>
      <c r="AJ397" s="3"/>
      <c r="AK397" s="3"/>
      <c r="AL397" s="3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</row>
    <row r="398" spans="1:70" x14ac:dyDescent="0.25">
      <c r="A398" s="14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146"/>
      <c r="AI398" s="3"/>
      <c r="AJ398" s="3"/>
      <c r="AK398" s="3"/>
      <c r="AL398" s="3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</row>
    <row r="399" spans="1:70" x14ac:dyDescent="0.25">
      <c r="A399" s="14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146"/>
      <c r="AI399" s="3"/>
      <c r="AJ399" s="3"/>
      <c r="AK399" s="3"/>
      <c r="AL399" s="3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</row>
    <row r="400" spans="1:70" x14ac:dyDescent="0.25">
      <c r="A400" s="14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146"/>
      <c r="AI400" s="3"/>
      <c r="AJ400" s="3"/>
      <c r="AK400" s="3"/>
      <c r="AL400" s="3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</row>
    <row r="401" spans="1:70" x14ac:dyDescent="0.25">
      <c r="A401" s="14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146"/>
      <c r="AI401" s="3"/>
      <c r="AJ401" s="3"/>
      <c r="AK401" s="3"/>
      <c r="AL401" s="3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</row>
    <row r="402" spans="1:70" x14ac:dyDescent="0.25">
      <c r="A402" s="14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146"/>
      <c r="AI402" s="3"/>
      <c r="AJ402" s="3"/>
      <c r="AK402" s="3"/>
      <c r="AL402" s="3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</row>
    <row r="403" spans="1:70" x14ac:dyDescent="0.25">
      <c r="A403" s="14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146"/>
      <c r="AI403" s="3"/>
      <c r="AJ403" s="3"/>
      <c r="AK403" s="3"/>
      <c r="AL403" s="3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</row>
    <row r="404" spans="1:70" x14ac:dyDescent="0.25">
      <c r="A404" s="14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146"/>
      <c r="AI404" s="3"/>
      <c r="AJ404" s="3"/>
      <c r="AK404" s="3"/>
      <c r="AL404" s="3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</row>
    <row r="405" spans="1:70" x14ac:dyDescent="0.25">
      <c r="A405" s="14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146"/>
      <c r="AI405" s="3"/>
      <c r="AJ405" s="3"/>
      <c r="AK405" s="3"/>
      <c r="AL405" s="3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</row>
    <row r="406" spans="1:70" x14ac:dyDescent="0.25">
      <c r="A406" s="14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146"/>
      <c r="AI406" s="3"/>
      <c r="AJ406" s="3"/>
      <c r="AK406" s="3"/>
      <c r="AL406" s="3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</row>
    <row r="407" spans="1:70" x14ac:dyDescent="0.25">
      <c r="A407" s="14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146"/>
      <c r="AI407" s="3"/>
      <c r="AJ407" s="3"/>
      <c r="AK407" s="3"/>
      <c r="AL407" s="3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</row>
    <row r="408" spans="1:70" x14ac:dyDescent="0.25">
      <c r="A408" s="14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146"/>
      <c r="AI408" s="3"/>
      <c r="AJ408" s="3"/>
      <c r="AK408" s="3"/>
      <c r="AL408" s="3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</row>
    <row r="409" spans="1:70" x14ac:dyDescent="0.25">
      <c r="A409" s="14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146"/>
      <c r="AI409" s="3"/>
      <c r="AJ409" s="3"/>
      <c r="AK409" s="3"/>
      <c r="AL409" s="3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</row>
    <row r="410" spans="1:70" x14ac:dyDescent="0.25">
      <c r="A410" s="14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146"/>
      <c r="AI410" s="3"/>
      <c r="AJ410" s="3"/>
      <c r="AK410" s="3"/>
      <c r="AL410" s="3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</row>
    <row r="411" spans="1:70" x14ac:dyDescent="0.25">
      <c r="A411" s="14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146"/>
      <c r="AI411" s="3"/>
      <c r="AJ411" s="3"/>
      <c r="AK411" s="3"/>
      <c r="AL411" s="3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</row>
    <row r="412" spans="1:70" x14ac:dyDescent="0.25">
      <c r="A412" s="14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146"/>
      <c r="AI412" s="3"/>
      <c r="AJ412" s="3"/>
      <c r="AK412" s="3"/>
      <c r="AL412" s="3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</row>
    <row r="413" spans="1:70" x14ac:dyDescent="0.25">
      <c r="A413" s="14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146"/>
      <c r="AI413" s="3"/>
      <c r="AJ413" s="3"/>
      <c r="AK413" s="3"/>
      <c r="AL413" s="3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</row>
    <row r="414" spans="1:70" x14ac:dyDescent="0.25">
      <c r="A414" s="14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146"/>
      <c r="AI414" s="3"/>
      <c r="AJ414" s="3"/>
      <c r="AK414" s="3"/>
      <c r="AL414" s="3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</row>
    <row r="415" spans="1:70" x14ac:dyDescent="0.25">
      <c r="A415" s="14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146"/>
      <c r="AI415" s="3"/>
      <c r="AJ415" s="3"/>
      <c r="AK415" s="3"/>
      <c r="AL415" s="3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</row>
    <row r="416" spans="1:70" x14ac:dyDescent="0.25">
      <c r="A416" s="14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146"/>
      <c r="AI416" s="3"/>
      <c r="AJ416" s="3"/>
      <c r="AK416" s="3"/>
      <c r="AL416" s="3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</row>
    <row r="417" spans="1:70" x14ac:dyDescent="0.25">
      <c r="A417" s="14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146"/>
      <c r="AI417" s="3"/>
      <c r="AJ417" s="3"/>
      <c r="AK417" s="3"/>
      <c r="AL417" s="3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</row>
    <row r="418" spans="1:70" x14ac:dyDescent="0.25">
      <c r="A418" s="14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146"/>
      <c r="AI418" s="3"/>
      <c r="AJ418" s="3"/>
      <c r="AK418" s="3"/>
      <c r="AL418" s="3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</row>
    <row r="419" spans="1:70" x14ac:dyDescent="0.25">
      <c r="A419" s="14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146"/>
      <c r="AI419" s="3"/>
      <c r="AJ419" s="3"/>
      <c r="AK419" s="3"/>
      <c r="AL419" s="3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</row>
    <row r="420" spans="1:70" x14ac:dyDescent="0.25">
      <c r="A420" s="14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146"/>
      <c r="AI420" s="3"/>
      <c r="AJ420" s="3"/>
      <c r="AK420" s="3"/>
      <c r="AL420" s="3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</row>
    <row r="421" spans="1:70" x14ac:dyDescent="0.25">
      <c r="A421" s="14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146"/>
      <c r="AI421" s="3"/>
      <c r="AJ421" s="3"/>
      <c r="AK421" s="3"/>
      <c r="AL421" s="3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</row>
    <row r="422" spans="1:70" x14ac:dyDescent="0.25">
      <c r="A422" s="14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146"/>
      <c r="AI422" s="3"/>
      <c r="AJ422" s="3"/>
      <c r="AK422" s="3"/>
      <c r="AL422" s="3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</row>
    <row r="423" spans="1:70" x14ac:dyDescent="0.25">
      <c r="A423" s="14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146"/>
      <c r="AI423" s="3"/>
      <c r="AJ423" s="3"/>
      <c r="AK423" s="3"/>
      <c r="AL423" s="3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</row>
    <row r="424" spans="1:70" x14ac:dyDescent="0.25">
      <c r="A424" s="14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146"/>
      <c r="AI424" s="3"/>
      <c r="AJ424" s="3"/>
      <c r="AK424" s="3"/>
      <c r="AL424" s="3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</row>
    <row r="425" spans="1:70" x14ac:dyDescent="0.25">
      <c r="A425" s="14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146"/>
      <c r="AI425" s="3"/>
      <c r="AJ425" s="3"/>
      <c r="AK425" s="3"/>
      <c r="AL425" s="3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</row>
    <row r="426" spans="1:70" x14ac:dyDescent="0.25">
      <c r="A426" s="14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146"/>
      <c r="AI426" s="3"/>
      <c r="AJ426" s="3"/>
      <c r="AK426" s="3"/>
      <c r="AL426" s="3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</row>
    <row r="427" spans="1:70" x14ac:dyDescent="0.25">
      <c r="A427" s="14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146"/>
      <c r="AI427" s="3"/>
      <c r="AJ427" s="3"/>
      <c r="AK427" s="3"/>
      <c r="AL427" s="3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</row>
    <row r="428" spans="1:70" x14ac:dyDescent="0.25">
      <c r="A428" s="14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146"/>
      <c r="AI428" s="3"/>
      <c r="AJ428" s="3"/>
      <c r="AK428" s="3"/>
      <c r="AL428" s="3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</row>
    <row r="429" spans="1:70" x14ac:dyDescent="0.25">
      <c r="A429" s="14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146"/>
      <c r="AI429" s="3"/>
      <c r="AJ429" s="3"/>
      <c r="AK429" s="3"/>
      <c r="AL429" s="3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</row>
    <row r="430" spans="1:70" x14ac:dyDescent="0.25">
      <c r="A430" s="14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146"/>
      <c r="AI430" s="3"/>
      <c r="AJ430" s="3"/>
      <c r="AK430" s="3"/>
      <c r="AL430" s="3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</row>
    <row r="431" spans="1:70" x14ac:dyDescent="0.25">
      <c r="A431" s="14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146"/>
      <c r="AI431" s="3"/>
      <c r="AJ431" s="3"/>
      <c r="AK431" s="3"/>
      <c r="AL431" s="3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</row>
    <row r="432" spans="1:70" x14ac:dyDescent="0.25">
      <c r="A432" s="14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146"/>
      <c r="AI432" s="3"/>
      <c r="AJ432" s="3"/>
      <c r="AK432" s="3"/>
      <c r="AL432" s="3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</row>
    <row r="433" spans="1:70" x14ac:dyDescent="0.25">
      <c r="A433" s="14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146"/>
      <c r="AI433" s="3"/>
      <c r="AJ433" s="3"/>
      <c r="AK433" s="3"/>
      <c r="AL433" s="3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</row>
    <row r="434" spans="1:70" x14ac:dyDescent="0.25">
      <c r="A434" s="14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146"/>
      <c r="AI434" s="3"/>
      <c r="AJ434" s="3"/>
      <c r="AK434" s="3"/>
      <c r="AL434" s="3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</row>
    <row r="435" spans="1:70" x14ac:dyDescent="0.25">
      <c r="A435" s="14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146"/>
      <c r="AI435" s="3"/>
      <c r="AJ435" s="3"/>
      <c r="AK435" s="3"/>
      <c r="AL435" s="3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</row>
    <row r="436" spans="1:70" x14ac:dyDescent="0.25">
      <c r="A436" s="14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146"/>
      <c r="AI436" s="3"/>
      <c r="AJ436" s="3"/>
      <c r="AK436" s="3"/>
      <c r="AL436" s="3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</row>
    <row r="437" spans="1:70" x14ac:dyDescent="0.25">
      <c r="A437" s="14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146"/>
      <c r="AI437" s="3"/>
      <c r="AJ437" s="3"/>
      <c r="AK437" s="3"/>
      <c r="AL437" s="3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</row>
    <row r="438" spans="1:70" x14ac:dyDescent="0.25">
      <c r="A438" s="14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146"/>
      <c r="AI438" s="3"/>
      <c r="AJ438" s="3"/>
      <c r="AK438" s="3"/>
      <c r="AL438" s="3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</row>
    <row r="439" spans="1:70" x14ac:dyDescent="0.25">
      <c r="A439" s="14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146"/>
      <c r="AI439" s="3"/>
      <c r="AJ439" s="3"/>
      <c r="AK439" s="3"/>
      <c r="AL439" s="3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</row>
    <row r="440" spans="1:70" x14ac:dyDescent="0.25">
      <c r="A440" s="14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146"/>
      <c r="AI440" s="3"/>
      <c r="AJ440" s="3"/>
      <c r="AK440" s="3"/>
      <c r="AL440" s="3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</row>
    <row r="441" spans="1:70" x14ac:dyDescent="0.25">
      <c r="A441" s="14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146"/>
      <c r="AI441" s="3"/>
      <c r="AJ441" s="3"/>
      <c r="AK441" s="3"/>
      <c r="AL441" s="3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</row>
    <row r="442" spans="1:70" x14ac:dyDescent="0.25">
      <c r="A442" s="14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146"/>
      <c r="AI442" s="3"/>
      <c r="AJ442" s="3"/>
      <c r="AK442" s="3"/>
      <c r="AL442" s="3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</row>
    <row r="443" spans="1:70" x14ac:dyDescent="0.25">
      <c r="A443" s="14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146"/>
      <c r="AI443" s="3"/>
      <c r="AJ443" s="3"/>
      <c r="AK443" s="3"/>
      <c r="AL443" s="3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</row>
    <row r="444" spans="1:70" x14ac:dyDescent="0.25">
      <c r="A444" s="14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146"/>
      <c r="AI444" s="3"/>
      <c r="AJ444" s="3"/>
      <c r="AK444" s="3"/>
      <c r="AL444" s="3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</row>
    <row r="445" spans="1:70" x14ac:dyDescent="0.25">
      <c r="A445" s="14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146"/>
      <c r="AI445" s="3"/>
      <c r="AJ445" s="3"/>
      <c r="AK445" s="3"/>
      <c r="AL445" s="3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</row>
    <row r="446" spans="1:70" x14ac:dyDescent="0.25">
      <c r="A446" s="14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146"/>
      <c r="AI446" s="3"/>
      <c r="AJ446" s="3"/>
      <c r="AK446" s="3"/>
      <c r="AL446" s="3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</row>
    <row r="447" spans="1:70" x14ac:dyDescent="0.25">
      <c r="A447" s="14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146"/>
      <c r="AI447" s="3"/>
      <c r="AJ447" s="3"/>
      <c r="AK447" s="3"/>
      <c r="AL447" s="3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</row>
    <row r="448" spans="1:70" x14ac:dyDescent="0.25">
      <c r="A448" s="14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146"/>
      <c r="AI448" s="3"/>
      <c r="AJ448" s="3"/>
      <c r="AK448" s="3"/>
      <c r="AL448" s="3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</row>
    <row r="449" spans="1:70" x14ac:dyDescent="0.25">
      <c r="A449" s="14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146"/>
      <c r="AI449" s="3"/>
      <c r="AJ449" s="3"/>
      <c r="AK449" s="3"/>
      <c r="AL449" s="3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</row>
    <row r="450" spans="1:70" x14ac:dyDescent="0.25">
      <c r="A450" s="14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146"/>
      <c r="AI450" s="3"/>
      <c r="AJ450" s="3"/>
      <c r="AK450" s="3"/>
      <c r="AL450" s="3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</row>
    <row r="451" spans="1:70" x14ac:dyDescent="0.25">
      <c r="A451" s="14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146"/>
      <c r="AI451" s="3"/>
      <c r="AJ451" s="3"/>
      <c r="AK451" s="3"/>
      <c r="AL451" s="3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</row>
    <row r="452" spans="1:70" x14ac:dyDescent="0.25">
      <c r="A452" s="14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146"/>
      <c r="AI452" s="3"/>
      <c r="AJ452" s="3"/>
      <c r="AK452" s="3"/>
      <c r="AL452" s="3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</row>
    <row r="453" spans="1:70" x14ac:dyDescent="0.25">
      <c r="A453" s="14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146"/>
      <c r="AI453" s="3"/>
      <c r="AJ453" s="3"/>
      <c r="AK453" s="3"/>
      <c r="AL453" s="3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</row>
    <row r="454" spans="1:70" x14ac:dyDescent="0.25">
      <c r="A454" s="14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146"/>
      <c r="AI454" s="3"/>
      <c r="AJ454" s="3"/>
      <c r="AK454" s="3"/>
      <c r="AL454" s="3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</row>
    <row r="455" spans="1:70" x14ac:dyDescent="0.25">
      <c r="A455" s="14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146"/>
      <c r="AI455" s="3"/>
      <c r="AJ455" s="3"/>
      <c r="AK455" s="3"/>
      <c r="AL455" s="3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</row>
    <row r="456" spans="1:70" x14ac:dyDescent="0.25">
      <c r="A456" s="14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146"/>
      <c r="AI456" s="3"/>
      <c r="AJ456" s="3"/>
      <c r="AK456" s="3"/>
      <c r="AL456" s="3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</row>
    <row r="457" spans="1:70" x14ac:dyDescent="0.25">
      <c r="A457" s="14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146"/>
      <c r="AI457" s="3"/>
      <c r="AJ457" s="3"/>
      <c r="AK457" s="3"/>
      <c r="AL457" s="3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</row>
    <row r="458" spans="1:70" x14ac:dyDescent="0.25">
      <c r="A458" s="14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146"/>
      <c r="AI458" s="3"/>
      <c r="AJ458" s="3"/>
      <c r="AK458" s="3"/>
      <c r="AL458" s="3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</row>
    <row r="459" spans="1:70" x14ac:dyDescent="0.25">
      <c r="A459" s="14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146"/>
      <c r="AI459" s="3"/>
      <c r="AJ459" s="3"/>
      <c r="AK459" s="3"/>
      <c r="AL459" s="3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</row>
    <row r="460" spans="1:70" x14ac:dyDescent="0.25">
      <c r="A460" s="14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146"/>
      <c r="AI460" s="3"/>
      <c r="AJ460" s="3"/>
      <c r="AK460" s="3"/>
      <c r="AL460" s="3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</row>
    <row r="461" spans="1:70" x14ac:dyDescent="0.25">
      <c r="A461" s="14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146"/>
      <c r="AI461" s="3"/>
      <c r="AJ461" s="3"/>
      <c r="AK461" s="3"/>
      <c r="AL461" s="3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</row>
    <row r="462" spans="1:70" x14ac:dyDescent="0.25">
      <c r="A462" s="14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146"/>
      <c r="AI462" s="3"/>
      <c r="AJ462" s="3"/>
      <c r="AK462" s="3"/>
      <c r="AL462" s="3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</row>
    <row r="463" spans="1:70" x14ac:dyDescent="0.25">
      <c r="A463" s="14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146"/>
      <c r="AI463" s="3"/>
      <c r="AJ463" s="3"/>
      <c r="AK463" s="3"/>
      <c r="AL463" s="3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</row>
    <row r="464" spans="1:70" x14ac:dyDescent="0.25">
      <c r="A464" s="14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146"/>
      <c r="AI464" s="3"/>
      <c r="AJ464" s="3"/>
      <c r="AK464" s="3"/>
      <c r="AL464" s="3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</row>
    <row r="465" spans="1:70" x14ac:dyDescent="0.25">
      <c r="A465" s="14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146"/>
      <c r="AI465" s="3"/>
      <c r="AJ465" s="3"/>
      <c r="AK465" s="3"/>
      <c r="AL465" s="3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</row>
    <row r="466" spans="1:70" x14ac:dyDescent="0.25">
      <c r="A466" s="14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146"/>
      <c r="AI466" s="3"/>
      <c r="AJ466" s="3"/>
      <c r="AK466" s="3"/>
      <c r="AL466" s="3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</row>
    <row r="467" spans="1:70" x14ac:dyDescent="0.25">
      <c r="A467" s="14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146"/>
      <c r="AI467" s="3"/>
      <c r="AJ467" s="3"/>
      <c r="AK467" s="3"/>
      <c r="AL467" s="3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</row>
    <row r="468" spans="1:70" x14ac:dyDescent="0.25">
      <c r="A468" s="14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146"/>
      <c r="AI468" s="3"/>
      <c r="AJ468" s="3"/>
      <c r="AK468" s="3"/>
      <c r="AL468" s="3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</row>
    <row r="469" spans="1:70" x14ac:dyDescent="0.25">
      <c r="A469" s="14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146"/>
      <c r="AI469" s="3"/>
      <c r="AJ469" s="3"/>
      <c r="AK469" s="3"/>
      <c r="AL469" s="3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</row>
    <row r="470" spans="1:70" x14ac:dyDescent="0.25">
      <c r="A470" s="14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146"/>
      <c r="AI470" s="3"/>
      <c r="AJ470" s="3"/>
      <c r="AK470" s="3"/>
      <c r="AL470" s="3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</row>
    <row r="471" spans="1:70" x14ac:dyDescent="0.25">
      <c r="A471" s="14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146"/>
      <c r="AI471" s="3"/>
      <c r="AJ471" s="3"/>
      <c r="AK471" s="3"/>
      <c r="AL471" s="3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</row>
    <row r="472" spans="1:70" x14ac:dyDescent="0.25">
      <c r="A472" s="14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146"/>
      <c r="AI472" s="3"/>
      <c r="AJ472" s="3"/>
      <c r="AK472" s="3"/>
      <c r="AL472" s="3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</row>
    <row r="473" spans="1:70" x14ac:dyDescent="0.25">
      <c r="A473" s="14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146"/>
      <c r="AI473" s="3"/>
      <c r="AJ473" s="3"/>
      <c r="AK473" s="3"/>
      <c r="AL473" s="3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</row>
    <row r="474" spans="1:70" x14ac:dyDescent="0.25">
      <c r="A474" s="14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146"/>
      <c r="AI474" s="3"/>
      <c r="AJ474" s="3"/>
      <c r="AK474" s="3"/>
      <c r="AL474" s="3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</row>
    <row r="475" spans="1:70" x14ac:dyDescent="0.25">
      <c r="A475" s="14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146"/>
      <c r="AI475" s="3"/>
      <c r="AJ475" s="3"/>
      <c r="AK475" s="3"/>
      <c r="AL475" s="3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</row>
    <row r="476" spans="1:70" x14ac:dyDescent="0.25">
      <c r="A476" s="14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146"/>
      <c r="AI476" s="3"/>
      <c r="AJ476" s="3"/>
      <c r="AK476" s="3"/>
      <c r="AL476" s="3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</row>
    <row r="477" spans="1:70" x14ac:dyDescent="0.25">
      <c r="A477" s="14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146"/>
      <c r="AI477" s="3"/>
      <c r="AJ477" s="3"/>
      <c r="AK477" s="3"/>
      <c r="AL477" s="3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</row>
    <row r="478" spans="1:70" x14ac:dyDescent="0.25">
      <c r="A478" s="14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146"/>
      <c r="AI478" s="3"/>
      <c r="AJ478" s="3"/>
      <c r="AK478" s="3"/>
      <c r="AL478" s="3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</row>
    <row r="479" spans="1:70" x14ac:dyDescent="0.25">
      <c r="A479" s="14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146"/>
      <c r="AI479" s="3"/>
      <c r="AJ479" s="3"/>
      <c r="AK479" s="3"/>
      <c r="AL479" s="3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</row>
    <row r="480" spans="1:70" x14ac:dyDescent="0.25">
      <c r="A480" s="14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146"/>
      <c r="AI480" s="3"/>
      <c r="AJ480" s="3"/>
      <c r="AK480" s="3"/>
      <c r="AL480" s="3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</row>
    <row r="481" spans="1:70" x14ac:dyDescent="0.25">
      <c r="A481" s="14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146"/>
      <c r="AI481" s="3"/>
      <c r="AJ481" s="3"/>
      <c r="AK481" s="3"/>
      <c r="AL481" s="3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</row>
    <row r="482" spans="1:70" x14ac:dyDescent="0.25">
      <c r="A482" s="14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146"/>
      <c r="AI482" s="3"/>
      <c r="AJ482" s="3"/>
      <c r="AK482" s="3"/>
      <c r="AL482" s="3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</row>
    <row r="483" spans="1:70" x14ac:dyDescent="0.25">
      <c r="A483" s="14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146"/>
      <c r="AI483" s="3"/>
      <c r="AJ483" s="3"/>
      <c r="AK483" s="3"/>
      <c r="AL483" s="3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</row>
    <row r="484" spans="1:70" x14ac:dyDescent="0.25">
      <c r="A484" s="14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146"/>
      <c r="AI484" s="3"/>
      <c r="AJ484" s="3"/>
      <c r="AK484" s="3"/>
      <c r="AL484" s="3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</row>
    <row r="485" spans="1:70" x14ac:dyDescent="0.25">
      <c r="A485" s="14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146"/>
      <c r="AI485" s="3"/>
      <c r="AJ485" s="3"/>
      <c r="AK485" s="3"/>
      <c r="AL485" s="3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</row>
    <row r="486" spans="1:70" x14ac:dyDescent="0.25">
      <c r="A486" s="14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146"/>
      <c r="AI486" s="3"/>
      <c r="AJ486" s="3"/>
      <c r="AK486" s="3"/>
      <c r="AL486" s="3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</row>
    <row r="487" spans="1:70" x14ac:dyDescent="0.25">
      <c r="A487" s="14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146"/>
      <c r="AI487" s="3"/>
      <c r="AJ487" s="3"/>
      <c r="AK487" s="3"/>
      <c r="AL487" s="3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</row>
    <row r="488" spans="1:70" x14ac:dyDescent="0.25">
      <c r="A488" s="14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146"/>
      <c r="AI488" s="3"/>
      <c r="AJ488" s="3"/>
      <c r="AK488" s="3"/>
      <c r="AL488" s="3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</row>
    <row r="489" spans="1:70" x14ac:dyDescent="0.25">
      <c r="A489" s="14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146"/>
      <c r="AI489" s="3"/>
      <c r="AJ489" s="3"/>
      <c r="AK489" s="3"/>
      <c r="AL489" s="3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</row>
    <row r="490" spans="1:70" x14ac:dyDescent="0.25">
      <c r="A490" s="14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146"/>
      <c r="AI490" s="3"/>
      <c r="AJ490" s="3"/>
      <c r="AK490" s="3"/>
      <c r="AL490" s="3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</row>
    <row r="491" spans="1:70" x14ac:dyDescent="0.25">
      <c r="A491" s="14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146"/>
      <c r="AI491" s="3"/>
      <c r="AJ491" s="3"/>
      <c r="AK491" s="3"/>
      <c r="AL491" s="3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</row>
    <row r="492" spans="1:70" x14ac:dyDescent="0.25">
      <c r="A492" s="14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146"/>
      <c r="AI492" s="3"/>
      <c r="AJ492" s="3"/>
      <c r="AK492" s="3"/>
      <c r="AL492" s="3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</row>
    <row r="493" spans="1:70" x14ac:dyDescent="0.25">
      <c r="A493" s="14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146"/>
      <c r="AI493" s="3"/>
      <c r="AJ493" s="3"/>
      <c r="AK493" s="3"/>
      <c r="AL493" s="3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</row>
    <row r="494" spans="1:70" x14ac:dyDescent="0.25">
      <c r="A494" s="14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146"/>
      <c r="AI494" s="3"/>
      <c r="AJ494" s="3"/>
      <c r="AK494" s="3"/>
      <c r="AL494" s="3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</row>
    <row r="495" spans="1:70" x14ac:dyDescent="0.25">
      <c r="A495" s="14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146"/>
      <c r="AI495" s="3"/>
      <c r="AJ495" s="3"/>
      <c r="AK495" s="3"/>
      <c r="AL495" s="3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</row>
    <row r="496" spans="1:70" x14ac:dyDescent="0.25">
      <c r="A496" s="14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146"/>
      <c r="AI496" s="3"/>
      <c r="AJ496" s="3"/>
      <c r="AK496" s="3"/>
      <c r="AL496" s="3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</row>
    <row r="497" spans="1:70" x14ac:dyDescent="0.25">
      <c r="A497" s="14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146"/>
      <c r="AI497" s="3"/>
      <c r="AJ497" s="3"/>
      <c r="AK497" s="3"/>
      <c r="AL497" s="3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</row>
    <row r="498" spans="1:70" x14ac:dyDescent="0.25">
      <c r="A498" s="14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146"/>
      <c r="AI498" s="3"/>
      <c r="AJ498" s="3"/>
      <c r="AK498" s="3"/>
      <c r="AL498" s="3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</row>
    <row r="499" spans="1:70" x14ac:dyDescent="0.25">
      <c r="A499" s="14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146"/>
      <c r="AI499" s="3"/>
      <c r="AJ499" s="3"/>
      <c r="AK499" s="3"/>
      <c r="AL499" s="3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</row>
    <row r="500" spans="1:70" x14ac:dyDescent="0.25">
      <c r="A500" s="14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146"/>
      <c r="AI500" s="3"/>
      <c r="AJ500" s="3"/>
      <c r="AK500" s="3"/>
      <c r="AL500" s="3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</row>
    <row r="501" spans="1:70" x14ac:dyDescent="0.25">
      <c r="A501" s="14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146"/>
      <c r="AI501" s="3"/>
      <c r="AJ501" s="3"/>
      <c r="AK501" s="3"/>
      <c r="AL501" s="3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</row>
    <row r="502" spans="1:70" x14ac:dyDescent="0.25">
      <c r="A502" s="14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146"/>
      <c r="AI502" s="3"/>
      <c r="AJ502" s="3"/>
      <c r="AK502" s="3"/>
      <c r="AL502" s="3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</row>
    <row r="503" spans="1:70" x14ac:dyDescent="0.25">
      <c r="A503" s="14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146"/>
      <c r="AI503" s="3"/>
      <c r="AJ503" s="3"/>
      <c r="AK503" s="3"/>
      <c r="AL503" s="3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</row>
    <row r="504" spans="1:70" x14ac:dyDescent="0.25">
      <c r="A504" s="14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146"/>
      <c r="AI504" s="3"/>
      <c r="AJ504" s="3"/>
      <c r="AK504" s="3"/>
      <c r="AL504" s="3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</row>
    <row r="505" spans="1:70" x14ac:dyDescent="0.25">
      <c r="A505" s="14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146"/>
      <c r="AI505" s="3"/>
      <c r="AJ505" s="3"/>
      <c r="AK505" s="3"/>
      <c r="AL505" s="3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</row>
    <row r="506" spans="1:70" x14ac:dyDescent="0.25">
      <c r="A506" s="14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146"/>
      <c r="AI506" s="3"/>
      <c r="AJ506" s="3"/>
      <c r="AK506" s="3"/>
      <c r="AL506" s="3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</row>
    <row r="507" spans="1:70" x14ac:dyDescent="0.25">
      <c r="A507" s="14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146"/>
      <c r="AI507" s="3"/>
      <c r="AJ507" s="3"/>
      <c r="AK507" s="3"/>
      <c r="AL507" s="3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</row>
    <row r="508" spans="1:70" x14ac:dyDescent="0.25">
      <c r="A508" s="14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146"/>
      <c r="AI508" s="3"/>
      <c r="AJ508" s="3"/>
      <c r="AK508" s="3"/>
      <c r="AL508" s="3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</row>
    <row r="509" spans="1:70" x14ac:dyDescent="0.25">
      <c r="A509" s="14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146"/>
      <c r="AI509" s="3"/>
      <c r="AJ509" s="3"/>
      <c r="AK509" s="3"/>
      <c r="AL509" s="3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</row>
    <row r="510" spans="1:70" x14ac:dyDescent="0.25">
      <c r="A510" s="14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146"/>
      <c r="AI510" s="3"/>
      <c r="AJ510" s="3"/>
      <c r="AK510" s="3"/>
      <c r="AL510" s="3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</row>
    <row r="511" spans="1:70" x14ac:dyDescent="0.25">
      <c r="A511" s="14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146"/>
      <c r="AI511" s="3"/>
      <c r="AJ511" s="3"/>
      <c r="AK511" s="3"/>
      <c r="AL511" s="3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</row>
    <row r="512" spans="1:70" x14ac:dyDescent="0.25">
      <c r="A512" s="14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146"/>
      <c r="AI512" s="3"/>
      <c r="AJ512" s="3"/>
      <c r="AK512" s="3"/>
      <c r="AL512" s="3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</row>
    <row r="513" spans="1:70" x14ac:dyDescent="0.25">
      <c r="A513" s="14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146"/>
      <c r="AI513" s="3"/>
      <c r="AJ513" s="3"/>
      <c r="AK513" s="3"/>
      <c r="AL513" s="3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</row>
    <row r="514" spans="1:70" x14ac:dyDescent="0.25">
      <c r="A514" s="14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146"/>
      <c r="AI514" s="3"/>
      <c r="AJ514" s="3"/>
      <c r="AK514" s="3"/>
      <c r="AL514" s="3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</row>
    <row r="515" spans="1:70" x14ac:dyDescent="0.25">
      <c r="A515" s="14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146"/>
      <c r="AI515" s="3"/>
      <c r="AJ515" s="3"/>
      <c r="AK515" s="3"/>
      <c r="AL515" s="3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</row>
    <row r="516" spans="1:70" x14ac:dyDescent="0.25">
      <c r="A516" s="14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146"/>
      <c r="AI516" s="3"/>
      <c r="AJ516" s="3"/>
      <c r="AK516" s="3"/>
      <c r="AL516" s="3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</row>
    <row r="517" spans="1:70" x14ac:dyDescent="0.25">
      <c r="A517" s="14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146"/>
      <c r="AI517" s="3"/>
      <c r="AJ517" s="3"/>
      <c r="AK517" s="3"/>
      <c r="AL517" s="3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</row>
    <row r="518" spans="1:70" x14ac:dyDescent="0.25">
      <c r="A518" s="14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146"/>
      <c r="AI518" s="3"/>
      <c r="AJ518" s="3"/>
      <c r="AK518" s="3"/>
      <c r="AL518" s="3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</row>
    <row r="519" spans="1:70" x14ac:dyDescent="0.25">
      <c r="A519" s="14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146"/>
      <c r="AI519" s="3"/>
      <c r="AJ519" s="3"/>
      <c r="AK519" s="3"/>
      <c r="AL519" s="3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</row>
    <row r="520" spans="1:70" x14ac:dyDescent="0.25">
      <c r="A520" s="14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146"/>
      <c r="AI520" s="3"/>
      <c r="AJ520" s="3"/>
      <c r="AK520" s="3"/>
      <c r="AL520" s="3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</row>
    <row r="521" spans="1:70" x14ac:dyDescent="0.25">
      <c r="A521" s="14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146"/>
      <c r="AI521" s="3"/>
      <c r="AJ521" s="3"/>
      <c r="AK521" s="3"/>
      <c r="AL521" s="3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</row>
    <row r="522" spans="1:70" x14ac:dyDescent="0.25">
      <c r="A522" s="14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146"/>
      <c r="AI522" s="3"/>
      <c r="AJ522" s="3"/>
      <c r="AK522" s="3"/>
      <c r="AL522" s="3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</row>
    <row r="523" spans="1:70" x14ac:dyDescent="0.25">
      <c r="A523" s="14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146"/>
      <c r="AI523" s="3"/>
      <c r="AJ523" s="3"/>
      <c r="AK523" s="3"/>
      <c r="AL523" s="3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</row>
    <row r="524" spans="1:70" x14ac:dyDescent="0.25">
      <c r="A524" s="14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146"/>
      <c r="AI524" s="3"/>
      <c r="AJ524" s="3"/>
      <c r="AK524" s="3"/>
      <c r="AL524" s="3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</row>
    <row r="525" spans="1:70" x14ac:dyDescent="0.25">
      <c r="A525" s="14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146"/>
      <c r="AI525" s="3"/>
      <c r="AJ525" s="3"/>
      <c r="AK525" s="3"/>
      <c r="AL525" s="3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</row>
    <row r="526" spans="1:70" x14ac:dyDescent="0.25">
      <c r="A526" s="14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146"/>
      <c r="AI526" s="3"/>
      <c r="AJ526" s="3"/>
      <c r="AK526" s="3"/>
      <c r="AL526" s="3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</row>
    <row r="527" spans="1:70" x14ac:dyDescent="0.25">
      <c r="A527" s="14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146"/>
      <c r="AI527" s="3"/>
      <c r="AJ527" s="3"/>
      <c r="AK527" s="3"/>
      <c r="AL527" s="3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</row>
    <row r="528" spans="1:70" x14ac:dyDescent="0.25">
      <c r="A528" s="14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146"/>
      <c r="AI528" s="3"/>
      <c r="AJ528" s="3"/>
      <c r="AK528" s="3"/>
      <c r="AL528" s="3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</row>
    <row r="529" spans="1:70" x14ac:dyDescent="0.25">
      <c r="A529" s="14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146"/>
      <c r="AI529" s="3"/>
      <c r="AJ529" s="3"/>
      <c r="AK529" s="3"/>
      <c r="AL529" s="3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</row>
    <row r="530" spans="1:70" x14ac:dyDescent="0.25">
      <c r="A530" s="14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146"/>
      <c r="AI530" s="3"/>
      <c r="AJ530" s="3"/>
      <c r="AK530" s="3"/>
      <c r="AL530" s="3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</row>
    <row r="531" spans="1:70" x14ac:dyDescent="0.25">
      <c r="A531" s="14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146"/>
      <c r="AI531" s="3"/>
      <c r="AJ531" s="3"/>
      <c r="AK531" s="3"/>
      <c r="AL531" s="3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</row>
    <row r="532" spans="1:70" x14ac:dyDescent="0.25">
      <c r="A532" s="14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146"/>
      <c r="AI532" s="3"/>
      <c r="AJ532" s="3"/>
      <c r="AK532" s="3"/>
      <c r="AL532" s="3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</row>
    <row r="533" spans="1:70" x14ac:dyDescent="0.25">
      <c r="A533" s="14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146"/>
      <c r="AI533" s="3"/>
      <c r="AJ533" s="3"/>
      <c r="AK533" s="3"/>
      <c r="AL533" s="3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</row>
    <row r="534" spans="1:70" x14ac:dyDescent="0.25">
      <c r="A534" s="14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146"/>
      <c r="AI534" s="3"/>
      <c r="AJ534" s="3"/>
      <c r="AK534" s="3"/>
      <c r="AL534" s="3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</row>
    <row r="535" spans="1:70" x14ac:dyDescent="0.25">
      <c r="A535" s="14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146"/>
      <c r="AI535" s="3"/>
      <c r="AJ535" s="3"/>
      <c r="AK535" s="3"/>
      <c r="AL535" s="3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</row>
    <row r="536" spans="1:70" x14ac:dyDescent="0.25">
      <c r="A536" s="14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146"/>
      <c r="AI536" s="3"/>
      <c r="AJ536" s="3"/>
      <c r="AK536" s="3"/>
      <c r="AL536" s="3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</row>
    <row r="537" spans="1:70" x14ac:dyDescent="0.25">
      <c r="A537" s="14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146"/>
      <c r="AI537" s="3"/>
      <c r="AJ537" s="3"/>
      <c r="AK537" s="3"/>
      <c r="AL537" s="3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</row>
    <row r="538" spans="1:70" x14ac:dyDescent="0.25">
      <c r="A538" s="14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146"/>
      <c r="AI538" s="3"/>
      <c r="AJ538" s="3"/>
      <c r="AK538" s="3"/>
      <c r="AL538" s="3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</row>
    <row r="539" spans="1:70" x14ac:dyDescent="0.25">
      <c r="A539" s="14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146"/>
      <c r="AI539" s="3"/>
      <c r="AJ539" s="3"/>
      <c r="AK539" s="3"/>
      <c r="AL539" s="3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</row>
    <row r="540" spans="1:70" x14ac:dyDescent="0.25">
      <c r="A540" s="14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146"/>
      <c r="AI540" s="3"/>
      <c r="AJ540" s="3"/>
      <c r="AK540" s="3"/>
      <c r="AL540" s="3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</row>
    <row r="541" spans="1:70" x14ac:dyDescent="0.25">
      <c r="A541" s="14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146"/>
      <c r="AI541" s="3"/>
      <c r="AJ541" s="3"/>
      <c r="AK541" s="3"/>
      <c r="AL541" s="3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</row>
    <row r="542" spans="1:70" x14ac:dyDescent="0.25">
      <c r="A542" s="14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146"/>
      <c r="AI542" s="3"/>
      <c r="AJ542" s="3"/>
      <c r="AK542" s="3"/>
      <c r="AL542" s="3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</row>
    <row r="543" spans="1:70" x14ac:dyDescent="0.25">
      <c r="A543" s="14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146"/>
      <c r="AI543" s="3"/>
      <c r="AJ543" s="3"/>
      <c r="AK543" s="3"/>
      <c r="AL543" s="3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</row>
    <row r="544" spans="1:70" x14ac:dyDescent="0.25">
      <c r="A544" s="14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146"/>
      <c r="AI544" s="3"/>
      <c r="AJ544" s="3"/>
      <c r="AK544" s="3"/>
      <c r="AL544" s="3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</row>
    <row r="545" spans="1:70" x14ac:dyDescent="0.25">
      <c r="A545" s="14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146"/>
      <c r="AI545" s="3"/>
      <c r="AJ545" s="3"/>
      <c r="AK545" s="3"/>
      <c r="AL545" s="3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</row>
    <row r="546" spans="1:70" x14ac:dyDescent="0.25">
      <c r="A546" s="14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146"/>
      <c r="AI546" s="3"/>
      <c r="AJ546" s="3"/>
      <c r="AK546" s="3"/>
      <c r="AL546" s="3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</row>
    <row r="547" spans="1:70" x14ac:dyDescent="0.25">
      <c r="A547" s="14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146"/>
      <c r="AI547" s="3"/>
      <c r="AJ547" s="3"/>
      <c r="AK547" s="3"/>
      <c r="AL547" s="3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</row>
    <row r="548" spans="1:70" x14ac:dyDescent="0.25">
      <c r="A548" s="14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146"/>
      <c r="AI548" s="3"/>
      <c r="AJ548" s="3"/>
      <c r="AK548" s="3"/>
      <c r="AL548" s="3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</row>
    <row r="549" spans="1:70" x14ac:dyDescent="0.25">
      <c r="A549" s="14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146"/>
      <c r="AI549" s="3"/>
      <c r="AJ549" s="3"/>
      <c r="AK549" s="3"/>
      <c r="AL549" s="3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</row>
    <row r="550" spans="1:70" x14ac:dyDescent="0.25">
      <c r="A550" s="14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146"/>
      <c r="AI550" s="3"/>
      <c r="AJ550" s="3"/>
      <c r="AK550" s="3"/>
      <c r="AL550" s="3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</row>
    <row r="551" spans="1:70" x14ac:dyDescent="0.25">
      <c r="A551" s="14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146"/>
      <c r="AI551" s="3"/>
      <c r="AJ551" s="3"/>
      <c r="AK551" s="3"/>
      <c r="AL551" s="3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</row>
    <row r="552" spans="1:70" x14ac:dyDescent="0.25">
      <c r="A552" s="14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146"/>
      <c r="AI552" s="3"/>
      <c r="AJ552" s="3"/>
      <c r="AK552" s="3"/>
      <c r="AL552" s="3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</row>
    <row r="553" spans="1:70" x14ac:dyDescent="0.25">
      <c r="A553" s="14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146"/>
      <c r="AI553" s="3"/>
      <c r="AJ553" s="3"/>
      <c r="AK553" s="3"/>
      <c r="AL553" s="3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</row>
    <row r="554" spans="1:70" x14ac:dyDescent="0.25">
      <c r="A554" s="14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146"/>
      <c r="AI554" s="3"/>
      <c r="AJ554" s="3"/>
      <c r="AK554" s="3"/>
      <c r="AL554" s="3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</row>
    <row r="555" spans="1:70" x14ac:dyDescent="0.25">
      <c r="A555" s="14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146"/>
      <c r="AI555" s="3"/>
      <c r="AJ555" s="3"/>
      <c r="AK555" s="3"/>
      <c r="AL555" s="3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</row>
    <row r="556" spans="1:70" x14ac:dyDescent="0.25">
      <c r="A556" s="14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146"/>
      <c r="AI556" s="3"/>
      <c r="AJ556" s="3"/>
      <c r="AK556" s="3"/>
      <c r="AL556" s="3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</row>
    <row r="557" spans="1:70" x14ac:dyDescent="0.25">
      <c r="A557" s="14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146"/>
      <c r="AI557" s="3"/>
      <c r="AJ557" s="3"/>
      <c r="AK557" s="3"/>
      <c r="AL557" s="3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</row>
    <row r="558" spans="1:70" x14ac:dyDescent="0.25">
      <c r="A558" s="14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146"/>
      <c r="AI558" s="3"/>
      <c r="AJ558" s="3"/>
      <c r="AK558" s="3"/>
      <c r="AL558" s="3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</row>
    <row r="559" spans="1:70" x14ac:dyDescent="0.25">
      <c r="A559" s="14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146"/>
      <c r="AI559" s="3"/>
      <c r="AJ559" s="3"/>
      <c r="AK559" s="3"/>
      <c r="AL559" s="3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</row>
    <row r="560" spans="1:70" x14ac:dyDescent="0.25">
      <c r="A560" s="14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146"/>
      <c r="AI560" s="3"/>
      <c r="AJ560" s="3"/>
      <c r="AK560" s="3"/>
      <c r="AL560" s="3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</row>
    <row r="561" spans="1:70" x14ac:dyDescent="0.25">
      <c r="A561" s="14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146"/>
      <c r="AI561" s="3"/>
      <c r="AJ561" s="3"/>
      <c r="AK561" s="3"/>
      <c r="AL561" s="3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</row>
    <row r="562" spans="1:70" x14ac:dyDescent="0.25">
      <c r="A562" s="14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146"/>
      <c r="AI562" s="3"/>
      <c r="AJ562" s="3"/>
      <c r="AK562" s="3"/>
      <c r="AL562" s="3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</row>
    <row r="563" spans="1:70" x14ac:dyDescent="0.25">
      <c r="A563" s="14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146"/>
      <c r="AI563" s="3"/>
      <c r="AJ563" s="3"/>
      <c r="AK563" s="3"/>
      <c r="AL563" s="3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</row>
    <row r="564" spans="1:70" x14ac:dyDescent="0.25">
      <c r="A564" s="14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146"/>
      <c r="AI564" s="3"/>
      <c r="AJ564" s="3"/>
      <c r="AK564" s="3"/>
      <c r="AL564" s="3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</row>
    <row r="565" spans="1:70" x14ac:dyDescent="0.25">
      <c r="A565" s="14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146"/>
      <c r="AI565" s="3"/>
      <c r="AJ565" s="3"/>
      <c r="AK565" s="3"/>
      <c r="AL565" s="3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</row>
    <row r="566" spans="1:70" x14ac:dyDescent="0.25">
      <c r="A566" s="14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146"/>
      <c r="AI566" s="3"/>
      <c r="AJ566" s="3"/>
      <c r="AK566" s="3"/>
      <c r="AL566" s="3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</row>
    <row r="567" spans="1:70" x14ac:dyDescent="0.25">
      <c r="A567" s="14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146"/>
      <c r="AI567" s="3"/>
      <c r="AJ567" s="3"/>
      <c r="AK567" s="3"/>
      <c r="AL567" s="3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</row>
    <row r="568" spans="1:70" x14ac:dyDescent="0.25">
      <c r="A568" s="14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146"/>
      <c r="AI568" s="3"/>
      <c r="AJ568" s="3"/>
      <c r="AK568" s="3"/>
      <c r="AL568" s="3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</row>
    <row r="569" spans="1:70" x14ac:dyDescent="0.25">
      <c r="A569" s="14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146"/>
      <c r="AI569" s="3"/>
      <c r="AJ569" s="3"/>
      <c r="AK569" s="3"/>
      <c r="AL569" s="3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</row>
    <row r="570" spans="1:70" x14ac:dyDescent="0.25">
      <c r="A570" s="14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146"/>
      <c r="AI570" s="3"/>
      <c r="AJ570" s="3"/>
      <c r="AK570" s="3"/>
      <c r="AL570" s="3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</row>
    <row r="571" spans="1:70" x14ac:dyDescent="0.25">
      <c r="A571" s="14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146"/>
      <c r="AI571" s="3"/>
      <c r="AJ571" s="3"/>
      <c r="AK571" s="3"/>
      <c r="AL571" s="3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</row>
    <row r="572" spans="1:70" x14ac:dyDescent="0.25">
      <c r="A572" s="14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146"/>
      <c r="AI572" s="3"/>
      <c r="AJ572" s="3"/>
      <c r="AK572" s="3"/>
      <c r="AL572" s="3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</row>
    <row r="573" spans="1:70" x14ac:dyDescent="0.25">
      <c r="A573" s="14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146"/>
      <c r="AI573" s="3"/>
      <c r="AJ573" s="3"/>
      <c r="AK573" s="3"/>
      <c r="AL573" s="3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</row>
    <row r="574" spans="1:70" x14ac:dyDescent="0.25">
      <c r="A574" s="14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146"/>
      <c r="AI574" s="3"/>
      <c r="AJ574" s="3"/>
      <c r="AK574" s="3"/>
      <c r="AL574" s="3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</row>
    <row r="575" spans="1:70" x14ac:dyDescent="0.25">
      <c r="A575" s="14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146"/>
      <c r="AI575" s="3"/>
      <c r="AJ575" s="3"/>
      <c r="AK575" s="3"/>
      <c r="AL575" s="3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</row>
    <row r="576" spans="1:70" x14ac:dyDescent="0.25">
      <c r="A576" s="14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146"/>
      <c r="AI576" s="3"/>
      <c r="AJ576" s="3"/>
      <c r="AK576" s="3"/>
      <c r="AL576" s="3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</row>
    <row r="577" spans="1:70" x14ac:dyDescent="0.25">
      <c r="A577" s="14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146"/>
      <c r="AI577" s="3"/>
      <c r="AJ577" s="3"/>
      <c r="AK577" s="3"/>
      <c r="AL577" s="3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</row>
    <row r="578" spans="1:70" x14ac:dyDescent="0.25">
      <c r="A578" s="14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146"/>
      <c r="AI578" s="3"/>
      <c r="AJ578" s="3"/>
      <c r="AK578" s="3"/>
      <c r="AL578" s="3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</row>
    <row r="579" spans="1:70" x14ac:dyDescent="0.25">
      <c r="A579" s="14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146"/>
      <c r="AI579" s="3"/>
      <c r="AJ579" s="3"/>
      <c r="AK579" s="3"/>
      <c r="AL579" s="3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</row>
    <row r="580" spans="1:70" x14ac:dyDescent="0.25">
      <c r="A580" s="14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146"/>
      <c r="AI580" s="3"/>
      <c r="AJ580" s="3"/>
      <c r="AK580" s="3"/>
      <c r="AL580" s="3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</row>
    <row r="581" spans="1:70" x14ac:dyDescent="0.25">
      <c r="A581" s="14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146"/>
      <c r="AI581" s="3"/>
      <c r="AJ581" s="3"/>
      <c r="AK581" s="3"/>
      <c r="AL581" s="3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</row>
    <row r="582" spans="1:70" x14ac:dyDescent="0.25">
      <c r="A582" s="14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146"/>
      <c r="AI582" s="3"/>
      <c r="AJ582" s="3"/>
      <c r="AK582" s="3"/>
      <c r="AL582" s="3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</row>
    <row r="583" spans="1:70" x14ac:dyDescent="0.25">
      <c r="A583" s="14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146"/>
      <c r="AI583" s="3"/>
      <c r="AJ583" s="3"/>
      <c r="AK583" s="3"/>
      <c r="AL583" s="3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</row>
    <row r="584" spans="1:70" x14ac:dyDescent="0.25">
      <c r="A584" s="14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146"/>
      <c r="AI584" s="3"/>
      <c r="AJ584" s="3"/>
      <c r="AK584" s="3"/>
      <c r="AL584" s="3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</row>
    <row r="585" spans="1:70" x14ac:dyDescent="0.25">
      <c r="A585" s="14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146"/>
      <c r="AI585" s="3"/>
      <c r="AJ585" s="3"/>
      <c r="AK585" s="3"/>
      <c r="AL585" s="3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</row>
    <row r="586" spans="1:70" x14ac:dyDescent="0.25">
      <c r="A586" s="14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146"/>
      <c r="AI586" s="3"/>
      <c r="AJ586" s="3"/>
      <c r="AK586" s="3"/>
      <c r="AL586" s="3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</row>
    <row r="587" spans="1:70" x14ac:dyDescent="0.25">
      <c r="A587" s="14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146"/>
      <c r="AI587" s="3"/>
      <c r="AJ587" s="3"/>
      <c r="AK587" s="3"/>
      <c r="AL587" s="3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</row>
    <row r="588" spans="1:70" x14ac:dyDescent="0.25">
      <c r="A588" s="14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146"/>
      <c r="AI588" s="3"/>
      <c r="AJ588" s="3"/>
      <c r="AK588" s="3"/>
      <c r="AL588" s="3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</row>
    <row r="589" spans="1:70" x14ac:dyDescent="0.25">
      <c r="A589" s="14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146"/>
      <c r="AI589" s="3"/>
      <c r="AJ589" s="3"/>
      <c r="AK589" s="3"/>
      <c r="AL589" s="3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</row>
    <row r="590" spans="1:70" x14ac:dyDescent="0.25">
      <c r="A590" s="14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146"/>
      <c r="AI590" s="3"/>
      <c r="AJ590" s="3"/>
      <c r="AK590" s="3"/>
      <c r="AL590" s="3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</row>
    <row r="591" spans="1:70" x14ac:dyDescent="0.25">
      <c r="A591" s="14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146"/>
      <c r="AI591" s="3"/>
      <c r="AJ591" s="3"/>
      <c r="AK591" s="3"/>
      <c r="AL591" s="3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</row>
    <row r="592" spans="1:70" x14ac:dyDescent="0.25">
      <c r="A592" s="14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146"/>
      <c r="AI592" s="3"/>
      <c r="AJ592" s="3"/>
      <c r="AK592" s="3"/>
      <c r="AL592" s="3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</row>
    <row r="593" spans="1:70" x14ac:dyDescent="0.25">
      <c r="A593" s="14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146"/>
      <c r="AI593" s="3"/>
      <c r="AJ593" s="3"/>
      <c r="AK593" s="3"/>
      <c r="AL593" s="3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</row>
    <row r="594" spans="1:70" x14ac:dyDescent="0.25">
      <c r="A594" s="14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146"/>
      <c r="AI594" s="3"/>
      <c r="AJ594" s="3"/>
      <c r="AK594" s="3"/>
      <c r="AL594" s="3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</row>
    <row r="595" spans="1:70" x14ac:dyDescent="0.25">
      <c r="A595" s="14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146"/>
      <c r="AI595" s="3"/>
      <c r="AJ595" s="3"/>
      <c r="AK595" s="3"/>
      <c r="AL595" s="3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</row>
    <row r="596" spans="1:70" x14ac:dyDescent="0.25">
      <c r="A596" s="14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146"/>
      <c r="AI596" s="3"/>
      <c r="AJ596" s="3"/>
      <c r="AK596" s="3"/>
      <c r="AL596" s="3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</row>
    <row r="597" spans="1:70" x14ac:dyDescent="0.25">
      <c r="A597" s="14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146"/>
      <c r="AI597" s="3"/>
      <c r="AJ597" s="3"/>
      <c r="AK597" s="3"/>
      <c r="AL597" s="3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</row>
    <row r="598" spans="1:70" x14ac:dyDescent="0.25">
      <c r="A598" s="14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146"/>
      <c r="AI598" s="3"/>
      <c r="AJ598" s="3"/>
      <c r="AK598" s="3"/>
      <c r="AL598" s="3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</row>
    <row r="599" spans="1:70" x14ac:dyDescent="0.25">
      <c r="A599" s="14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146"/>
      <c r="AI599" s="3"/>
      <c r="AJ599" s="3"/>
      <c r="AK599" s="3"/>
      <c r="AL599" s="3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</row>
    <row r="600" spans="1:70" x14ac:dyDescent="0.25">
      <c r="A600" s="14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146"/>
      <c r="AI600" s="3"/>
      <c r="AJ600" s="3"/>
      <c r="AK600" s="3"/>
      <c r="AL600" s="3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</row>
    <row r="601" spans="1:70" x14ac:dyDescent="0.25">
      <c r="A601" s="14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146"/>
      <c r="AI601" s="3"/>
      <c r="AJ601" s="3"/>
      <c r="AK601" s="3"/>
      <c r="AL601" s="3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</row>
    <row r="602" spans="1:70" x14ac:dyDescent="0.25">
      <c r="A602" s="14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146"/>
      <c r="AI602" s="3"/>
      <c r="AJ602" s="3"/>
      <c r="AK602" s="3"/>
      <c r="AL602" s="3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</row>
    <row r="603" spans="1:70" x14ac:dyDescent="0.25">
      <c r="A603" s="14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146"/>
      <c r="AI603" s="3"/>
      <c r="AJ603" s="3"/>
      <c r="AK603" s="3"/>
      <c r="AL603" s="3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</row>
    <row r="604" spans="1:70" x14ac:dyDescent="0.25">
      <c r="A604" s="14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146"/>
      <c r="AI604" s="3"/>
      <c r="AJ604" s="3"/>
      <c r="AK604" s="3"/>
      <c r="AL604" s="3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</row>
    <row r="605" spans="1:70" x14ac:dyDescent="0.25">
      <c r="A605" s="14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146"/>
      <c r="AI605" s="3"/>
      <c r="AJ605" s="3"/>
      <c r="AK605" s="3"/>
      <c r="AL605" s="3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</row>
    <row r="606" spans="1:70" x14ac:dyDescent="0.25">
      <c r="A606" s="14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146"/>
      <c r="AI606" s="3"/>
      <c r="AJ606" s="3"/>
      <c r="AK606" s="3"/>
      <c r="AL606" s="3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</row>
    <row r="607" spans="1:70" x14ac:dyDescent="0.25">
      <c r="A607" s="14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146"/>
      <c r="AI607" s="3"/>
      <c r="AJ607" s="3"/>
      <c r="AK607" s="3"/>
      <c r="AL607" s="3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</row>
    <row r="608" spans="1:70" x14ac:dyDescent="0.25">
      <c r="A608" s="14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146"/>
      <c r="AI608" s="3"/>
      <c r="AJ608" s="3"/>
      <c r="AK608" s="3"/>
      <c r="AL608" s="3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</row>
    <row r="609" spans="1:70" x14ac:dyDescent="0.25">
      <c r="A609" s="14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146"/>
      <c r="AI609" s="3"/>
      <c r="AJ609" s="3"/>
      <c r="AK609" s="3"/>
      <c r="AL609" s="3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</row>
    <row r="610" spans="1:70" x14ac:dyDescent="0.25">
      <c r="A610" s="14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146"/>
      <c r="AI610" s="3"/>
      <c r="AJ610" s="3"/>
      <c r="AK610" s="3"/>
      <c r="AL610" s="3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</row>
    <row r="611" spans="1:70" x14ac:dyDescent="0.25">
      <c r="A611" s="14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146"/>
      <c r="AI611" s="3"/>
      <c r="AJ611" s="3"/>
      <c r="AK611" s="3"/>
      <c r="AL611" s="3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</row>
    <row r="612" spans="1:70" x14ac:dyDescent="0.25">
      <c r="A612" s="14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146"/>
      <c r="AI612" s="3"/>
      <c r="AJ612" s="3"/>
      <c r="AK612" s="3"/>
      <c r="AL612" s="3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</row>
    <row r="613" spans="1:70" x14ac:dyDescent="0.25">
      <c r="A613" s="14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146"/>
      <c r="AI613" s="3"/>
      <c r="AJ613" s="3"/>
      <c r="AK613" s="3"/>
      <c r="AL613" s="3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</row>
    <row r="614" spans="1:70" x14ac:dyDescent="0.25">
      <c r="A614" s="14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146"/>
      <c r="AI614" s="3"/>
      <c r="AJ614" s="3"/>
      <c r="AK614" s="3"/>
      <c r="AL614" s="3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</row>
    <row r="615" spans="1:70" x14ac:dyDescent="0.25">
      <c r="A615" s="14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146"/>
      <c r="AI615" s="3"/>
      <c r="AJ615" s="3"/>
      <c r="AK615" s="3"/>
      <c r="AL615" s="3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</row>
    <row r="616" spans="1:70" x14ac:dyDescent="0.25">
      <c r="A616" s="14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146"/>
      <c r="AI616" s="3"/>
      <c r="AJ616" s="3"/>
      <c r="AK616" s="3"/>
      <c r="AL616" s="3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</row>
    <row r="617" spans="1:70" x14ac:dyDescent="0.25">
      <c r="A617" s="14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146"/>
      <c r="AI617" s="3"/>
      <c r="AJ617" s="3"/>
      <c r="AK617" s="3"/>
      <c r="AL617" s="3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</row>
    <row r="618" spans="1:70" x14ac:dyDescent="0.25">
      <c r="A618" s="14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146"/>
      <c r="AI618" s="3"/>
      <c r="AJ618" s="3"/>
      <c r="AK618" s="3"/>
      <c r="AL618" s="3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</row>
    <row r="619" spans="1:70" x14ac:dyDescent="0.25">
      <c r="A619" s="14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146"/>
      <c r="AI619" s="3"/>
      <c r="AJ619" s="3"/>
      <c r="AK619" s="3"/>
      <c r="AL619" s="3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</row>
    <row r="620" spans="1:70" x14ac:dyDescent="0.25">
      <c r="A620" s="14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146"/>
      <c r="AI620" s="3"/>
      <c r="AJ620" s="3"/>
      <c r="AK620" s="3"/>
      <c r="AL620" s="3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</row>
    <row r="621" spans="1:70" x14ac:dyDescent="0.25">
      <c r="A621" s="14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146"/>
      <c r="AI621" s="3"/>
      <c r="AJ621" s="3"/>
      <c r="AK621" s="3"/>
      <c r="AL621" s="3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</row>
    <row r="622" spans="1:70" x14ac:dyDescent="0.25">
      <c r="A622" s="14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146"/>
      <c r="AI622" s="3"/>
      <c r="AJ622" s="3"/>
      <c r="AK622" s="3"/>
      <c r="AL622" s="3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</row>
    <row r="623" spans="1:70" x14ac:dyDescent="0.25">
      <c r="A623" s="14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146"/>
      <c r="AI623" s="3"/>
      <c r="AJ623" s="3"/>
      <c r="AK623" s="3"/>
      <c r="AL623" s="3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</row>
    <row r="624" spans="1:70" x14ac:dyDescent="0.25">
      <c r="A624" s="14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146"/>
      <c r="AI624" s="3"/>
      <c r="AJ624" s="3"/>
      <c r="AK624" s="3"/>
      <c r="AL624" s="3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</row>
    <row r="625" spans="1:70" x14ac:dyDescent="0.25">
      <c r="A625" s="14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146"/>
      <c r="AI625" s="3"/>
      <c r="AJ625" s="3"/>
      <c r="AK625" s="3"/>
      <c r="AL625" s="3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</row>
    <row r="626" spans="1:70" x14ac:dyDescent="0.25">
      <c r="A626" s="14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146"/>
      <c r="AI626" s="3"/>
      <c r="AJ626" s="3"/>
      <c r="AK626" s="3"/>
      <c r="AL626" s="3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</row>
    <row r="627" spans="1:70" x14ac:dyDescent="0.25">
      <c r="A627" s="14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146"/>
      <c r="AI627" s="3"/>
      <c r="AJ627" s="3"/>
      <c r="AK627" s="3"/>
      <c r="AL627" s="3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</row>
    <row r="628" spans="1:70" x14ac:dyDescent="0.25">
      <c r="A628" s="14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146"/>
      <c r="AI628" s="3"/>
      <c r="AJ628" s="3"/>
      <c r="AK628" s="3"/>
      <c r="AL628" s="3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</row>
    <row r="629" spans="1:70" x14ac:dyDescent="0.25">
      <c r="A629" s="14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146"/>
      <c r="AI629" s="3"/>
      <c r="AJ629" s="3"/>
      <c r="AK629" s="3"/>
      <c r="AL629" s="3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</row>
    <row r="630" spans="1:70" x14ac:dyDescent="0.25">
      <c r="A630" s="14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146"/>
      <c r="AI630" s="3"/>
      <c r="AJ630" s="3"/>
      <c r="AK630" s="3"/>
      <c r="AL630" s="3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</row>
    <row r="631" spans="1:70" x14ac:dyDescent="0.25">
      <c r="A631" s="14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146"/>
      <c r="AI631" s="3"/>
      <c r="AJ631" s="3"/>
      <c r="AK631" s="3"/>
      <c r="AL631" s="3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</row>
    <row r="632" spans="1:70" x14ac:dyDescent="0.25">
      <c r="A632" s="14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146"/>
      <c r="AI632" s="3"/>
      <c r="AJ632" s="3"/>
      <c r="AK632" s="3"/>
      <c r="AL632" s="3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</row>
    <row r="633" spans="1:70" x14ac:dyDescent="0.25">
      <c r="A633" s="14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146"/>
      <c r="AI633" s="3"/>
      <c r="AJ633" s="3"/>
      <c r="AK633" s="3"/>
      <c r="AL633" s="3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</row>
    <row r="634" spans="1:70" x14ac:dyDescent="0.25">
      <c r="A634" s="14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146"/>
      <c r="AI634" s="3"/>
      <c r="AJ634" s="3"/>
      <c r="AK634" s="3"/>
      <c r="AL634" s="3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</row>
    <row r="635" spans="1:70" x14ac:dyDescent="0.25">
      <c r="A635" s="14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146"/>
      <c r="AI635" s="3"/>
      <c r="AJ635" s="3"/>
      <c r="AK635" s="3"/>
      <c r="AL635" s="3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</row>
    <row r="636" spans="1:70" x14ac:dyDescent="0.25">
      <c r="A636" s="14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146"/>
      <c r="AI636" s="3"/>
      <c r="AJ636" s="3"/>
      <c r="AK636" s="3"/>
      <c r="AL636" s="3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</row>
    <row r="637" spans="1:70" x14ac:dyDescent="0.25">
      <c r="A637" s="14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146"/>
      <c r="AI637" s="3"/>
      <c r="AJ637" s="3"/>
      <c r="AK637" s="3"/>
      <c r="AL637" s="3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</row>
    <row r="638" spans="1:70" x14ac:dyDescent="0.25">
      <c r="A638" s="14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146"/>
      <c r="AI638" s="3"/>
      <c r="AJ638" s="3"/>
      <c r="AK638" s="3"/>
      <c r="AL638" s="3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</row>
    <row r="639" spans="1:70" x14ac:dyDescent="0.25">
      <c r="A639" s="14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146"/>
      <c r="AI639" s="3"/>
      <c r="AJ639" s="3"/>
      <c r="AK639" s="3"/>
      <c r="AL639" s="3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</row>
    <row r="640" spans="1:70" x14ac:dyDescent="0.25">
      <c r="A640" s="14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146"/>
      <c r="AI640" s="3"/>
      <c r="AJ640" s="3"/>
      <c r="AK640" s="3"/>
      <c r="AL640" s="3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</row>
    <row r="641" spans="1:70" x14ac:dyDescent="0.25">
      <c r="A641" s="14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146"/>
      <c r="AI641" s="3"/>
      <c r="AJ641" s="3"/>
      <c r="AK641" s="3"/>
      <c r="AL641" s="3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</row>
    <row r="642" spans="1:70" x14ac:dyDescent="0.25">
      <c r="A642" s="14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146"/>
      <c r="AI642" s="3"/>
      <c r="AJ642" s="3"/>
      <c r="AK642" s="3"/>
      <c r="AL642" s="3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</row>
    <row r="643" spans="1:70" x14ac:dyDescent="0.25">
      <c r="A643" s="14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146"/>
      <c r="AI643" s="3"/>
      <c r="AJ643" s="3"/>
      <c r="AK643" s="3"/>
      <c r="AL643" s="3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</row>
    <row r="644" spans="1:70" x14ac:dyDescent="0.25">
      <c r="A644" s="14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146"/>
      <c r="AI644" s="3"/>
      <c r="AJ644" s="3"/>
      <c r="AK644" s="3"/>
      <c r="AL644" s="3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</row>
    <row r="645" spans="1:70" x14ac:dyDescent="0.25">
      <c r="A645" s="14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146"/>
      <c r="AI645" s="3"/>
      <c r="AJ645" s="3"/>
      <c r="AK645" s="3"/>
      <c r="AL645" s="3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</row>
    <row r="646" spans="1:70" x14ac:dyDescent="0.25">
      <c r="A646" s="14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146"/>
      <c r="AI646" s="3"/>
      <c r="AJ646" s="3"/>
      <c r="AK646" s="3"/>
      <c r="AL646" s="3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</row>
    <row r="647" spans="1:70" x14ac:dyDescent="0.25">
      <c r="A647" s="14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146"/>
      <c r="AI647" s="3"/>
      <c r="AJ647" s="3"/>
      <c r="AK647" s="3"/>
      <c r="AL647" s="3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</row>
    <row r="648" spans="1:70" x14ac:dyDescent="0.25">
      <c r="A648" s="14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146"/>
      <c r="AI648" s="3"/>
      <c r="AJ648" s="3"/>
      <c r="AK648" s="3"/>
      <c r="AL648" s="3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</row>
    <row r="649" spans="1:70" x14ac:dyDescent="0.25">
      <c r="A649" s="14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146"/>
      <c r="AI649" s="3"/>
      <c r="AJ649" s="3"/>
      <c r="AK649" s="3"/>
      <c r="AL649" s="3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</row>
    <row r="650" spans="1:70" x14ac:dyDescent="0.25">
      <c r="A650" s="14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146"/>
      <c r="AI650" s="3"/>
      <c r="AJ650" s="3"/>
      <c r="AK650" s="3"/>
      <c r="AL650" s="3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</row>
    <row r="651" spans="1:70" x14ac:dyDescent="0.25">
      <c r="A651" s="14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146"/>
      <c r="AI651" s="3"/>
      <c r="AJ651" s="3"/>
      <c r="AK651" s="3"/>
      <c r="AL651" s="3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</row>
    <row r="652" spans="1:70" x14ac:dyDescent="0.25">
      <c r="A652" s="14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146"/>
      <c r="AI652" s="3"/>
      <c r="AJ652" s="3"/>
      <c r="AK652" s="3"/>
      <c r="AL652" s="3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</row>
    <row r="653" spans="1:70" x14ac:dyDescent="0.25">
      <c r="A653" s="14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146"/>
      <c r="AI653" s="3"/>
      <c r="AJ653" s="3"/>
      <c r="AK653" s="3"/>
      <c r="AL653" s="3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</row>
    <row r="654" spans="1:70" x14ac:dyDescent="0.25">
      <c r="A654" s="14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146"/>
      <c r="AI654" s="3"/>
      <c r="AJ654" s="3"/>
      <c r="AK654" s="3"/>
      <c r="AL654" s="3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</row>
    <row r="655" spans="1:70" x14ac:dyDescent="0.25">
      <c r="A655" s="14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146"/>
      <c r="AI655" s="3"/>
      <c r="AJ655" s="3"/>
      <c r="AK655" s="3"/>
      <c r="AL655" s="3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</row>
    <row r="656" spans="1:70" x14ac:dyDescent="0.25">
      <c r="A656" s="14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146"/>
      <c r="AI656" s="3"/>
      <c r="AJ656" s="3"/>
      <c r="AK656" s="3"/>
      <c r="AL656" s="3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</row>
    <row r="657" spans="1:70" x14ac:dyDescent="0.25">
      <c r="A657" s="14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146"/>
      <c r="AI657" s="3"/>
      <c r="AJ657" s="3"/>
      <c r="AK657" s="3"/>
      <c r="AL657" s="3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</row>
    <row r="658" spans="1:70" x14ac:dyDescent="0.25">
      <c r="A658" s="14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146"/>
      <c r="AI658" s="3"/>
      <c r="AJ658" s="3"/>
      <c r="AK658" s="3"/>
      <c r="AL658" s="3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</row>
    <row r="659" spans="1:70" x14ac:dyDescent="0.25">
      <c r="A659" s="14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146"/>
      <c r="AI659" s="3"/>
      <c r="AJ659" s="3"/>
      <c r="AK659" s="3"/>
      <c r="AL659" s="3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</row>
    <row r="660" spans="1:70" x14ac:dyDescent="0.25">
      <c r="A660" s="14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146"/>
      <c r="AI660" s="3"/>
      <c r="AJ660" s="3"/>
      <c r="AK660" s="3"/>
      <c r="AL660" s="3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</row>
    <row r="661" spans="1:70" x14ac:dyDescent="0.25">
      <c r="A661" s="14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146"/>
      <c r="AI661" s="3"/>
      <c r="AJ661" s="3"/>
      <c r="AK661" s="3"/>
      <c r="AL661" s="3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</row>
    <row r="662" spans="1:70" x14ac:dyDescent="0.25">
      <c r="A662" s="14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146"/>
      <c r="AI662" s="3"/>
      <c r="AJ662" s="3"/>
      <c r="AK662" s="3"/>
      <c r="AL662" s="3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</row>
    <row r="663" spans="1:70" x14ac:dyDescent="0.25">
      <c r="A663" s="14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146"/>
      <c r="AI663" s="3"/>
      <c r="AJ663" s="3"/>
      <c r="AK663" s="3"/>
      <c r="AL663" s="3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</row>
    <row r="664" spans="1:70" x14ac:dyDescent="0.25">
      <c r="A664" s="14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146"/>
      <c r="AI664" s="3"/>
      <c r="AJ664" s="3"/>
      <c r="AK664" s="3"/>
      <c r="AL664" s="3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</row>
    <row r="665" spans="1:70" x14ac:dyDescent="0.25">
      <c r="A665" s="14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146"/>
      <c r="AI665" s="3"/>
      <c r="AJ665" s="3"/>
      <c r="AK665" s="3"/>
      <c r="AL665" s="3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</row>
    <row r="666" spans="1:70" x14ac:dyDescent="0.25">
      <c r="A666" s="14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146"/>
      <c r="AI666" s="3"/>
      <c r="AJ666" s="3"/>
      <c r="AK666" s="3"/>
      <c r="AL666" s="3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</row>
    <row r="667" spans="1:70" x14ac:dyDescent="0.25">
      <c r="A667" s="14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146"/>
      <c r="AI667" s="3"/>
      <c r="AJ667" s="3"/>
      <c r="AK667" s="3"/>
      <c r="AL667" s="3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</row>
    <row r="668" spans="1:70" x14ac:dyDescent="0.25">
      <c r="A668" s="14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146"/>
      <c r="AI668" s="3"/>
      <c r="AJ668" s="3"/>
      <c r="AK668" s="3"/>
      <c r="AL668" s="3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</row>
    <row r="669" spans="1:70" x14ac:dyDescent="0.25">
      <c r="A669" s="14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146"/>
      <c r="AI669" s="3"/>
      <c r="AJ669" s="3"/>
      <c r="AK669" s="3"/>
      <c r="AL669" s="3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</row>
    <row r="670" spans="1:70" x14ac:dyDescent="0.25">
      <c r="A670" s="14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146"/>
      <c r="AI670" s="3"/>
      <c r="AJ670" s="3"/>
      <c r="AK670" s="3"/>
      <c r="AL670" s="3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</row>
    <row r="671" spans="1:70" x14ac:dyDescent="0.25">
      <c r="A671" s="14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146"/>
      <c r="AI671" s="3"/>
      <c r="AJ671" s="3"/>
      <c r="AK671" s="3"/>
      <c r="AL671" s="3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</row>
    <row r="672" spans="1:70" x14ac:dyDescent="0.25">
      <c r="A672" s="14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146"/>
      <c r="AI672" s="3"/>
      <c r="AJ672" s="3"/>
      <c r="AK672" s="3"/>
      <c r="AL672" s="3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</row>
    <row r="673" spans="1:70" x14ac:dyDescent="0.25">
      <c r="A673" s="14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146"/>
      <c r="AI673" s="3"/>
      <c r="AJ673" s="3"/>
      <c r="AK673" s="3"/>
      <c r="AL673" s="3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</row>
    <row r="674" spans="1:70" x14ac:dyDescent="0.25">
      <c r="A674" s="14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146"/>
      <c r="AI674" s="3"/>
      <c r="AJ674" s="3"/>
      <c r="AK674" s="3"/>
      <c r="AL674" s="3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</row>
    <row r="675" spans="1:70" x14ac:dyDescent="0.25">
      <c r="A675" s="14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146"/>
      <c r="AI675" s="3"/>
      <c r="AJ675" s="3"/>
      <c r="AK675" s="3"/>
      <c r="AL675" s="3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</row>
    <row r="676" spans="1:70" x14ac:dyDescent="0.25">
      <c r="A676" s="14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146"/>
      <c r="AI676" s="3"/>
      <c r="AJ676" s="3"/>
      <c r="AK676" s="3"/>
      <c r="AL676" s="3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</row>
    <row r="677" spans="1:70" x14ac:dyDescent="0.25">
      <c r="A677" s="14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146"/>
      <c r="AI677" s="3"/>
      <c r="AJ677" s="3"/>
      <c r="AK677" s="3"/>
      <c r="AL677" s="3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</row>
    <row r="678" spans="1:70" x14ac:dyDescent="0.25">
      <c r="A678" s="14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146"/>
      <c r="AI678" s="3"/>
      <c r="AJ678" s="3"/>
      <c r="AK678" s="3"/>
      <c r="AL678" s="3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</row>
    <row r="679" spans="1:70" x14ac:dyDescent="0.25">
      <c r="A679" s="14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146"/>
      <c r="AI679" s="3"/>
      <c r="AJ679" s="3"/>
      <c r="AK679" s="3"/>
      <c r="AL679" s="3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</row>
    <row r="680" spans="1:70" x14ac:dyDescent="0.25">
      <c r="A680" s="14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146"/>
      <c r="AI680" s="3"/>
      <c r="AJ680" s="3"/>
      <c r="AK680" s="3"/>
      <c r="AL680" s="3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</row>
    <row r="681" spans="1:70" x14ac:dyDescent="0.25">
      <c r="A681" s="14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146"/>
      <c r="AI681" s="3"/>
      <c r="AJ681" s="3"/>
      <c r="AK681" s="3"/>
      <c r="AL681" s="3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</row>
    <row r="682" spans="1:70" x14ac:dyDescent="0.25">
      <c r="A682" s="14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146"/>
      <c r="AI682" s="3"/>
      <c r="AJ682" s="3"/>
      <c r="AK682" s="3"/>
      <c r="AL682" s="3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</row>
    <row r="683" spans="1:70" x14ac:dyDescent="0.25">
      <c r="A683" s="14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146"/>
      <c r="AI683" s="3"/>
      <c r="AJ683" s="3"/>
      <c r="AK683" s="3"/>
      <c r="AL683" s="3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</row>
    <row r="684" spans="1:70" x14ac:dyDescent="0.25">
      <c r="A684" s="14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146"/>
      <c r="AI684" s="3"/>
      <c r="AJ684" s="3"/>
      <c r="AK684" s="3"/>
      <c r="AL684" s="3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</row>
    <row r="685" spans="1:70" x14ac:dyDescent="0.25">
      <c r="A685" s="14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146"/>
      <c r="AI685" s="3"/>
      <c r="AJ685" s="3"/>
      <c r="AK685" s="3"/>
      <c r="AL685" s="3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</row>
    <row r="686" spans="1:70" x14ac:dyDescent="0.25">
      <c r="A686" s="14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146"/>
      <c r="AI686" s="3"/>
      <c r="AJ686" s="3"/>
      <c r="AK686" s="3"/>
      <c r="AL686" s="3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</row>
    <row r="687" spans="1:70" x14ac:dyDescent="0.25">
      <c r="A687" s="14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146"/>
      <c r="AI687" s="3"/>
      <c r="AJ687" s="3"/>
      <c r="AK687" s="3"/>
      <c r="AL687" s="3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</row>
    <row r="688" spans="1:70" x14ac:dyDescent="0.25">
      <c r="A688" s="14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146"/>
      <c r="AI688" s="3"/>
      <c r="AJ688" s="3"/>
      <c r="AK688" s="3"/>
      <c r="AL688" s="3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</row>
    <row r="689" spans="1:70" x14ac:dyDescent="0.25">
      <c r="A689" s="14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146"/>
      <c r="AI689" s="3"/>
      <c r="AJ689" s="3"/>
      <c r="AK689" s="3"/>
      <c r="AL689" s="3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</row>
    <row r="690" spans="1:70" x14ac:dyDescent="0.25">
      <c r="A690" s="14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146"/>
      <c r="AI690" s="3"/>
      <c r="AJ690" s="3"/>
      <c r="AK690" s="3"/>
      <c r="AL690" s="3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</row>
    <row r="691" spans="1:70" x14ac:dyDescent="0.25">
      <c r="A691" s="14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146"/>
      <c r="AI691" s="3"/>
      <c r="AJ691" s="3"/>
      <c r="AK691" s="3"/>
      <c r="AL691" s="3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</row>
    <row r="692" spans="1:70" x14ac:dyDescent="0.25">
      <c r="A692" s="14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146"/>
      <c r="AI692" s="3"/>
      <c r="AJ692" s="3"/>
      <c r="AK692" s="3"/>
      <c r="AL692" s="3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</row>
    <row r="693" spans="1:70" x14ac:dyDescent="0.25">
      <c r="A693" s="14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146"/>
      <c r="AI693" s="3"/>
      <c r="AJ693" s="3"/>
      <c r="AK693" s="3"/>
      <c r="AL693" s="3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</row>
    <row r="694" spans="1:70" x14ac:dyDescent="0.25">
      <c r="A694" s="14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146"/>
      <c r="AI694" s="3"/>
      <c r="AJ694" s="3"/>
      <c r="AK694" s="3"/>
      <c r="AL694" s="3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</row>
    <row r="695" spans="1:70" x14ac:dyDescent="0.25">
      <c r="A695" s="14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146"/>
      <c r="AI695" s="3"/>
      <c r="AJ695" s="3"/>
      <c r="AK695" s="3"/>
      <c r="AL695" s="3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</row>
    <row r="696" spans="1:70" x14ac:dyDescent="0.25">
      <c r="A696" s="14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146"/>
      <c r="AI696" s="3"/>
      <c r="AJ696" s="3"/>
      <c r="AK696" s="3"/>
      <c r="AL696" s="3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</row>
    <row r="697" spans="1:70" x14ac:dyDescent="0.25">
      <c r="A697" s="14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146"/>
      <c r="AI697" s="3"/>
      <c r="AJ697" s="3"/>
      <c r="AK697" s="3"/>
      <c r="AL697" s="3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</row>
    <row r="698" spans="1:70" x14ac:dyDescent="0.25">
      <c r="A698" s="14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146"/>
      <c r="AI698" s="3"/>
      <c r="AJ698" s="3"/>
      <c r="AK698" s="3"/>
      <c r="AL698" s="3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</row>
    <row r="699" spans="1:70" x14ac:dyDescent="0.25">
      <c r="A699" s="14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146"/>
      <c r="AI699" s="3"/>
      <c r="AJ699" s="3"/>
      <c r="AK699" s="3"/>
      <c r="AL699" s="3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</row>
    <row r="700" spans="1:70" x14ac:dyDescent="0.25">
      <c r="A700" s="14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146"/>
      <c r="AI700" s="3"/>
      <c r="AJ700" s="3"/>
      <c r="AK700" s="3"/>
      <c r="AL700" s="3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</row>
    <row r="701" spans="1:70" x14ac:dyDescent="0.25">
      <c r="A701" s="14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146"/>
      <c r="AI701" s="3"/>
      <c r="AJ701" s="3"/>
      <c r="AK701" s="3"/>
      <c r="AL701" s="3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</row>
    <row r="702" spans="1:70" x14ac:dyDescent="0.25">
      <c r="A702" s="14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146"/>
      <c r="AI702" s="3"/>
      <c r="AJ702" s="3"/>
      <c r="AK702" s="3"/>
      <c r="AL702" s="3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</row>
    <row r="703" spans="1:70" x14ac:dyDescent="0.25">
      <c r="A703" s="14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146"/>
      <c r="AI703" s="3"/>
      <c r="AJ703" s="3"/>
      <c r="AK703" s="3"/>
      <c r="AL703" s="3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</row>
    <row r="704" spans="1:70" x14ac:dyDescent="0.25">
      <c r="A704" s="14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146"/>
      <c r="AI704" s="3"/>
      <c r="AJ704" s="3"/>
      <c r="AK704" s="3"/>
      <c r="AL704" s="3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</row>
    <row r="705" spans="1:70" x14ac:dyDescent="0.25">
      <c r="A705" s="14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146"/>
      <c r="AI705" s="3"/>
      <c r="AJ705" s="3"/>
      <c r="AK705" s="3"/>
      <c r="AL705" s="3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</row>
    <row r="706" spans="1:70" x14ac:dyDescent="0.25">
      <c r="A706" s="14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146"/>
      <c r="AI706" s="3"/>
      <c r="AJ706" s="3"/>
      <c r="AK706" s="3"/>
      <c r="AL706" s="3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</row>
    <row r="707" spans="1:70" x14ac:dyDescent="0.25">
      <c r="A707" s="14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146"/>
      <c r="AI707" s="3"/>
      <c r="AJ707" s="3"/>
      <c r="AK707" s="3"/>
      <c r="AL707" s="3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</row>
    <row r="708" spans="1:70" x14ac:dyDescent="0.25">
      <c r="A708" s="14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146"/>
      <c r="AI708" s="3"/>
      <c r="AJ708" s="3"/>
      <c r="AK708" s="3"/>
      <c r="AL708" s="3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</row>
    <row r="709" spans="1:70" x14ac:dyDescent="0.25">
      <c r="A709" s="14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146"/>
      <c r="AI709" s="3"/>
      <c r="AJ709" s="3"/>
      <c r="AK709" s="3"/>
      <c r="AL709" s="3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</row>
    <row r="710" spans="1:70" x14ac:dyDescent="0.25">
      <c r="A710" s="14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146"/>
      <c r="AI710" s="3"/>
      <c r="AJ710" s="3"/>
      <c r="AK710" s="3"/>
      <c r="AL710" s="3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</row>
    <row r="711" spans="1:70" x14ac:dyDescent="0.25">
      <c r="A711" s="14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146"/>
      <c r="AI711" s="3"/>
      <c r="AJ711" s="3"/>
      <c r="AK711" s="3"/>
      <c r="AL711" s="3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</row>
    <row r="712" spans="1:70" x14ac:dyDescent="0.25">
      <c r="A712" s="14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146"/>
      <c r="AI712" s="3"/>
      <c r="AJ712" s="3"/>
      <c r="AK712" s="3"/>
      <c r="AL712" s="3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</row>
    <row r="713" spans="1:70" x14ac:dyDescent="0.25">
      <c r="A713" s="14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146"/>
      <c r="AI713" s="3"/>
      <c r="AJ713" s="3"/>
      <c r="AK713" s="3"/>
      <c r="AL713" s="3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</row>
    <row r="714" spans="1:70" x14ac:dyDescent="0.25">
      <c r="A714" s="14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146"/>
      <c r="AI714" s="3"/>
      <c r="AJ714" s="3"/>
      <c r="AK714" s="3"/>
      <c r="AL714" s="3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</row>
    <row r="715" spans="1:70" x14ac:dyDescent="0.25">
      <c r="A715" s="14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146"/>
      <c r="AI715" s="3"/>
      <c r="AJ715" s="3"/>
      <c r="AK715" s="3"/>
      <c r="AL715" s="3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</row>
    <row r="716" spans="1:70" x14ac:dyDescent="0.25">
      <c r="A716" s="14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146"/>
      <c r="AI716" s="3"/>
      <c r="AJ716" s="3"/>
      <c r="AK716" s="3"/>
      <c r="AL716" s="3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</row>
    <row r="717" spans="1:70" x14ac:dyDescent="0.25">
      <c r="A717" s="14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146"/>
      <c r="AI717" s="3"/>
      <c r="AJ717" s="3"/>
      <c r="AK717" s="3"/>
      <c r="AL717" s="3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</row>
    <row r="718" spans="1:70" x14ac:dyDescent="0.25">
      <c r="A718" s="14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146"/>
      <c r="AI718" s="3"/>
      <c r="AJ718" s="3"/>
      <c r="AK718" s="3"/>
      <c r="AL718" s="3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</row>
    <row r="719" spans="1:70" x14ac:dyDescent="0.25">
      <c r="A719" s="14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146"/>
      <c r="AI719" s="3"/>
      <c r="AJ719" s="3"/>
      <c r="AK719" s="3"/>
      <c r="AL719" s="3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</row>
    <row r="720" spans="1:70" x14ac:dyDescent="0.25">
      <c r="A720" s="14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146"/>
      <c r="AI720" s="3"/>
      <c r="AJ720" s="3"/>
      <c r="AK720" s="3"/>
      <c r="AL720" s="3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</row>
    <row r="721" spans="1:70" x14ac:dyDescent="0.25">
      <c r="A721" s="14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146"/>
      <c r="AI721" s="3"/>
      <c r="AJ721" s="3"/>
      <c r="AK721" s="3"/>
      <c r="AL721" s="3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</row>
    <row r="722" spans="1:70" x14ac:dyDescent="0.25">
      <c r="A722" s="14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146"/>
      <c r="AI722" s="3"/>
      <c r="AJ722" s="3"/>
      <c r="AK722" s="3"/>
      <c r="AL722" s="3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</row>
    <row r="723" spans="1:70" x14ac:dyDescent="0.25">
      <c r="A723" s="14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146"/>
      <c r="AI723" s="3"/>
      <c r="AJ723" s="3"/>
      <c r="AK723" s="3"/>
      <c r="AL723" s="3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</row>
    <row r="724" spans="1:70" x14ac:dyDescent="0.25">
      <c r="A724" s="14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146"/>
      <c r="AI724" s="3"/>
      <c r="AJ724" s="3"/>
      <c r="AK724" s="3"/>
      <c r="AL724" s="3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</row>
    <row r="725" spans="1:70" x14ac:dyDescent="0.25">
      <c r="A725" s="14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146"/>
      <c r="AI725" s="3"/>
      <c r="AJ725" s="3"/>
      <c r="AK725" s="3"/>
      <c r="AL725" s="3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</row>
    <row r="726" spans="1:70" x14ac:dyDescent="0.25">
      <c r="A726" s="14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146"/>
      <c r="AI726" s="3"/>
      <c r="AJ726" s="3"/>
      <c r="AK726" s="3"/>
      <c r="AL726" s="3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</row>
    <row r="727" spans="1:70" x14ac:dyDescent="0.25">
      <c r="A727" s="14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146"/>
      <c r="AI727" s="3"/>
      <c r="AJ727" s="3"/>
      <c r="AK727" s="3"/>
      <c r="AL727" s="3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</row>
    <row r="728" spans="1:70" x14ac:dyDescent="0.25">
      <c r="A728" s="14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146"/>
      <c r="AI728" s="3"/>
      <c r="AJ728" s="3"/>
      <c r="AK728" s="3"/>
      <c r="AL728" s="3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</row>
    <row r="729" spans="1:70" x14ac:dyDescent="0.25">
      <c r="A729" s="14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146"/>
      <c r="AI729" s="3"/>
      <c r="AJ729" s="3"/>
      <c r="AK729" s="3"/>
      <c r="AL729" s="3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</row>
    <row r="730" spans="1:70" x14ac:dyDescent="0.25">
      <c r="A730" s="14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146"/>
      <c r="AI730" s="3"/>
      <c r="AJ730" s="3"/>
      <c r="AK730" s="3"/>
      <c r="AL730" s="3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</row>
    <row r="731" spans="1:70" x14ac:dyDescent="0.25">
      <c r="A731" s="14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146"/>
      <c r="AI731" s="3"/>
      <c r="AJ731" s="3"/>
      <c r="AK731" s="3"/>
      <c r="AL731" s="3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</row>
    <row r="732" spans="1:70" x14ac:dyDescent="0.25">
      <c r="A732" s="14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146"/>
      <c r="AI732" s="3"/>
      <c r="AJ732" s="3"/>
      <c r="AK732" s="3"/>
      <c r="AL732" s="3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</row>
    <row r="733" spans="1:70" x14ac:dyDescent="0.25">
      <c r="A733" s="14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146"/>
      <c r="AI733" s="3"/>
      <c r="AJ733" s="3"/>
      <c r="AK733" s="3"/>
      <c r="AL733" s="3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</row>
    <row r="734" spans="1:70" x14ac:dyDescent="0.25">
      <c r="A734" s="14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146"/>
      <c r="AI734" s="3"/>
      <c r="AJ734" s="3"/>
      <c r="AK734" s="3"/>
      <c r="AL734" s="3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</row>
    <row r="735" spans="1:70" x14ac:dyDescent="0.25">
      <c r="A735" s="14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146"/>
      <c r="AI735" s="3"/>
      <c r="AJ735" s="3"/>
      <c r="AK735" s="3"/>
      <c r="AL735" s="3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</row>
    <row r="736" spans="1:70" x14ac:dyDescent="0.25">
      <c r="A736" s="14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146"/>
      <c r="AI736" s="3"/>
      <c r="AJ736" s="3"/>
      <c r="AK736" s="3"/>
      <c r="AL736" s="3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</row>
    <row r="737" spans="1:70" x14ac:dyDescent="0.25">
      <c r="A737" s="14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146"/>
      <c r="AI737" s="3"/>
      <c r="AJ737" s="3"/>
      <c r="AK737" s="3"/>
      <c r="AL737" s="3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</row>
    <row r="738" spans="1:70" x14ac:dyDescent="0.25">
      <c r="A738" s="14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146"/>
      <c r="AI738" s="3"/>
      <c r="AJ738" s="3"/>
      <c r="AK738" s="3"/>
      <c r="AL738" s="3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</row>
    <row r="739" spans="1:70" x14ac:dyDescent="0.25">
      <c r="A739" s="14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146"/>
      <c r="AI739" s="3"/>
      <c r="AJ739" s="3"/>
      <c r="AK739" s="3"/>
      <c r="AL739" s="3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</row>
    <row r="740" spans="1:70" x14ac:dyDescent="0.25">
      <c r="A740" s="14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146"/>
      <c r="AI740" s="3"/>
      <c r="AJ740" s="3"/>
      <c r="AK740" s="3"/>
      <c r="AL740" s="3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</row>
    <row r="741" spans="1:70" x14ac:dyDescent="0.25">
      <c r="A741" s="14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146"/>
      <c r="AI741" s="3"/>
      <c r="AJ741" s="3"/>
      <c r="AK741" s="3"/>
      <c r="AL741" s="3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</row>
    <row r="742" spans="1:70" x14ac:dyDescent="0.25">
      <c r="A742" s="14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146"/>
      <c r="AI742" s="3"/>
      <c r="AJ742" s="3"/>
      <c r="AK742" s="3"/>
      <c r="AL742" s="3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</row>
    <row r="743" spans="1:70" x14ac:dyDescent="0.25">
      <c r="A743" s="14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146"/>
      <c r="AI743" s="3"/>
      <c r="AJ743" s="3"/>
      <c r="AK743" s="3"/>
      <c r="AL743" s="3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</row>
    <row r="744" spans="1:70" x14ac:dyDescent="0.25">
      <c r="A744" s="14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146"/>
      <c r="AI744" s="3"/>
      <c r="AJ744" s="3"/>
      <c r="AK744" s="3"/>
      <c r="AL744" s="3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</row>
    <row r="745" spans="1:70" x14ac:dyDescent="0.25">
      <c r="A745" s="14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146"/>
      <c r="AI745" s="3"/>
      <c r="AJ745" s="3"/>
      <c r="AK745" s="3"/>
      <c r="AL745" s="3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</row>
    <row r="746" spans="1:70" x14ac:dyDescent="0.25">
      <c r="A746" s="14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146"/>
      <c r="AI746" s="3"/>
      <c r="AJ746" s="3"/>
      <c r="AK746" s="3"/>
      <c r="AL746" s="3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</row>
    <row r="747" spans="1:70" x14ac:dyDescent="0.25">
      <c r="A747" s="14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146"/>
      <c r="AI747" s="3"/>
      <c r="AJ747" s="3"/>
      <c r="AK747" s="3"/>
      <c r="AL747" s="3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</row>
    <row r="748" spans="1:70" x14ac:dyDescent="0.25">
      <c r="A748" s="14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146"/>
      <c r="AI748" s="3"/>
      <c r="AJ748" s="3"/>
      <c r="AK748" s="3"/>
      <c r="AL748" s="3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</row>
    <row r="749" spans="1:70" x14ac:dyDescent="0.25">
      <c r="A749" s="14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146"/>
      <c r="AI749" s="3"/>
      <c r="AJ749" s="3"/>
      <c r="AK749" s="3"/>
      <c r="AL749" s="3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</row>
    <row r="750" spans="1:70" x14ac:dyDescent="0.25">
      <c r="A750" s="14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146"/>
      <c r="AI750" s="3"/>
      <c r="AJ750" s="3"/>
      <c r="AK750" s="3"/>
      <c r="AL750" s="3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</row>
    <row r="751" spans="1:70" x14ac:dyDescent="0.25">
      <c r="A751" s="14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146"/>
      <c r="AI751" s="3"/>
      <c r="AJ751" s="3"/>
      <c r="AK751" s="3"/>
      <c r="AL751" s="3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</row>
    <row r="752" spans="1:70" x14ac:dyDescent="0.25">
      <c r="A752" s="14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146"/>
      <c r="AI752" s="3"/>
      <c r="AJ752" s="3"/>
      <c r="AK752" s="3"/>
      <c r="AL752" s="3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</row>
    <row r="753" spans="1:70" x14ac:dyDescent="0.25">
      <c r="A753" s="14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146"/>
      <c r="AI753" s="3"/>
      <c r="AJ753" s="3"/>
      <c r="AK753" s="3"/>
      <c r="AL753" s="3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</row>
    <row r="754" spans="1:70" x14ac:dyDescent="0.25">
      <c r="A754" s="14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146"/>
      <c r="AI754" s="3"/>
      <c r="AJ754" s="3"/>
      <c r="AK754" s="3"/>
      <c r="AL754" s="3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</row>
    <row r="755" spans="1:70" x14ac:dyDescent="0.25">
      <c r="A755" s="14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146"/>
      <c r="AI755" s="3"/>
      <c r="AJ755" s="3"/>
      <c r="AK755" s="3"/>
      <c r="AL755" s="3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</row>
    <row r="756" spans="1:70" x14ac:dyDescent="0.25">
      <c r="A756" s="14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146"/>
      <c r="AI756" s="3"/>
      <c r="AJ756" s="3"/>
      <c r="AK756" s="3"/>
      <c r="AL756" s="3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</row>
    <row r="757" spans="1:70" x14ac:dyDescent="0.25">
      <c r="A757" s="14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146"/>
      <c r="AI757" s="3"/>
      <c r="AJ757" s="3"/>
      <c r="AK757" s="3"/>
      <c r="AL757" s="3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</row>
    <row r="758" spans="1:70" x14ac:dyDescent="0.25">
      <c r="A758" s="14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146"/>
      <c r="AI758" s="3"/>
      <c r="AJ758" s="3"/>
      <c r="AK758" s="3"/>
      <c r="AL758" s="3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</row>
    <row r="759" spans="1:70" x14ac:dyDescent="0.25">
      <c r="A759" s="14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146"/>
      <c r="AI759" s="3"/>
      <c r="AJ759" s="3"/>
      <c r="AK759" s="3"/>
      <c r="AL759" s="3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</row>
    <row r="760" spans="1:70" x14ac:dyDescent="0.25">
      <c r="A760" s="14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146"/>
      <c r="AI760" s="3"/>
      <c r="AJ760" s="3"/>
      <c r="AK760" s="3"/>
      <c r="AL760" s="3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</row>
    <row r="761" spans="1:70" x14ac:dyDescent="0.25">
      <c r="A761" s="14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146"/>
      <c r="AI761" s="3"/>
      <c r="AJ761" s="3"/>
      <c r="AK761" s="3"/>
      <c r="AL761" s="3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</row>
    <row r="762" spans="1:70" x14ac:dyDescent="0.25">
      <c r="A762" s="14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146"/>
      <c r="AI762" s="3"/>
      <c r="AJ762" s="3"/>
      <c r="AK762" s="3"/>
      <c r="AL762" s="3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</row>
    <row r="763" spans="1:70" x14ac:dyDescent="0.25">
      <c r="A763" s="14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146"/>
      <c r="AI763" s="3"/>
      <c r="AJ763" s="3"/>
      <c r="AK763" s="3"/>
      <c r="AL763" s="3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</row>
    <row r="764" spans="1:70" x14ac:dyDescent="0.25">
      <c r="A764" s="14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146"/>
      <c r="AI764" s="3"/>
      <c r="AJ764" s="3"/>
      <c r="AK764" s="3"/>
      <c r="AL764" s="3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</row>
    <row r="765" spans="1:70" x14ac:dyDescent="0.25">
      <c r="A765" s="14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146"/>
      <c r="AI765" s="3"/>
      <c r="AJ765" s="3"/>
      <c r="AK765" s="3"/>
      <c r="AL765" s="3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</row>
    <row r="766" spans="1:70" x14ac:dyDescent="0.25">
      <c r="A766" s="14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146"/>
      <c r="AI766" s="3"/>
      <c r="AJ766" s="3"/>
      <c r="AK766" s="3"/>
      <c r="AL766" s="3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</row>
    <row r="767" spans="1:70" x14ac:dyDescent="0.25">
      <c r="A767" s="14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146"/>
      <c r="AI767" s="3"/>
      <c r="AJ767" s="3"/>
      <c r="AK767" s="3"/>
      <c r="AL767" s="3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</row>
    <row r="768" spans="1:70" x14ac:dyDescent="0.25">
      <c r="A768" s="14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146"/>
      <c r="AI768" s="3"/>
      <c r="AJ768" s="3"/>
      <c r="AK768" s="3"/>
      <c r="AL768" s="3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</row>
    <row r="769" spans="1:70" x14ac:dyDescent="0.25">
      <c r="A769" s="14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146"/>
      <c r="AI769" s="3"/>
      <c r="AJ769" s="3"/>
      <c r="AK769" s="3"/>
      <c r="AL769" s="3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</row>
    <row r="770" spans="1:70" x14ac:dyDescent="0.25">
      <c r="A770" s="14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146"/>
      <c r="AI770" s="3"/>
      <c r="AJ770" s="3"/>
      <c r="AK770" s="3"/>
      <c r="AL770" s="3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</row>
    <row r="771" spans="1:70" x14ac:dyDescent="0.25">
      <c r="A771" s="14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146"/>
      <c r="AI771" s="3"/>
      <c r="AJ771" s="3"/>
      <c r="AK771" s="3"/>
      <c r="AL771" s="3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</row>
    <row r="772" spans="1:70" x14ac:dyDescent="0.25">
      <c r="A772" s="14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146"/>
      <c r="AI772" s="3"/>
      <c r="AJ772" s="3"/>
      <c r="AK772" s="3"/>
      <c r="AL772" s="3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</row>
    <row r="773" spans="1:70" x14ac:dyDescent="0.25">
      <c r="A773" s="14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146"/>
      <c r="AI773" s="3"/>
      <c r="AJ773" s="3"/>
      <c r="AK773" s="3"/>
      <c r="AL773" s="3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</row>
    <row r="774" spans="1:70" x14ac:dyDescent="0.25">
      <c r="A774" s="14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146"/>
      <c r="AI774" s="3"/>
      <c r="AJ774" s="3"/>
      <c r="AK774" s="3"/>
      <c r="AL774" s="3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</row>
    <row r="775" spans="1:70" x14ac:dyDescent="0.25">
      <c r="A775" s="14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146"/>
      <c r="AI775" s="3"/>
      <c r="AJ775" s="3"/>
      <c r="AK775" s="3"/>
      <c r="AL775" s="3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</row>
    <row r="776" spans="1:70" x14ac:dyDescent="0.25">
      <c r="A776" s="14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146"/>
      <c r="AI776" s="3"/>
      <c r="AJ776" s="3"/>
      <c r="AK776" s="3"/>
      <c r="AL776" s="3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</row>
    <row r="777" spans="1:70" x14ac:dyDescent="0.25">
      <c r="A777" s="14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146"/>
      <c r="AI777" s="3"/>
      <c r="AJ777" s="3"/>
      <c r="AK777" s="3"/>
      <c r="AL777" s="3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</row>
    <row r="778" spans="1:70" x14ac:dyDescent="0.25">
      <c r="A778" s="14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146"/>
      <c r="AI778" s="3"/>
      <c r="AJ778" s="3"/>
      <c r="AK778" s="3"/>
      <c r="AL778" s="3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</row>
    <row r="779" spans="1:70" x14ac:dyDescent="0.25">
      <c r="A779" s="14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146"/>
      <c r="AI779" s="3"/>
      <c r="AJ779" s="3"/>
      <c r="AK779" s="3"/>
      <c r="AL779" s="3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</row>
    <row r="780" spans="1:70" x14ac:dyDescent="0.25">
      <c r="A780" s="14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146"/>
      <c r="AI780" s="3"/>
      <c r="AJ780" s="3"/>
      <c r="AK780" s="3"/>
      <c r="AL780" s="3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</row>
    <row r="781" spans="1:70" x14ac:dyDescent="0.25">
      <c r="A781" s="14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146"/>
      <c r="AI781" s="3"/>
      <c r="AJ781" s="3"/>
      <c r="AK781" s="3"/>
      <c r="AL781" s="3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</row>
    <row r="782" spans="1:70" x14ac:dyDescent="0.25">
      <c r="A782" s="14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146"/>
      <c r="AI782" s="3"/>
      <c r="AJ782" s="3"/>
      <c r="AK782" s="3"/>
      <c r="AL782" s="3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</row>
    <row r="783" spans="1:70" x14ac:dyDescent="0.25">
      <c r="A783" s="14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146"/>
      <c r="AI783" s="3"/>
      <c r="AJ783" s="3"/>
      <c r="AK783" s="3"/>
      <c r="AL783" s="3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</row>
    <row r="784" spans="1:70" x14ac:dyDescent="0.25">
      <c r="A784" s="14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146"/>
      <c r="AI784" s="3"/>
      <c r="AJ784" s="3"/>
      <c r="AK784" s="3"/>
      <c r="AL784" s="3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</row>
    <row r="785" spans="1:70" x14ac:dyDescent="0.25">
      <c r="A785" s="14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146"/>
      <c r="AI785" s="3"/>
      <c r="AJ785" s="3"/>
      <c r="AK785" s="3"/>
      <c r="AL785" s="3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</row>
    <row r="786" spans="1:70" x14ac:dyDescent="0.25">
      <c r="A786" s="14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146"/>
      <c r="AI786" s="3"/>
      <c r="AJ786" s="3"/>
      <c r="AK786" s="3"/>
      <c r="AL786" s="3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</row>
    <row r="787" spans="1:70" x14ac:dyDescent="0.25">
      <c r="A787" s="14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146"/>
      <c r="AI787" s="3"/>
      <c r="AJ787" s="3"/>
      <c r="AK787" s="3"/>
      <c r="AL787" s="3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</row>
    <row r="788" spans="1:70" x14ac:dyDescent="0.25">
      <c r="A788" s="14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146"/>
      <c r="AI788" s="3"/>
      <c r="AJ788" s="3"/>
      <c r="AK788" s="3"/>
      <c r="AL788" s="3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</row>
    <row r="789" spans="1:70" x14ac:dyDescent="0.25">
      <c r="A789" s="14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146"/>
      <c r="AI789" s="3"/>
      <c r="AJ789" s="3"/>
      <c r="AK789" s="3"/>
      <c r="AL789" s="3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</row>
    <row r="790" spans="1:70" x14ac:dyDescent="0.25">
      <c r="A790" s="14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146"/>
      <c r="AI790" s="3"/>
      <c r="AJ790" s="3"/>
      <c r="AK790" s="3"/>
      <c r="AL790" s="3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</row>
    <row r="791" spans="1:70" x14ac:dyDescent="0.25">
      <c r="A791" s="14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146"/>
      <c r="AI791" s="3"/>
      <c r="AJ791" s="3"/>
      <c r="AK791" s="3"/>
      <c r="AL791" s="3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</row>
    <row r="792" spans="1:70" x14ac:dyDescent="0.25">
      <c r="A792" s="14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146"/>
      <c r="AI792" s="3"/>
      <c r="AJ792" s="3"/>
      <c r="AK792" s="3"/>
      <c r="AL792" s="3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</row>
    <row r="793" spans="1:70" x14ac:dyDescent="0.25">
      <c r="A793" s="14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146"/>
      <c r="AI793" s="3"/>
      <c r="AJ793" s="3"/>
      <c r="AK793" s="3"/>
      <c r="AL793" s="3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</row>
    <row r="794" spans="1:70" x14ac:dyDescent="0.25">
      <c r="A794" s="14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146"/>
      <c r="AI794" s="3"/>
      <c r="AJ794" s="3"/>
      <c r="AK794" s="3"/>
      <c r="AL794" s="3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</row>
    <row r="795" spans="1:70" x14ac:dyDescent="0.25">
      <c r="A795" s="14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146"/>
      <c r="AI795" s="3"/>
      <c r="AJ795" s="3"/>
      <c r="AK795" s="3"/>
      <c r="AL795" s="3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</row>
    <row r="796" spans="1:70" x14ac:dyDescent="0.25">
      <c r="A796" s="14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146"/>
      <c r="AI796" s="3"/>
      <c r="AJ796" s="3"/>
      <c r="AK796" s="3"/>
      <c r="AL796" s="3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</row>
    <row r="797" spans="1:70" x14ac:dyDescent="0.25">
      <c r="A797" s="14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146"/>
      <c r="AI797" s="3"/>
      <c r="AJ797" s="3"/>
      <c r="AK797" s="3"/>
      <c r="AL797" s="3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</row>
    <row r="798" spans="1:70" x14ac:dyDescent="0.25">
      <c r="A798" s="14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146"/>
      <c r="AI798" s="3"/>
      <c r="AJ798" s="3"/>
      <c r="AK798" s="3"/>
      <c r="AL798" s="3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</row>
    <row r="799" spans="1:70" x14ac:dyDescent="0.25">
      <c r="A799" s="14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146"/>
      <c r="AI799" s="3"/>
      <c r="AJ799" s="3"/>
      <c r="AK799" s="3"/>
      <c r="AL799" s="3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</row>
    <row r="800" spans="1:70" x14ac:dyDescent="0.25">
      <c r="A800" s="14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146"/>
      <c r="AI800" s="3"/>
      <c r="AJ800" s="3"/>
      <c r="AK800" s="3"/>
      <c r="AL800" s="3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</row>
    <row r="801" spans="1:70" x14ac:dyDescent="0.25">
      <c r="A801" s="14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146"/>
      <c r="AI801" s="3"/>
      <c r="AJ801" s="3"/>
      <c r="AK801" s="3"/>
      <c r="AL801" s="3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</row>
    <row r="802" spans="1:70" x14ac:dyDescent="0.25">
      <c r="A802" s="14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146"/>
      <c r="AI802" s="3"/>
      <c r="AJ802" s="3"/>
      <c r="AK802" s="3"/>
      <c r="AL802" s="3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</row>
    <row r="803" spans="1:70" x14ac:dyDescent="0.25">
      <c r="A803" s="14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146"/>
      <c r="AI803" s="3"/>
      <c r="AJ803" s="3"/>
      <c r="AK803" s="3"/>
      <c r="AL803" s="3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</row>
    <row r="804" spans="1:70" x14ac:dyDescent="0.25">
      <c r="A804" s="14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146"/>
      <c r="AI804" s="3"/>
      <c r="AJ804" s="3"/>
      <c r="AK804" s="3"/>
      <c r="AL804" s="3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</row>
    <row r="805" spans="1:70" x14ac:dyDescent="0.25">
      <c r="A805" s="14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146"/>
      <c r="AI805" s="3"/>
      <c r="AJ805" s="3"/>
      <c r="AK805" s="3"/>
      <c r="AL805" s="3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</row>
    <row r="806" spans="1:70" x14ac:dyDescent="0.25">
      <c r="A806" s="14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146"/>
      <c r="AI806" s="3"/>
      <c r="AJ806" s="3"/>
      <c r="AK806" s="3"/>
      <c r="AL806" s="3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</row>
    <row r="807" spans="1:70" x14ac:dyDescent="0.25">
      <c r="A807" s="14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146"/>
      <c r="AI807" s="3"/>
      <c r="AJ807" s="3"/>
      <c r="AK807" s="3"/>
      <c r="AL807" s="3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</row>
    <row r="808" spans="1:70" x14ac:dyDescent="0.25">
      <c r="A808" s="14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146"/>
      <c r="AI808" s="3"/>
      <c r="AJ808" s="3"/>
      <c r="AK808" s="3"/>
      <c r="AL808" s="3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</row>
    <row r="809" spans="1:70" x14ac:dyDescent="0.25">
      <c r="A809" s="14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146"/>
      <c r="AI809" s="3"/>
      <c r="AJ809" s="3"/>
      <c r="AK809" s="3"/>
      <c r="AL809" s="3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</row>
    <row r="810" spans="1:70" x14ac:dyDescent="0.25">
      <c r="A810" s="14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146"/>
      <c r="AI810" s="3"/>
      <c r="AJ810" s="3"/>
      <c r="AK810" s="3"/>
      <c r="AL810" s="3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</row>
    <row r="811" spans="1:70" x14ac:dyDescent="0.25">
      <c r="A811" s="14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146"/>
      <c r="AI811" s="3"/>
      <c r="AJ811" s="3"/>
      <c r="AK811" s="3"/>
      <c r="AL811" s="3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</row>
    <row r="812" spans="1:70" x14ac:dyDescent="0.25">
      <c r="A812" s="14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146"/>
      <c r="AI812" s="3"/>
      <c r="AJ812" s="3"/>
      <c r="AK812" s="3"/>
      <c r="AL812" s="3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</row>
    <row r="813" spans="1:70" x14ac:dyDescent="0.25">
      <c r="A813" s="14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146"/>
      <c r="AI813" s="3"/>
      <c r="AJ813" s="3"/>
      <c r="AK813" s="3"/>
      <c r="AL813" s="3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</row>
    <row r="814" spans="1:70" x14ac:dyDescent="0.25">
      <c r="A814" s="14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146"/>
      <c r="AI814" s="3"/>
      <c r="AJ814" s="3"/>
      <c r="AK814" s="3"/>
      <c r="AL814" s="3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</row>
    <row r="815" spans="1:70" x14ac:dyDescent="0.25">
      <c r="A815" s="14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146"/>
      <c r="AI815" s="3"/>
      <c r="AJ815" s="3"/>
      <c r="AK815" s="3"/>
      <c r="AL815" s="3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</row>
    <row r="816" spans="1:70" x14ac:dyDescent="0.25">
      <c r="A816" s="14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146"/>
      <c r="AI816" s="3"/>
      <c r="AJ816" s="3"/>
      <c r="AK816" s="3"/>
      <c r="AL816" s="3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</row>
    <row r="817" spans="1:70" x14ac:dyDescent="0.25">
      <c r="A817" s="14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146"/>
      <c r="AI817" s="3"/>
      <c r="AJ817" s="3"/>
      <c r="AK817" s="3"/>
      <c r="AL817" s="3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</row>
    <row r="818" spans="1:70" x14ac:dyDescent="0.25">
      <c r="A818" s="14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146"/>
      <c r="AI818" s="3"/>
      <c r="AJ818" s="3"/>
      <c r="AK818" s="3"/>
      <c r="AL818" s="3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</row>
    <row r="819" spans="1:70" x14ac:dyDescent="0.25">
      <c r="A819" s="14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146"/>
      <c r="AI819" s="3"/>
      <c r="AJ819" s="3"/>
      <c r="AK819" s="3"/>
      <c r="AL819" s="3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</row>
    <row r="820" spans="1:70" x14ac:dyDescent="0.25">
      <c r="A820" s="14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146"/>
      <c r="AI820" s="3"/>
      <c r="AJ820" s="3"/>
      <c r="AK820" s="3"/>
      <c r="AL820" s="3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</row>
    <row r="821" spans="1:70" x14ac:dyDescent="0.25">
      <c r="A821" s="14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146"/>
      <c r="AI821" s="3"/>
      <c r="AJ821" s="3"/>
      <c r="AK821" s="3"/>
      <c r="AL821" s="3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</row>
    <row r="822" spans="1:70" x14ac:dyDescent="0.25">
      <c r="A822" s="14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146"/>
      <c r="AI822" s="3"/>
      <c r="AJ822" s="3"/>
      <c r="AK822" s="3"/>
      <c r="AL822" s="3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</row>
    <row r="823" spans="1:70" x14ac:dyDescent="0.25">
      <c r="A823" s="14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146"/>
      <c r="AI823" s="3"/>
      <c r="AJ823" s="3"/>
      <c r="AK823" s="3"/>
      <c r="AL823" s="3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</row>
    <row r="824" spans="1:70" x14ac:dyDescent="0.25">
      <c r="A824" s="14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146"/>
      <c r="AI824" s="3"/>
      <c r="AJ824" s="3"/>
      <c r="AK824" s="3"/>
      <c r="AL824" s="3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</row>
    <row r="825" spans="1:70" x14ac:dyDescent="0.25">
      <c r="A825" s="14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146"/>
      <c r="AI825" s="3"/>
      <c r="AJ825" s="3"/>
      <c r="AK825" s="3"/>
      <c r="AL825" s="3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</row>
    <row r="826" spans="1:70" x14ac:dyDescent="0.25">
      <c r="A826" s="14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146"/>
      <c r="AI826" s="3"/>
      <c r="AJ826" s="3"/>
      <c r="AK826" s="3"/>
      <c r="AL826" s="3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</row>
    <row r="827" spans="1:70" x14ac:dyDescent="0.25">
      <c r="A827" s="14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146"/>
      <c r="AI827" s="3"/>
      <c r="AJ827" s="3"/>
      <c r="AK827" s="3"/>
      <c r="AL827" s="3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</row>
    <row r="828" spans="1:70" x14ac:dyDescent="0.25">
      <c r="A828" s="14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146"/>
      <c r="AI828" s="3"/>
      <c r="AJ828" s="3"/>
      <c r="AK828" s="3"/>
      <c r="AL828" s="3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</row>
    <row r="829" spans="1:70" x14ac:dyDescent="0.25">
      <c r="A829" s="14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146"/>
      <c r="AI829" s="3"/>
      <c r="AJ829" s="3"/>
      <c r="AK829" s="3"/>
      <c r="AL829" s="3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</row>
    <row r="830" spans="1:70" x14ac:dyDescent="0.25">
      <c r="A830" s="14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146"/>
      <c r="AI830" s="3"/>
      <c r="AJ830" s="3"/>
      <c r="AK830" s="3"/>
      <c r="AL830" s="3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</row>
    <row r="831" spans="1:70" x14ac:dyDescent="0.25">
      <c r="A831" s="14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146"/>
      <c r="AI831" s="3"/>
      <c r="AJ831" s="3"/>
      <c r="AK831" s="3"/>
      <c r="AL831" s="3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</row>
    <row r="832" spans="1:70" x14ac:dyDescent="0.25">
      <c r="A832" s="14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146"/>
      <c r="AI832" s="3"/>
      <c r="AJ832" s="3"/>
      <c r="AK832" s="3"/>
      <c r="AL832" s="3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</row>
    <row r="833" spans="1:70" x14ac:dyDescent="0.25">
      <c r="A833" s="14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146"/>
      <c r="AI833" s="3"/>
      <c r="AJ833" s="3"/>
      <c r="AK833" s="3"/>
      <c r="AL833" s="3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</row>
    <row r="834" spans="1:70" x14ac:dyDescent="0.25">
      <c r="A834" s="14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146"/>
      <c r="AI834" s="3"/>
      <c r="AJ834" s="3"/>
      <c r="AK834" s="3"/>
      <c r="AL834" s="3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</row>
    <row r="835" spans="1:70" x14ac:dyDescent="0.25">
      <c r="A835" s="14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146"/>
      <c r="AI835" s="3"/>
      <c r="AJ835" s="3"/>
      <c r="AK835" s="3"/>
      <c r="AL835" s="3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</row>
    <row r="836" spans="1:70" x14ac:dyDescent="0.25">
      <c r="A836" s="14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146"/>
      <c r="AI836" s="3"/>
      <c r="AJ836" s="3"/>
      <c r="AK836" s="3"/>
      <c r="AL836" s="3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</row>
    <row r="837" spans="1:70" x14ac:dyDescent="0.25">
      <c r="A837" s="14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146"/>
      <c r="AI837" s="3"/>
      <c r="AJ837" s="3"/>
      <c r="AK837" s="3"/>
      <c r="AL837" s="3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</row>
    <row r="838" spans="1:70" x14ac:dyDescent="0.25">
      <c r="A838" s="14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146"/>
      <c r="AI838" s="3"/>
      <c r="AJ838" s="3"/>
      <c r="AK838" s="3"/>
      <c r="AL838" s="3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</row>
    <row r="839" spans="1:70" x14ac:dyDescent="0.25">
      <c r="A839" s="14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146"/>
      <c r="AI839" s="3"/>
      <c r="AJ839" s="3"/>
      <c r="AK839" s="3"/>
      <c r="AL839" s="3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</row>
    <row r="840" spans="1:70" x14ac:dyDescent="0.25">
      <c r="A840" s="14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146"/>
      <c r="AI840" s="3"/>
      <c r="AJ840" s="3"/>
      <c r="AK840" s="3"/>
      <c r="AL840" s="3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</row>
    <row r="841" spans="1:70" x14ac:dyDescent="0.25">
      <c r="A841" s="14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146"/>
      <c r="AI841" s="3"/>
      <c r="AJ841" s="3"/>
      <c r="AK841" s="3"/>
      <c r="AL841" s="3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</row>
    <row r="842" spans="1:70" x14ac:dyDescent="0.25">
      <c r="A842" s="14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146"/>
      <c r="AI842" s="3"/>
      <c r="AJ842" s="3"/>
      <c r="AK842" s="3"/>
      <c r="AL842" s="3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</row>
    <row r="843" spans="1:70" x14ac:dyDescent="0.25">
      <c r="A843" s="14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146"/>
      <c r="AI843" s="3"/>
      <c r="AJ843" s="3"/>
      <c r="AK843" s="3"/>
      <c r="AL843" s="3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</row>
    <row r="844" spans="1:70" x14ac:dyDescent="0.25">
      <c r="A844" s="14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146"/>
      <c r="AI844" s="3"/>
      <c r="AJ844" s="3"/>
      <c r="AK844" s="3"/>
      <c r="AL844" s="3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</row>
    <row r="845" spans="1:70" x14ac:dyDescent="0.25">
      <c r="A845" s="14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146"/>
      <c r="AI845" s="3"/>
      <c r="AJ845" s="3"/>
      <c r="AK845" s="3"/>
      <c r="AL845" s="3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</row>
    <row r="846" spans="1:70" x14ac:dyDescent="0.25">
      <c r="A846" s="14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146"/>
      <c r="AI846" s="3"/>
      <c r="AJ846" s="3"/>
      <c r="AK846" s="3"/>
      <c r="AL846" s="3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</row>
    <row r="847" spans="1:70" x14ac:dyDescent="0.25">
      <c r="A847" s="14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146"/>
      <c r="AI847" s="3"/>
      <c r="AJ847" s="3"/>
      <c r="AK847" s="3"/>
      <c r="AL847" s="3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</row>
    <row r="848" spans="1:70" x14ac:dyDescent="0.25">
      <c r="A848" s="14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146"/>
      <c r="AI848" s="3"/>
      <c r="AJ848" s="3"/>
      <c r="AK848" s="3"/>
      <c r="AL848" s="3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</row>
    <row r="849" spans="1:70" x14ac:dyDescent="0.25">
      <c r="A849" s="14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146"/>
      <c r="AI849" s="3"/>
      <c r="AJ849" s="3"/>
      <c r="AK849" s="3"/>
      <c r="AL849" s="3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</row>
    <row r="850" spans="1:70" x14ac:dyDescent="0.25">
      <c r="A850" s="14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146"/>
      <c r="AI850" s="3"/>
      <c r="AJ850" s="3"/>
      <c r="AK850" s="3"/>
      <c r="AL850" s="3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</row>
    <row r="851" spans="1:70" x14ac:dyDescent="0.25">
      <c r="A851" s="14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146"/>
      <c r="AI851" s="3"/>
      <c r="AJ851" s="3"/>
      <c r="AK851" s="3"/>
      <c r="AL851" s="3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</row>
    <row r="852" spans="1:70" x14ac:dyDescent="0.25">
      <c r="A852" s="14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146"/>
      <c r="AI852" s="3"/>
      <c r="AJ852" s="3"/>
      <c r="AK852" s="3"/>
      <c r="AL852" s="3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</row>
    <row r="853" spans="1:70" x14ac:dyDescent="0.25">
      <c r="A853" s="14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146"/>
      <c r="AI853" s="3"/>
      <c r="AJ853" s="3"/>
      <c r="AK853" s="3"/>
      <c r="AL853" s="3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</row>
    <row r="854" spans="1:70" x14ac:dyDescent="0.25">
      <c r="A854" s="14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146"/>
      <c r="AI854" s="3"/>
      <c r="AJ854" s="3"/>
      <c r="AK854" s="3"/>
      <c r="AL854" s="3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</row>
    <row r="855" spans="1:70" x14ac:dyDescent="0.25">
      <c r="A855" s="14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146"/>
      <c r="AI855" s="3"/>
      <c r="AJ855" s="3"/>
      <c r="AK855" s="3"/>
      <c r="AL855" s="3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</row>
    <row r="856" spans="1:70" x14ac:dyDescent="0.25">
      <c r="A856" s="14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146"/>
      <c r="AI856" s="3"/>
      <c r="AJ856" s="3"/>
      <c r="AK856" s="3"/>
      <c r="AL856" s="3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</row>
    <row r="857" spans="1:70" x14ac:dyDescent="0.25">
      <c r="A857" s="14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146"/>
      <c r="AI857" s="3"/>
      <c r="AJ857" s="3"/>
      <c r="AK857" s="3"/>
      <c r="AL857" s="3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</row>
    <row r="858" spans="1:70" x14ac:dyDescent="0.25">
      <c r="A858" s="14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146"/>
      <c r="AI858" s="3"/>
      <c r="AJ858" s="3"/>
      <c r="AK858" s="3"/>
      <c r="AL858" s="3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</row>
    <row r="859" spans="1:70" x14ac:dyDescent="0.25">
      <c r="A859" s="14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146"/>
      <c r="AI859" s="3"/>
      <c r="AJ859" s="3"/>
      <c r="AK859" s="3"/>
      <c r="AL859" s="3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</row>
    <row r="860" spans="1:70" x14ac:dyDescent="0.25">
      <c r="A860" s="14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146"/>
      <c r="AI860" s="3"/>
      <c r="AJ860" s="3"/>
      <c r="AK860" s="3"/>
      <c r="AL860" s="3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</row>
    <row r="861" spans="1:70" x14ac:dyDescent="0.25">
      <c r="A861" s="14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146"/>
      <c r="AI861" s="3"/>
      <c r="AJ861" s="3"/>
      <c r="AK861" s="3"/>
      <c r="AL861" s="3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</row>
    <row r="862" spans="1:70" x14ac:dyDescent="0.25">
      <c r="A862" s="14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146"/>
      <c r="AI862" s="3"/>
      <c r="AJ862" s="3"/>
      <c r="AK862" s="3"/>
      <c r="AL862" s="3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</row>
    <row r="863" spans="1:70" x14ac:dyDescent="0.25">
      <c r="A863" s="14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146"/>
      <c r="AI863" s="3"/>
      <c r="AJ863" s="3"/>
      <c r="AK863" s="3"/>
      <c r="AL863" s="3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</row>
    <row r="864" spans="1:70" x14ac:dyDescent="0.25">
      <c r="A864" s="14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146"/>
      <c r="AI864" s="3"/>
      <c r="AJ864" s="3"/>
      <c r="AK864" s="3"/>
      <c r="AL864" s="3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</row>
    <row r="865" spans="1:70" x14ac:dyDescent="0.25">
      <c r="A865" s="14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146"/>
      <c r="AI865" s="3"/>
      <c r="AJ865" s="3"/>
      <c r="AK865" s="3"/>
      <c r="AL865" s="3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</row>
    <row r="866" spans="1:70" x14ac:dyDescent="0.25">
      <c r="A866" s="14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146"/>
      <c r="AI866" s="3"/>
      <c r="AJ866" s="3"/>
      <c r="AK866" s="3"/>
      <c r="AL866" s="3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</row>
    <row r="867" spans="1:70" x14ac:dyDescent="0.25">
      <c r="A867" s="14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146"/>
      <c r="AI867" s="3"/>
      <c r="AJ867" s="3"/>
      <c r="AK867" s="3"/>
      <c r="AL867" s="3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</row>
    <row r="868" spans="1:70" x14ac:dyDescent="0.25">
      <c r="A868" s="14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146"/>
      <c r="AI868" s="3"/>
      <c r="AJ868" s="3"/>
      <c r="AK868" s="3"/>
      <c r="AL868" s="3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</row>
    <row r="869" spans="1:70" x14ac:dyDescent="0.25">
      <c r="A869" s="14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146"/>
      <c r="AI869" s="3"/>
      <c r="AJ869" s="3"/>
      <c r="AK869" s="3"/>
      <c r="AL869" s="3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</row>
    <row r="870" spans="1:70" x14ac:dyDescent="0.25">
      <c r="A870" s="14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146"/>
      <c r="AI870" s="3"/>
      <c r="AJ870" s="3"/>
      <c r="AK870" s="3"/>
      <c r="AL870" s="3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</row>
    <row r="871" spans="1:70" x14ac:dyDescent="0.25">
      <c r="A871" s="14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146"/>
      <c r="AI871" s="3"/>
      <c r="AJ871" s="3"/>
      <c r="AK871" s="3"/>
      <c r="AL871" s="3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</row>
    <row r="872" spans="1:70" x14ac:dyDescent="0.25">
      <c r="A872" s="14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146"/>
      <c r="AI872" s="3"/>
      <c r="AJ872" s="3"/>
      <c r="AK872" s="3"/>
      <c r="AL872" s="3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</row>
    <row r="873" spans="1:70" x14ac:dyDescent="0.25">
      <c r="A873" s="14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146"/>
      <c r="AI873" s="3"/>
      <c r="AJ873" s="3"/>
      <c r="AK873" s="3"/>
      <c r="AL873" s="3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</row>
    <row r="874" spans="1:70" x14ac:dyDescent="0.25">
      <c r="A874" s="14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146"/>
      <c r="AI874" s="3"/>
      <c r="AJ874" s="3"/>
      <c r="AK874" s="3"/>
      <c r="AL874" s="3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</row>
    <row r="875" spans="1:70" x14ac:dyDescent="0.25">
      <c r="A875" s="14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146"/>
      <c r="AI875" s="3"/>
      <c r="AJ875" s="3"/>
      <c r="AK875" s="3"/>
      <c r="AL875" s="3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</row>
    <row r="876" spans="1:70" x14ac:dyDescent="0.25">
      <c r="A876" s="14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146"/>
      <c r="AI876" s="3"/>
      <c r="AJ876" s="3"/>
      <c r="AK876" s="3"/>
      <c r="AL876" s="3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</row>
    <row r="877" spans="1:70" x14ac:dyDescent="0.25">
      <c r="A877" s="14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146"/>
      <c r="AI877" s="3"/>
      <c r="AJ877" s="3"/>
      <c r="AK877" s="3"/>
      <c r="AL877" s="3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</row>
    <row r="878" spans="1:70" x14ac:dyDescent="0.25">
      <c r="A878" s="14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146"/>
      <c r="AI878" s="3"/>
      <c r="AJ878" s="3"/>
      <c r="AK878" s="3"/>
      <c r="AL878" s="3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</row>
    <row r="879" spans="1:70" x14ac:dyDescent="0.25">
      <c r="A879" s="14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146"/>
      <c r="AI879" s="3"/>
      <c r="AJ879" s="3"/>
      <c r="AK879" s="3"/>
      <c r="AL879" s="3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</row>
    <row r="880" spans="1:70" x14ac:dyDescent="0.25">
      <c r="A880" s="14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146"/>
      <c r="AI880" s="3"/>
      <c r="AJ880" s="3"/>
      <c r="AK880" s="3"/>
      <c r="AL880" s="3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</row>
    <row r="881" spans="1:70" x14ac:dyDescent="0.25">
      <c r="A881" s="14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146"/>
      <c r="AI881" s="3"/>
      <c r="AJ881" s="3"/>
      <c r="AK881" s="3"/>
      <c r="AL881" s="3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</row>
    <row r="882" spans="1:70" x14ac:dyDescent="0.25">
      <c r="A882" s="14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146"/>
      <c r="AI882" s="3"/>
      <c r="AJ882" s="3"/>
      <c r="AK882" s="3"/>
      <c r="AL882" s="3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</row>
    <row r="883" spans="1:70" x14ac:dyDescent="0.25">
      <c r="A883" s="14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146"/>
      <c r="AI883" s="3"/>
      <c r="AJ883" s="3"/>
      <c r="AK883" s="3"/>
      <c r="AL883" s="3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</row>
    <row r="884" spans="1:70" x14ac:dyDescent="0.25">
      <c r="A884" s="14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146"/>
      <c r="AI884" s="3"/>
      <c r="AJ884" s="3"/>
      <c r="AK884" s="3"/>
      <c r="AL884" s="3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</row>
    <row r="885" spans="1:70" x14ac:dyDescent="0.25">
      <c r="A885" s="14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146"/>
      <c r="AI885" s="3"/>
      <c r="AJ885" s="3"/>
      <c r="AK885" s="3"/>
      <c r="AL885" s="3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</row>
    <row r="886" spans="1:70" x14ac:dyDescent="0.25">
      <c r="A886" s="14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146"/>
      <c r="AI886" s="3"/>
      <c r="AJ886" s="3"/>
      <c r="AK886" s="3"/>
      <c r="AL886" s="3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</row>
    <row r="887" spans="1:70" x14ac:dyDescent="0.25">
      <c r="A887" s="14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146"/>
      <c r="AI887" s="3"/>
      <c r="AJ887" s="3"/>
      <c r="AK887" s="3"/>
      <c r="AL887" s="3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</row>
    <row r="888" spans="1:70" x14ac:dyDescent="0.25">
      <c r="A888" s="14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146"/>
      <c r="AI888" s="3"/>
      <c r="AJ888" s="3"/>
      <c r="AK888" s="3"/>
      <c r="AL888" s="3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</row>
    <row r="889" spans="1:70" x14ac:dyDescent="0.25">
      <c r="A889" s="14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146"/>
      <c r="AI889" s="3"/>
      <c r="AJ889" s="3"/>
      <c r="AK889" s="3"/>
      <c r="AL889" s="3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</row>
    <row r="890" spans="1:70" x14ac:dyDescent="0.25">
      <c r="A890" s="14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146"/>
      <c r="AI890" s="3"/>
      <c r="AJ890" s="3"/>
      <c r="AK890" s="3"/>
      <c r="AL890" s="3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</row>
    <row r="891" spans="1:70" x14ac:dyDescent="0.25">
      <c r="A891" s="14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146"/>
      <c r="AI891" s="3"/>
      <c r="AJ891" s="3"/>
      <c r="AK891" s="3"/>
      <c r="AL891" s="3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</row>
    <row r="892" spans="1:70" x14ac:dyDescent="0.25">
      <c r="A892" s="14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146"/>
      <c r="AI892" s="3"/>
      <c r="AJ892" s="3"/>
      <c r="AK892" s="3"/>
      <c r="AL892" s="3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</row>
    <row r="893" spans="1:70" x14ac:dyDescent="0.25">
      <c r="A893" s="14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146"/>
      <c r="AI893" s="3"/>
      <c r="AJ893" s="3"/>
      <c r="AK893" s="3"/>
      <c r="AL893" s="3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</row>
    <row r="894" spans="1:70" x14ac:dyDescent="0.25">
      <c r="A894" s="14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146"/>
      <c r="AI894" s="3"/>
      <c r="AJ894" s="3"/>
      <c r="AK894" s="3"/>
      <c r="AL894" s="3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</row>
    <row r="895" spans="1:70" x14ac:dyDescent="0.25">
      <c r="A895" s="14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146"/>
      <c r="AI895" s="3"/>
      <c r="AJ895" s="3"/>
      <c r="AK895" s="3"/>
      <c r="AL895" s="3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</row>
    <row r="896" spans="1:70" x14ac:dyDescent="0.25">
      <c r="A896" s="14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146"/>
      <c r="AI896" s="3"/>
      <c r="AJ896" s="3"/>
      <c r="AK896" s="3"/>
      <c r="AL896" s="3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</row>
    <row r="897" spans="1:70" x14ac:dyDescent="0.25">
      <c r="A897" s="14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146"/>
      <c r="AI897" s="3"/>
      <c r="AJ897" s="3"/>
      <c r="AK897" s="3"/>
      <c r="AL897" s="3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</row>
    <row r="898" spans="1:70" x14ac:dyDescent="0.25">
      <c r="A898" s="14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146"/>
      <c r="AI898" s="3"/>
      <c r="AJ898" s="3"/>
      <c r="AK898" s="3"/>
      <c r="AL898" s="3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</row>
    <row r="899" spans="1:70" x14ac:dyDescent="0.25">
      <c r="A899" s="14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146"/>
      <c r="AI899" s="3"/>
      <c r="AJ899" s="3"/>
      <c r="AK899" s="3"/>
      <c r="AL899" s="3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</row>
    <row r="900" spans="1:70" x14ac:dyDescent="0.25">
      <c r="A900" s="14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146"/>
      <c r="AI900" s="3"/>
      <c r="AJ900" s="3"/>
      <c r="AK900" s="3"/>
      <c r="AL900" s="3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</row>
    <row r="901" spans="1:70" x14ac:dyDescent="0.25">
      <c r="A901" s="14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146"/>
      <c r="AI901" s="3"/>
      <c r="AJ901" s="3"/>
      <c r="AK901" s="3"/>
      <c r="AL901" s="3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</row>
    <row r="902" spans="1:70" x14ac:dyDescent="0.25">
      <c r="A902" s="14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146"/>
      <c r="AI902" s="3"/>
      <c r="AJ902" s="3"/>
      <c r="AK902" s="3"/>
      <c r="AL902" s="3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</row>
    <row r="903" spans="1:70" x14ac:dyDescent="0.25">
      <c r="A903" s="14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146"/>
      <c r="AI903" s="3"/>
      <c r="AJ903" s="3"/>
      <c r="AK903" s="3"/>
      <c r="AL903" s="3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</row>
    <row r="904" spans="1:70" x14ac:dyDescent="0.25">
      <c r="A904" s="14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146"/>
      <c r="AI904" s="3"/>
      <c r="AJ904" s="3"/>
      <c r="AK904" s="3"/>
      <c r="AL904" s="3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</row>
    <row r="905" spans="1:70" x14ac:dyDescent="0.25">
      <c r="A905" s="14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146"/>
      <c r="AI905" s="3"/>
      <c r="AJ905" s="3"/>
      <c r="AK905" s="3"/>
      <c r="AL905" s="3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</row>
    <row r="906" spans="1:70" x14ac:dyDescent="0.25">
      <c r="A906" s="14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146"/>
      <c r="AI906" s="3"/>
      <c r="AJ906" s="3"/>
      <c r="AK906" s="3"/>
      <c r="AL906" s="3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</row>
    <row r="907" spans="1:70" x14ac:dyDescent="0.25">
      <c r="A907" s="14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146"/>
      <c r="AI907" s="3"/>
      <c r="AJ907" s="3"/>
      <c r="AK907" s="3"/>
      <c r="AL907" s="3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</row>
    <row r="908" spans="1:70" x14ac:dyDescent="0.25">
      <c r="A908" s="14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146"/>
      <c r="AI908" s="3"/>
      <c r="AJ908" s="3"/>
      <c r="AK908" s="3"/>
      <c r="AL908" s="3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</row>
    <row r="909" spans="1:70" x14ac:dyDescent="0.25">
      <c r="A909" s="14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146"/>
      <c r="AI909" s="3"/>
      <c r="AJ909" s="3"/>
      <c r="AK909" s="3"/>
      <c r="AL909" s="3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</row>
    <row r="910" spans="1:70" x14ac:dyDescent="0.25">
      <c r="A910" s="14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146"/>
      <c r="AI910" s="3"/>
      <c r="AJ910" s="3"/>
      <c r="AK910" s="3"/>
      <c r="AL910" s="3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</row>
    <row r="911" spans="1:70" x14ac:dyDescent="0.25">
      <c r="A911" s="14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146"/>
      <c r="AI911" s="3"/>
      <c r="AJ911" s="3"/>
      <c r="AK911" s="3"/>
      <c r="AL911" s="3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</row>
    <row r="912" spans="1:70" x14ac:dyDescent="0.25">
      <c r="A912" s="14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146"/>
      <c r="AI912" s="3"/>
      <c r="AJ912" s="3"/>
      <c r="AK912" s="3"/>
      <c r="AL912" s="3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</row>
    <row r="913" spans="1:70" x14ac:dyDescent="0.25">
      <c r="A913" s="14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146"/>
      <c r="AI913" s="3"/>
      <c r="AJ913" s="3"/>
      <c r="AK913" s="3"/>
      <c r="AL913" s="3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</row>
    <row r="914" spans="1:70" x14ac:dyDescent="0.25">
      <c r="A914" s="14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146"/>
      <c r="AI914" s="3"/>
      <c r="AJ914" s="3"/>
      <c r="AK914" s="3"/>
      <c r="AL914" s="3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</row>
    <row r="915" spans="1:70" x14ac:dyDescent="0.25">
      <c r="A915" s="14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146"/>
      <c r="AI915" s="3"/>
      <c r="AJ915" s="3"/>
      <c r="AK915" s="3"/>
      <c r="AL915" s="3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</row>
    <row r="916" spans="1:70" x14ac:dyDescent="0.25">
      <c r="A916" s="14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146"/>
      <c r="AI916" s="3"/>
      <c r="AJ916" s="3"/>
      <c r="AK916" s="3"/>
      <c r="AL916" s="3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</row>
    <row r="917" spans="1:70" x14ac:dyDescent="0.25">
      <c r="A917" s="14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146"/>
      <c r="AI917" s="3"/>
      <c r="AJ917" s="3"/>
      <c r="AK917" s="3"/>
      <c r="AL917" s="3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</row>
    <row r="918" spans="1:70" x14ac:dyDescent="0.25">
      <c r="A918" s="14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146"/>
      <c r="AI918" s="3"/>
      <c r="AJ918" s="3"/>
      <c r="AK918" s="3"/>
      <c r="AL918" s="3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</row>
    <row r="919" spans="1:70" x14ac:dyDescent="0.25">
      <c r="A919" s="14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146"/>
      <c r="AI919" s="3"/>
      <c r="AJ919" s="3"/>
      <c r="AK919" s="3"/>
      <c r="AL919" s="3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</row>
    <row r="920" spans="1:70" x14ac:dyDescent="0.25">
      <c r="A920" s="14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146"/>
      <c r="AI920" s="3"/>
      <c r="AJ920" s="3"/>
      <c r="AK920" s="3"/>
      <c r="AL920" s="3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</row>
    <row r="921" spans="1:70" x14ac:dyDescent="0.25">
      <c r="A921" s="14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146"/>
      <c r="AI921" s="3"/>
      <c r="AJ921" s="3"/>
      <c r="AK921" s="3"/>
      <c r="AL921" s="3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</row>
    <row r="922" spans="1:70" x14ac:dyDescent="0.25">
      <c r="A922" s="14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146"/>
      <c r="AI922" s="3"/>
      <c r="AJ922" s="3"/>
      <c r="AK922" s="3"/>
      <c r="AL922" s="3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</row>
    <row r="923" spans="1:70" x14ac:dyDescent="0.25">
      <c r="A923" s="14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146"/>
      <c r="AI923" s="3"/>
      <c r="AJ923" s="3"/>
      <c r="AK923" s="3"/>
      <c r="AL923" s="3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</row>
    <row r="924" spans="1:70" x14ac:dyDescent="0.25">
      <c r="A924" s="14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146"/>
      <c r="AI924" s="3"/>
      <c r="AJ924" s="3"/>
      <c r="AK924" s="3"/>
      <c r="AL924" s="3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</row>
    <row r="925" spans="1:70" x14ac:dyDescent="0.25">
      <c r="A925" s="14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146"/>
      <c r="AI925" s="3"/>
      <c r="AJ925" s="3"/>
      <c r="AK925" s="3"/>
      <c r="AL925" s="3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</row>
    <row r="926" spans="1:70" x14ac:dyDescent="0.25">
      <c r="A926" s="14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146"/>
      <c r="AI926" s="3"/>
      <c r="AJ926" s="3"/>
      <c r="AK926" s="3"/>
      <c r="AL926" s="3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</row>
    <row r="927" spans="1:70" x14ac:dyDescent="0.25">
      <c r="A927" s="14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146"/>
      <c r="AI927" s="3"/>
      <c r="AJ927" s="3"/>
      <c r="AK927" s="3"/>
      <c r="AL927" s="3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</row>
    <row r="928" spans="1:70" x14ac:dyDescent="0.25">
      <c r="A928" s="14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146"/>
      <c r="AI928" s="3"/>
      <c r="AJ928" s="3"/>
      <c r="AK928" s="3"/>
      <c r="AL928" s="3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</row>
    <row r="929" spans="1:70" x14ac:dyDescent="0.25">
      <c r="A929" s="14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146"/>
      <c r="AI929" s="3"/>
      <c r="AJ929" s="3"/>
      <c r="AK929" s="3"/>
      <c r="AL929" s="3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</row>
    <row r="930" spans="1:70" x14ac:dyDescent="0.25">
      <c r="A930" s="14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146"/>
      <c r="AI930" s="3"/>
      <c r="AJ930" s="3"/>
      <c r="AK930" s="3"/>
      <c r="AL930" s="3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</row>
    <row r="931" spans="1:70" x14ac:dyDescent="0.25">
      <c r="A931" s="14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146"/>
      <c r="AI931" s="3"/>
      <c r="AJ931" s="3"/>
      <c r="AK931" s="3"/>
      <c r="AL931" s="3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</row>
    <row r="932" spans="1:70" x14ac:dyDescent="0.25">
      <c r="A932" s="14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146"/>
      <c r="AI932" s="3"/>
      <c r="AJ932" s="3"/>
      <c r="AK932" s="3"/>
      <c r="AL932" s="3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</row>
    <row r="933" spans="1:70" x14ac:dyDescent="0.25">
      <c r="A933" s="14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146"/>
      <c r="AI933" s="3"/>
      <c r="AJ933" s="3"/>
      <c r="AK933" s="3"/>
      <c r="AL933" s="3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</row>
    <row r="934" spans="1:70" x14ac:dyDescent="0.25">
      <c r="A934" s="14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146"/>
      <c r="AI934" s="3"/>
      <c r="AJ934" s="3"/>
      <c r="AK934" s="3"/>
      <c r="AL934" s="3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</row>
    <row r="935" spans="1:70" x14ac:dyDescent="0.25">
      <c r="A935" s="14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146"/>
      <c r="AI935" s="3"/>
      <c r="AJ935" s="3"/>
      <c r="AK935" s="3"/>
      <c r="AL935" s="3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</row>
    <row r="936" spans="1:70" x14ac:dyDescent="0.25">
      <c r="A936" s="14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146"/>
      <c r="AI936" s="3"/>
      <c r="AJ936" s="3"/>
      <c r="AK936" s="3"/>
      <c r="AL936" s="3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</row>
    <row r="937" spans="1:70" x14ac:dyDescent="0.25">
      <c r="A937" s="14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146"/>
      <c r="AI937" s="3"/>
      <c r="AJ937" s="3"/>
      <c r="AK937" s="3"/>
      <c r="AL937" s="3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</row>
    <row r="938" spans="1:70" x14ac:dyDescent="0.25">
      <c r="A938" s="14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146"/>
      <c r="AI938" s="3"/>
      <c r="AJ938" s="3"/>
      <c r="AK938" s="3"/>
      <c r="AL938" s="3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</row>
    <row r="939" spans="1:70" x14ac:dyDescent="0.25">
      <c r="A939" s="14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146"/>
      <c r="AI939" s="3"/>
      <c r="AJ939" s="3"/>
      <c r="AK939" s="3"/>
      <c r="AL939" s="3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</row>
    <row r="940" spans="1:70" x14ac:dyDescent="0.25">
      <c r="A940" s="14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146"/>
      <c r="AI940" s="3"/>
      <c r="AJ940" s="3"/>
      <c r="AK940" s="3"/>
      <c r="AL940" s="3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</row>
    <row r="941" spans="1:70" x14ac:dyDescent="0.25">
      <c r="A941" s="14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146"/>
      <c r="AI941" s="3"/>
      <c r="AJ941" s="3"/>
      <c r="AK941" s="3"/>
      <c r="AL941" s="3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</row>
    <row r="942" spans="1:70" x14ac:dyDescent="0.25">
      <c r="A942" s="14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146"/>
      <c r="AI942" s="3"/>
      <c r="AJ942" s="3"/>
      <c r="AK942" s="3"/>
      <c r="AL942" s="3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</row>
    <row r="943" spans="1:70" x14ac:dyDescent="0.25">
      <c r="A943" s="14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146"/>
      <c r="AI943" s="3"/>
      <c r="AJ943" s="3"/>
      <c r="AK943" s="3"/>
      <c r="AL943" s="3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</row>
    <row r="944" spans="1:70" x14ac:dyDescent="0.25">
      <c r="A944" s="14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146"/>
      <c r="AI944" s="3"/>
      <c r="AJ944" s="3"/>
      <c r="AK944" s="3"/>
      <c r="AL944" s="3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</row>
    <row r="945" spans="1:70" x14ac:dyDescent="0.25">
      <c r="A945" s="14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146"/>
      <c r="AI945" s="3"/>
      <c r="AJ945" s="3"/>
      <c r="AK945" s="3"/>
      <c r="AL945" s="3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</row>
    <row r="946" spans="1:70" x14ac:dyDescent="0.25">
      <c r="A946" s="14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146"/>
      <c r="AI946" s="3"/>
      <c r="AJ946" s="3"/>
      <c r="AK946" s="3"/>
      <c r="AL946" s="3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</row>
    <row r="947" spans="1:70" x14ac:dyDescent="0.25">
      <c r="A947" s="14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146"/>
      <c r="AI947" s="3"/>
      <c r="AJ947" s="3"/>
      <c r="AK947" s="3"/>
      <c r="AL947" s="3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</row>
    <row r="948" spans="1:70" x14ac:dyDescent="0.25">
      <c r="A948" s="14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146"/>
      <c r="AI948" s="3"/>
      <c r="AJ948" s="3"/>
      <c r="AK948" s="3"/>
      <c r="AL948" s="3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</row>
    <row r="949" spans="1:70" x14ac:dyDescent="0.25">
      <c r="A949" s="14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146"/>
      <c r="AI949" s="3"/>
      <c r="AJ949" s="3"/>
      <c r="AK949" s="3"/>
      <c r="AL949" s="3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</row>
    <row r="950" spans="1:70" x14ac:dyDescent="0.25">
      <c r="A950" s="14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146"/>
      <c r="AI950" s="3"/>
      <c r="AJ950" s="3"/>
      <c r="AK950" s="3"/>
      <c r="AL950" s="3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</row>
    <row r="951" spans="1:70" x14ac:dyDescent="0.25">
      <c r="A951" s="14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146"/>
      <c r="AI951" s="3"/>
      <c r="AJ951" s="3"/>
      <c r="AK951" s="3"/>
      <c r="AL951" s="3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</row>
    <row r="952" spans="1:70" x14ac:dyDescent="0.25">
      <c r="A952" s="14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146"/>
      <c r="AI952" s="3"/>
      <c r="AJ952" s="3"/>
      <c r="AK952" s="3"/>
      <c r="AL952" s="3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</row>
    <row r="953" spans="1:70" x14ac:dyDescent="0.25">
      <c r="A953" s="14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146"/>
      <c r="AI953" s="3"/>
      <c r="AJ953" s="3"/>
      <c r="AK953" s="3"/>
      <c r="AL953" s="3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</row>
    <row r="954" spans="1:70" x14ac:dyDescent="0.25">
      <c r="A954" s="14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146"/>
      <c r="AI954" s="3"/>
      <c r="AJ954" s="3"/>
      <c r="AK954" s="3"/>
      <c r="AL954" s="3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</row>
    <row r="955" spans="1:70" x14ac:dyDescent="0.25">
      <c r="A955" s="14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146"/>
      <c r="AI955" s="3"/>
      <c r="AJ955" s="3"/>
      <c r="AK955" s="3"/>
      <c r="AL955" s="3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</row>
    <row r="956" spans="1:70" x14ac:dyDescent="0.25">
      <c r="A956" s="14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146"/>
      <c r="AI956" s="3"/>
      <c r="AJ956" s="3"/>
      <c r="AK956" s="3"/>
      <c r="AL956" s="3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</row>
    <row r="957" spans="1:70" x14ac:dyDescent="0.25">
      <c r="A957" s="14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146"/>
      <c r="AI957" s="3"/>
      <c r="AJ957" s="3"/>
      <c r="AK957" s="3"/>
      <c r="AL957" s="3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</row>
    <row r="958" spans="1:70" x14ac:dyDescent="0.25">
      <c r="A958" s="14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146"/>
      <c r="AI958" s="3"/>
      <c r="AJ958" s="3"/>
      <c r="AK958" s="3"/>
      <c r="AL958" s="3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</row>
    <row r="959" spans="1:70" x14ac:dyDescent="0.25">
      <c r="A959" s="14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146"/>
      <c r="AI959" s="3"/>
      <c r="AJ959" s="3"/>
      <c r="AK959" s="3"/>
      <c r="AL959" s="3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</row>
    <row r="960" spans="1:70" x14ac:dyDescent="0.25">
      <c r="A960" s="14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146"/>
      <c r="AI960" s="3"/>
      <c r="AJ960" s="3"/>
      <c r="AK960" s="3"/>
      <c r="AL960" s="3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</row>
    <row r="961" spans="1:70" x14ac:dyDescent="0.25">
      <c r="A961" s="14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146"/>
      <c r="AI961" s="3"/>
      <c r="AJ961" s="3"/>
      <c r="AK961" s="3"/>
      <c r="AL961" s="3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</row>
    <row r="962" spans="1:70" x14ac:dyDescent="0.25">
      <c r="A962" s="14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146"/>
      <c r="AI962" s="3"/>
      <c r="AJ962" s="3"/>
      <c r="AK962" s="3"/>
      <c r="AL962" s="3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</row>
    <row r="963" spans="1:70" x14ac:dyDescent="0.25">
      <c r="A963" s="14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146"/>
      <c r="AI963" s="3"/>
      <c r="AJ963" s="3"/>
      <c r="AK963" s="3"/>
      <c r="AL963" s="3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</row>
    <row r="964" spans="1:70" x14ac:dyDescent="0.25">
      <c r="A964" s="14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146"/>
      <c r="AI964" s="3"/>
      <c r="AJ964" s="3"/>
      <c r="AK964" s="3"/>
      <c r="AL964" s="3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</row>
    <row r="965" spans="1:70" x14ac:dyDescent="0.25">
      <c r="A965" s="14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146"/>
      <c r="AI965" s="3"/>
      <c r="AJ965" s="3"/>
      <c r="AK965" s="3"/>
      <c r="AL965" s="3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</row>
    <row r="966" spans="1:70" x14ac:dyDescent="0.25">
      <c r="A966" s="14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146"/>
      <c r="AI966" s="3"/>
      <c r="AJ966" s="3"/>
      <c r="AK966" s="3"/>
      <c r="AL966" s="3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</row>
    <row r="967" spans="1:70" x14ac:dyDescent="0.25">
      <c r="A967" s="14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146"/>
      <c r="AI967" s="3"/>
      <c r="AJ967" s="3"/>
      <c r="AK967" s="3"/>
      <c r="AL967" s="3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</row>
    <row r="968" spans="1:70" x14ac:dyDescent="0.25">
      <c r="A968" s="14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146"/>
      <c r="AI968" s="3"/>
      <c r="AJ968" s="3"/>
      <c r="AK968" s="3"/>
      <c r="AL968" s="3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</row>
    <row r="969" spans="1:70" x14ac:dyDescent="0.25">
      <c r="A969" s="14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146"/>
      <c r="AI969" s="3"/>
      <c r="AJ969" s="3"/>
      <c r="AK969" s="3"/>
      <c r="AL969" s="3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</row>
    <row r="970" spans="1:70" x14ac:dyDescent="0.25">
      <c r="A970" s="14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146"/>
      <c r="AI970" s="3"/>
      <c r="AJ970" s="3"/>
      <c r="AK970" s="3"/>
      <c r="AL970" s="3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</row>
    <row r="971" spans="1:70" x14ac:dyDescent="0.25">
      <c r="A971" s="14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146"/>
      <c r="AI971" s="3"/>
      <c r="AJ971" s="3"/>
      <c r="AK971" s="3"/>
      <c r="AL971" s="3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</row>
    <row r="972" spans="1:70" x14ac:dyDescent="0.25">
      <c r="A972" s="14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146"/>
      <c r="AI972" s="3"/>
      <c r="AJ972" s="3"/>
      <c r="AK972" s="3"/>
      <c r="AL972" s="3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</row>
    <row r="973" spans="1:70" x14ac:dyDescent="0.25">
      <c r="A973" s="14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146"/>
      <c r="AI973" s="3"/>
      <c r="AJ973" s="3"/>
      <c r="AK973" s="3"/>
      <c r="AL973" s="3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</row>
    <row r="974" spans="1:70" x14ac:dyDescent="0.25">
      <c r="A974" s="14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146"/>
      <c r="AI974" s="3"/>
      <c r="AJ974" s="3"/>
      <c r="AK974" s="3"/>
      <c r="AL974" s="3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</row>
    <row r="975" spans="1:70" x14ac:dyDescent="0.25">
      <c r="A975" s="14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146"/>
      <c r="AI975" s="3"/>
      <c r="AJ975" s="3"/>
      <c r="AK975" s="3"/>
      <c r="AL975" s="3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</row>
    <row r="976" spans="1:70" x14ac:dyDescent="0.25">
      <c r="A976" s="14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146"/>
      <c r="AI976" s="3"/>
      <c r="AJ976" s="3"/>
      <c r="AK976" s="3"/>
      <c r="AL976" s="3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</row>
    <row r="977" spans="1:70" x14ac:dyDescent="0.25">
      <c r="A977" s="14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146"/>
      <c r="AI977" s="3"/>
      <c r="AJ977" s="3"/>
      <c r="AK977" s="3"/>
      <c r="AL977" s="3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</row>
    <row r="978" spans="1:70" x14ac:dyDescent="0.25">
      <c r="A978" s="14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146"/>
      <c r="AI978" s="3"/>
      <c r="AJ978" s="3"/>
      <c r="AK978" s="3"/>
      <c r="AL978" s="3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</row>
    <row r="979" spans="1:70" x14ac:dyDescent="0.25">
      <c r="A979" s="14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146"/>
      <c r="AI979" s="3"/>
      <c r="AJ979" s="3"/>
      <c r="AK979" s="3"/>
      <c r="AL979" s="3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</row>
    <row r="980" spans="1:70" x14ac:dyDescent="0.25">
      <c r="A980" s="14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146"/>
      <c r="AI980" s="3"/>
      <c r="AJ980" s="3"/>
      <c r="AK980" s="3"/>
      <c r="AL980" s="3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</row>
    <row r="981" spans="1:70" x14ac:dyDescent="0.25">
      <c r="A981" s="14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146"/>
      <c r="AI981" s="3"/>
      <c r="AJ981" s="3"/>
      <c r="AK981" s="3"/>
      <c r="AL981" s="3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</row>
    <row r="982" spans="1:70" x14ac:dyDescent="0.25">
      <c r="A982" s="14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146"/>
      <c r="AI982" s="3"/>
      <c r="AJ982" s="3"/>
      <c r="AK982" s="3"/>
      <c r="AL982" s="3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</row>
    <row r="983" spans="1:70" x14ac:dyDescent="0.25">
      <c r="A983" s="14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146"/>
      <c r="AI983" s="3"/>
      <c r="AJ983" s="3"/>
      <c r="AK983" s="3"/>
      <c r="AL983" s="3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</row>
    <row r="984" spans="1:70" x14ac:dyDescent="0.25">
      <c r="A984" s="14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146"/>
      <c r="AI984" s="3"/>
      <c r="AJ984" s="3"/>
      <c r="AK984" s="3"/>
      <c r="AL984" s="3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</row>
    <row r="985" spans="1:70" x14ac:dyDescent="0.25">
      <c r="A985" s="14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146"/>
      <c r="AI985" s="3"/>
      <c r="AJ985" s="3"/>
      <c r="AK985" s="3"/>
      <c r="AL985" s="3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</row>
    <row r="986" spans="1:70" x14ac:dyDescent="0.25">
      <c r="A986" s="14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146"/>
      <c r="AI986" s="3"/>
      <c r="AJ986" s="3"/>
      <c r="AK986" s="3"/>
      <c r="AL986" s="3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</row>
    <row r="987" spans="1:70" x14ac:dyDescent="0.25">
      <c r="A987" s="14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146"/>
      <c r="AI987" s="3"/>
      <c r="AJ987" s="3"/>
      <c r="AK987" s="3"/>
      <c r="AL987" s="3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</row>
    <row r="988" spans="1:70" x14ac:dyDescent="0.25">
      <c r="A988" s="14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146"/>
      <c r="AI988" s="3"/>
      <c r="AJ988" s="3"/>
      <c r="AK988" s="3"/>
      <c r="AL988" s="3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</row>
    <row r="989" spans="1:70" x14ac:dyDescent="0.25">
      <c r="A989" s="14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146"/>
      <c r="AI989" s="3"/>
      <c r="AJ989" s="3"/>
      <c r="AK989" s="3"/>
      <c r="AL989" s="3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</row>
    <row r="990" spans="1:70" x14ac:dyDescent="0.25">
      <c r="A990" s="14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146"/>
      <c r="AI990" s="3"/>
      <c r="AJ990" s="3"/>
      <c r="AK990" s="3"/>
      <c r="AL990" s="3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</row>
    <row r="991" spans="1:70" x14ac:dyDescent="0.25">
      <c r="A991" s="14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146"/>
      <c r="AI991" s="3"/>
      <c r="AJ991" s="3"/>
      <c r="AK991" s="3"/>
      <c r="AL991" s="3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</row>
    <row r="992" spans="1:70" x14ac:dyDescent="0.25">
      <c r="A992" s="14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146"/>
      <c r="AI992" s="3"/>
      <c r="AJ992" s="3"/>
      <c r="AK992" s="3"/>
      <c r="AL992" s="3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</row>
    <row r="993" spans="1:70" x14ac:dyDescent="0.25">
      <c r="A993" s="14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146"/>
      <c r="AI993" s="3"/>
      <c r="AJ993" s="3"/>
      <c r="AK993" s="3"/>
      <c r="AL993" s="3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</row>
    <row r="994" spans="1:70" x14ac:dyDescent="0.25">
      <c r="A994" s="14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146"/>
      <c r="AI994" s="3"/>
      <c r="AJ994" s="3"/>
      <c r="AK994" s="3"/>
      <c r="AL994" s="3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</row>
    <row r="995" spans="1:70" x14ac:dyDescent="0.25">
      <c r="A995" s="14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146"/>
      <c r="AI995" s="3"/>
      <c r="AJ995" s="3"/>
      <c r="AK995" s="3"/>
      <c r="AL995" s="3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</row>
    <row r="996" spans="1:70" x14ac:dyDescent="0.25">
      <c r="A996" s="14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146"/>
      <c r="AI996" s="3"/>
      <c r="AJ996" s="3"/>
      <c r="AK996" s="3"/>
      <c r="AL996" s="3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</row>
    <row r="997" spans="1:70" x14ac:dyDescent="0.25">
      <c r="A997" s="14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146"/>
      <c r="AI997" s="3"/>
      <c r="AJ997" s="3"/>
      <c r="AK997" s="3"/>
      <c r="AL997" s="3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</row>
    <row r="998" spans="1:70" x14ac:dyDescent="0.25">
      <c r="A998" s="14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146"/>
      <c r="AI998" s="3"/>
      <c r="AJ998" s="3"/>
      <c r="AK998" s="3"/>
      <c r="AL998" s="3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</row>
    <row r="999" spans="1:70" x14ac:dyDescent="0.25">
      <c r="A999" s="14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146"/>
      <c r="AI999" s="3"/>
      <c r="AJ999" s="3"/>
      <c r="AK999" s="3"/>
      <c r="AL999" s="3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</row>
    <row r="1000" spans="1:70" x14ac:dyDescent="0.25">
      <c r="A1000" s="14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146"/>
      <c r="AI1000" s="3"/>
      <c r="AJ1000" s="3"/>
      <c r="AK1000" s="3"/>
      <c r="AL1000" s="3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</row>
    <row r="1001" spans="1:70" x14ac:dyDescent="0.25">
      <c r="A1001" s="14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146"/>
      <c r="AI1001" s="3"/>
      <c r="AJ1001" s="3"/>
      <c r="AK1001" s="3"/>
      <c r="AL1001" s="3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</row>
    <row r="1002" spans="1:70" x14ac:dyDescent="0.25">
      <c r="A1002" s="146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146"/>
      <c r="AI1002" s="3"/>
      <c r="AJ1002" s="3"/>
      <c r="AK1002" s="3"/>
      <c r="AL1002" s="3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</row>
    <row r="1003" spans="1:70" x14ac:dyDescent="0.25">
      <c r="A1003" s="146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146"/>
      <c r="AI1003" s="3"/>
      <c r="AJ1003" s="3"/>
      <c r="AK1003" s="3"/>
      <c r="AL1003" s="3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</row>
    <row r="1004" spans="1:70" x14ac:dyDescent="0.25">
      <c r="A1004" s="146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146"/>
      <c r="AI1004" s="3"/>
      <c r="AJ1004" s="3"/>
      <c r="AK1004" s="3"/>
      <c r="AL1004" s="3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</row>
    <row r="1005" spans="1:70" x14ac:dyDescent="0.25">
      <c r="A1005" s="146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146"/>
      <c r="AI1005" s="3"/>
      <c r="AJ1005" s="3"/>
      <c r="AK1005" s="3"/>
      <c r="AL1005" s="3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</row>
    <row r="1006" spans="1:70" x14ac:dyDescent="0.25">
      <c r="A1006" s="146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146"/>
      <c r="AI1006" s="3"/>
      <c r="AJ1006" s="3"/>
      <c r="AK1006" s="3"/>
      <c r="AL1006" s="3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</row>
    <row r="1007" spans="1:70" x14ac:dyDescent="0.25">
      <c r="A1007" s="146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146"/>
      <c r="AI1007" s="3"/>
      <c r="AJ1007" s="3"/>
      <c r="AK1007" s="3"/>
      <c r="AL1007" s="3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</row>
    <row r="1008" spans="1:70" x14ac:dyDescent="0.25">
      <c r="A1008" s="146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146"/>
      <c r="AI1008" s="3"/>
      <c r="AJ1008" s="3"/>
      <c r="AK1008" s="3"/>
      <c r="AL1008" s="3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</row>
    <row r="1009" spans="1:70" x14ac:dyDescent="0.25">
      <c r="A1009" s="146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146"/>
      <c r="AI1009" s="3"/>
      <c r="AJ1009" s="3"/>
      <c r="AK1009" s="3"/>
      <c r="AL1009" s="3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</row>
    <row r="1010" spans="1:70" x14ac:dyDescent="0.25">
      <c r="A1010" s="146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146"/>
      <c r="AI1010" s="3"/>
      <c r="AJ1010" s="3"/>
      <c r="AK1010" s="3"/>
      <c r="AL1010" s="3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</row>
    <row r="1011" spans="1:70" x14ac:dyDescent="0.25">
      <c r="A1011" s="146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146"/>
      <c r="AI1011" s="3"/>
      <c r="AJ1011" s="3"/>
      <c r="AK1011" s="3"/>
      <c r="AL1011" s="3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</row>
    <row r="1012" spans="1:70" x14ac:dyDescent="0.25">
      <c r="A1012" s="146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146"/>
      <c r="AI1012" s="3"/>
      <c r="AJ1012" s="3"/>
      <c r="AK1012" s="3"/>
      <c r="AL1012" s="3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</row>
    <row r="1013" spans="1:70" x14ac:dyDescent="0.25">
      <c r="A1013" s="146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146"/>
      <c r="AI1013" s="3"/>
      <c r="AJ1013" s="3"/>
      <c r="AK1013" s="3"/>
      <c r="AL1013" s="3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</row>
    <row r="1014" spans="1:70" x14ac:dyDescent="0.25">
      <c r="A1014" s="146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146"/>
      <c r="AI1014" s="3"/>
      <c r="AJ1014" s="3"/>
      <c r="AK1014" s="3"/>
      <c r="AL1014" s="3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</row>
    <row r="1015" spans="1:70" x14ac:dyDescent="0.25">
      <c r="A1015" s="146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146"/>
      <c r="AI1015" s="3"/>
      <c r="AJ1015" s="3"/>
      <c r="AK1015" s="3"/>
      <c r="AL1015" s="3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</row>
    <row r="1016" spans="1:70" x14ac:dyDescent="0.25">
      <c r="A1016" s="146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146"/>
      <c r="AI1016" s="3"/>
      <c r="AJ1016" s="3"/>
      <c r="AK1016" s="3"/>
      <c r="AL1016" s="3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</row>
    <row r="1017" spans="1:70" x14ac:dyDescent="0.25">
      <c r="A1017" s="146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146"/>
      <c r="AI1017" s="3"/>
      <c r="AJ1017" s="3"/>
      <c r="AK1017" s="3"/>
      <c r="AL1017" s="3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</row>
    <row r="1018" spans="1:70" x14ac:dyDescent="0.25">
      <c r="A1018" s="146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146"/>
      <c r="AI1018" s="3"/>
      <c r="AJ1018" s="3"/>
      <c r="AK1018" s="3"/>
      <c r="AL1018" s="3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</row>
    <row r="1019" spans="1:70" x14ac:dyDescent="0.25">
      <c r="A1019" s="146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146"/>
      <c r="AI1019" s="3"/>
      <c r="AJ1019" s="3"/>
      <c r="AK1019" s="3"/>
      <c r="AL1019" s="3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</row>
    <row r="1020" spans="1:70" x14ac:dyDescent="0.25">
      <c r="A1020" s="146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146"/>
      <c r="AI1020" s="3"/>
      <c r="AJ1020" s="3"/>
      <c r="AK1020" s="3"/>
      <c r="AL1020" s="3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</row>
    <row r="1021" spans="1:70" x14ac:dyDescent="0.25">
      <c r="A1021" s="146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146"/>
      <c r="AI1021" s="3"/>
      <c r="AJ1021" s="3"/>
      <c r="AK1021" s="3"/>
      <c r="AL1021" s="3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</row>
    <row r="1022" spans="1:70" x14ac:dyDescent="0.25">
      <c r="A1022" s="146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146"/>
      <c r="AI1022" s="3"/>
      <c r="AJ1022" s="3"/>
      <c r="AK1022" s="3"/>
      <c r="AL1022" s="3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</row>
    <row r="1023" spans="1:70" x14ac:dyDescent="0.25">
      <c r="A1023" s="146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146"/>
      <c r="AI1023" s="3"/>
      <c r="AJ1023" s="3"/>
      <c r="AK1023" s="3"/>
      <c r="AL1023" s="3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</row>
    <row r="1024" spans="1:70" x14ac:dyDescent="0.25">
      <c r="A1024" s="146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146"/>
      <c r="AI1024" s="3"/>
      <c r="AJ1024" s="3"/>
      <c r="AK1024" s="3"/>
      <c r="AL1024" s="3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</row>
    <row r="1025" spans="1:70" x14ac:dyDescent="0.25">
      <c r="A1025" s="146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146"/>
      <c r="AI1025" s="3"/>
      <c r="AJ1025" s="3"/>
      <c r="AK1025" s="3"/>
      <c r="AL1025" s="3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</row>
    <row r="1026" spans="1:70" x14ac:dyDescent="0.25">
      <c r="A1026" s="146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146"/>
      <c r="AI1026" s="3"/>
      <c r="AJ1026" s="3"/>
      <c r="AK1026" s="3"/>
      <c r="AL1026" s="3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</row>
    <row r="1027" spans="1:70" x14ac:dyDescent="0.25">
      <c r="A1027" s="146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146"/>
      <c r="AI1027" s="3"/>
      <c r="AJ1027" s="3"/>
      <c r="AK1027" s="3"/>
      <c r="AL1027" s="3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</row>
    <row r="1028" spans="1:70" x14ac:dyDescent="0.25">
      <c r="A1028" s="146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146"/>
      <c r="AI1028" s="3"/>
      <c r="AJ1028" s="3"/>
      <c r="AK1028" s="3"/>
      <c r="AL1028" s="3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</row>
    <row r="1029" spans="1:70" x14ac:dyDescent="0.25">
      <c r="A1029" s="146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146"/>
      <c r="AI1029" s="3"/>
      <c r="AJ1029" s="3"/>
      <c r="AK1029" s="3"/>
      <c r="AL1029" s="3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</row>
    <row r="1030" spans="1:70" x14ac:dyDescent="0.25">
      <c r="A1030" s="146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146"/>
      <c r="AI1030" s="3"/>
      <c r="AJ1030" s="3"/>
      <c r="AK1030" s="3"/>
      <c r="AL1030" s="3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</row>
    <row r="1031" spans="1:70" x14ac:dyDescent="0.25">
      <c r="A1031" s="146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146"/>
      <c r="AI1031" s="3"/>
      <c r="AJ1031" s="3"/>
      <c r="AK1031" s="3"/>
      <c r="AL1031" s="3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</row>
    <row r="1032" spans="1:70" x14ac:dyDescent="0.25">
      <c r="A1032" s="146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146"/>
      <c r="AI1032" s="3"/>
      <c r="AJ1032" s="3"/>
      <c r="AK1032" s="3"/>
      <c r="AL1032" s="3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</row>
    <row r="1033" spans="1:70" x14ac:dyDescent="0.25">
      <c r="A1033" s="146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146"/>
      <c r="AI1033" s="3"/>
      <c r="AJ1033" s="3"/>
      <c r="AK1033" s="3"/>
      <c r="AL1033" s="3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</row>
    <row r="1034" spans="1:70" x14ac:dyDescent="0.25">
      <c r="A1034" s="146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146"/>
      <c r="AI1034" s="3"/>
      <c r="AJ1034" s="3"/>
      <c r="AK1034" s="3"/>
      <c r="AL1034" s="3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</row>
    <row r="1035" spans="1:70" x14ac:dyDescent="0.25">
      <c r="A1035" s="146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146"/>
      <c r="AI1035" s="3"/>
      <c r="AJ1035" s="3"/>
      <c r="AK1035" s="3"/>
      <c r="AL1035" s="3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</row>
    <row r="1036" spans="1:70" x14ac:dyDescent="0.25">
      <c r="A1036" s="146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146"/>
      <c r="AI1036" s="3"/>
      <c r="AJ1036" s="3"/>
      <c r="AK1036" s="3"/>
      <c r="AL1036" s="3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</row>
    <row r="1037" spans="1:70" x14ac:dyDescent="0.25">
      <c r="A1037" s="146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146"/>
      <c r="AI1037" s="3"/>
      <c r="AJ1037" s="3"/>
      <c r="AK1037" s="3"/>
      <c r="AL1037" s="3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</row>
    <row r="1038" spans="1:70" x14ac:dyDescent="0.25">
      <c r="A1038" s="146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146"/>
      <c r="AI1038" s="3"/>
      <c r="AJ1038" s="3"/>
      <c r="AK1038" s="3"/>
      <c r="AL1038" s="3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</row>
    <row r="1039" spans="1:70" x14ac:dyDescent="0.25">
      <c r="A1039" s="146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146"/>
      <c r="AI1039" s="3"/>
      <c r="AJ1039" s="3"/>
      <c r="AK1039" s="3"/>
      <c r="AL1039" s="3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</row>
    <row r="1040" spans="1:70" x14ac:dyDescent="0.25">
      <c r="A1040" s="146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146"/>
      <c r="AI1040" s="3"/>
      <c r="AJ1040" s="3"/>
      <c r="AK1040" s="3"/>
      <c r="AL1040" s="3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</row>
    <row r="1041" spans="1:70" x14ac:dyDescent="0.25">
      <c r="A1041" s="146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146"/>
      <c r="AI1041" s="3"/>
      <c r="AJ1041" s="3"/>
      <c r="AK1041" s="3"/>
      <c r="AL1041" s="3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</row>
    <row r="1042" spans="1:70" x14ac:dyDescent="0.25">
      <c r="A1042" s="146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146"/>
      <c r="AI1042" s="3"/>
      <c r="AJ1042" s="3"/>
      <c r="AK1042" s="3"/>
      <c r="AL1042" s="3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</row>
    <row r="1043" spans="1:70" x14ac:dyDescent="0.25">
      <c r="A1043" s="146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146"/>
      <c r="AI1043" s="3"/>
      <c r="AJ1043" s="3"/>
      <c r="AK1043" s="3"/>
      <c r="AL1043" s="3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</row>
    <row r="1044" spans="1:70" x14ac:dyDescent="0.25">
      <c r="A1044" s="146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146"/>
      <c r="AI1044" s="3"/>
      <c r="AJ1044" s="3"/>
      <c r="AK1044" s="3"/>
      <c r="AL1044" s="3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</row>
    <row r="1045" spans="1:70" x14ac:dyDescent="0.25">
      <c r="A1045" s="146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146"/>
      <c r="AI1045" s="3"/>
      <c r="AJ1045" s="3"/>
      <c r="AK1045" s="3"/>
      <c r="AL1045" s="3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</row>
    <row r="1046" spans="1:70" x14ac:dyDescent="0.25">
      <c r="A1046" s="146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146"/>
      <c r="AI1046" s="3"/>
      <c r="AJ1046" s="3"/>
      <c r="AK1046" s="3"/>
      <c r="AL1046" s="3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</row>
    <row r="1047" spans="1:70" x14ac:dyDescent="0.25">
      <c r="A1047" s="146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146"/>
      <c r="AI1047" s="3"/>
      <c r="AJ1047" s="3"/>
      <c r="AK1047" s="3"/>
      <c r="AL1047" s="3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</row>
    <row r="1048" spans="1:70" x14ac:dyDescent="0.25">
      <c r="A1048" s="146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146"/>
      <c r="AI1048" s="3"/>
      <c r="AJ1048" s="3"/>
      <c r="AK1048" s="3"/>
      <c r="AL1048" s="3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</row>
    <row r="1049" spans="1:70" x14ac:dyDescent="0.25">
      <c r="A1049" s="146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146"/>
      <c r="AI1049" s="3"/>
      <c r="AJ1049" s="3"/>
      <c r="AK1049" s="3"/>
      <c r="AL1049" s="3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</row>
    <row r="1050" spans="1:70" x14ac:dyDescent="0.25">
      <c r="A1050" s="146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146"/>
      <c r="AI1050" s="3"/>
      <c r="AJ1050" s="3"/>
      <c r="AK1050" s="3"/>
      <c r="AL1050" s="3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</row>
    <row r="1051" spans="1:70" x14ac:dyDescent="0.25">
      <c r="A1051" s="146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146"/>
      <c r="AI1051" s="3"/>
      <c r="AJ1051" s="3"/>
      <c r="AK1051" s="3"/>
      <c r="AL1051" s="3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</row>
    <row r="1052" spans="1:70" x14ac:dyDescent="0.25">
      <c r="A1052" s="146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146"/>
      <c r="AI1052" s="3"/>
      <c r="AJ1052" s="3"/>
      <c r="AK1052" s="3"/>
      <c r="AL1052" s="3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</row>
    <row r="1053" spans="1:70" x14ac:dyDescent="0.25">
      <c r="A1053" s="146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146"/>
      <c r="AI1053" s="3"/>
      <c r="AJ1053" s="3"/>
      <c r="AK1053" s="3"/>
      <c r="AL1053" s="3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</row>
    <row r="1054" spans="1:70" x14ac:dyDescent="0.25">
      <c r="A1054" s="146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146"/>
      <c r="AI1054" s="3"/>
      <c r="AJ1054" s="3"/>
      <c r="AK1054" s="3"/>
      <c r="AL1054" s="3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</row>
    <row r="1055" spans="1:70" x14ac:dyDescent="0.25">
      <c r="A1055" s="146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146"/>
      <c r="AI1055" s="3"/>
      <c r="AJ1055" s="3"/>
      <c r="AK1055" s="3"/>
      <c r="AL1055" s="3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</row>
    <row r="1056" spans="1:70" x14ac:dyDescent="0.25">
      <c r="A1056" s="146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146"/>
      <c r="AI1056" s="3"/>
      <c r="AJ1056" s="3"/>
      <c r="AK1056" s="3"/>
      <c r="AL1056" s="3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</row>
    <row r="1057" spans="1:70" x14ac:dyDescent="0.25">
      <c r="A1057" s="146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146"/>
      <c r="AI1057" s="3"/>
      <c r="AJ1057" s="3"/>
      <c r="AK1057" s="3"/>
      <c r="AL1057" s="3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</row>
    <row r="1058" spans="1:70" x14ac:dyDescent="0.25">
      <c r="A1058" s="146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146"/>
      <c r="AI1058" s="3"/>
      <c r="AJ1058" s="3"/>
      <c r="AK1058" s="3"/>
      <c r="AL1058" s="3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</row>
    <row r="1059" spans="1:70" x14ac:dyDescent="0.25">
      <c r="A1059" s="146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146"/>
      <c r="AI1059" s="3"/>
      <c r="AJ1059" s="3"/>
      <c r="AK1059" s="3"/>
      <c r="AL1059" s="3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</row>
    <row r="1060" spans="1:70" x14ac:dyDescent="0.25">
      <c r="A1060" s="146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146"/>
      <c r="AI1060" s="3"/>
      <c r="AJ1060" s="3"/>
      <c r="AK1060" s="3"/>
      <c r="AL1060" s="3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</row>
    <row r="1061" spans="1:70" x14ac:dyDescent="0.25">
      <c r="A1061" s="146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146"/>
      <c r="AI1061" s="3"/>
      <c r="AJ1061" s="3"/>
      <c r="AK1061" s="3"/>
      <c r="AL1061" s="3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</row>
    <row r="1062" spans="1:70" x14ac:dyDescent="0.25">
      <c r="A1062" s="146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146"/>
      <c r="AI1062" s="3"/>
      <c r="AJ1062" s="3"/>
      <c r="AK1062" s="3"/>
      <c r="AL1062" s="3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</row>
    <row r="1063" spans="1:70" x14ac:dyDescent="0.25">
      <c r="A1063" s="146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146"/>
      <c r="AI1063" s="3"/>
      <c r="AJ1063" s="3"/>
      <c r="AK1063" s="3"/>
      <c r="AL1063" s="3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</row>
    <row r="1064" spans="1:70" x14ac:dyDescent="0.25">
      <c r="A1064" s="146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146"/>
      <c r="AI1064" s="3"/>
      <c r="AJ1064" s="3"/>
      <c r="AK1064" s="3"/>
      <c r="AL1064" s="3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</row>
    <row r="1065" spans="1:70" x14ac:dyDescent="0.25">
      <c r="A1065" s="146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146"/>
      <c r="AI1065" s="3"/>
      <c r="AJ1065" s="3"/>
      <c r="AK1065" s="3"/>
      <c r="AL1065" s="3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</row>
    <row r="1066" spans="1:70" x14ac:dyDescent="0.25">
      <c r="A1066" s="146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146"/>
      <c r="AI1066" s="3"/>
      <c r="AJ1066" s="3"/>
      <c r="AK1066" s="3"/>
      <c r="AL1066" s="3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</row>
    <row r="1067" spans="1:70" x14ac:dyDescent="0.25">
      <c r="A1067" s="146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146"/>
      <c r="AI1067" s="3"/>
      <c r="AJ1067" s="3"/>
      <c r="AK1067" s="3"/>
      <c r="AL1067" s="3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</row>
    <row r="1068" spans="1:70" x14ac:dyDescent="0.25">
      <c r="A1068" s="146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146"/>
      <c r="AI1068" s="3"/>
      <c r="AJ1068" s="3"/>
      <c r="AK1068" s="3"/>
      <c r="AL1068" s="3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</row>
    <row r="1069" spans="1:70" x14ac:dyDescent="0.25">
      <c r="A1069" s="146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146"/>
      <c r="AI1069" s="3"/>
      <c r="AJ1069" s="3"/>
      <c r="AK1069" s="3"/>
      <c r="AL1069" s="3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</row>
    <row r="1070" spans="1:70" x14ac:dyDescent="0.25">
      <c r="A1070" s="146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146"/>
      <c r="AI1070" s="3"/>
      <c r="AJ1070" s="3"/>
      <c r="AK1070" s="3"/>
      <c r="AL1070" s="3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</row>
    <row r="1071" spans="1:70" x14ac:dyDescent="0.25">
      <c r="A1071" s="146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146"/>
      <c r="AI1071" s="3"/>
      <c r="AJ1071" s="3"/>
      <c r="AK1071" s="3"/>
      <c r="AL1071" s="3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</row>
    <row r="1072" spans="1:70" x14ac:dyDescent="0.25">
      <c r="A1072" s="146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146"/>
      <c r="AI1072" s="3"/>
      <c r="AJ1072" s="3"/>
      <c r="AK1072" s="3"/>
      <c r="AL1072" s="3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</row>
    <row r="1073" spans="1:70" x14ac:dyDescent="0.25">
      <c r="A1073" s="146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146"/>
      <c r="AI1073" s="3"/>
      <c r="AJ1073" s="3"/>
      <c r="AK1073" s="3"/>
      <c r="AL1073" s="3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</row>
    <row r="1074" spans="1:70" x14ac:dyDescent="0.25">
      <c r="A1074" s="146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146"/>
      <c r="AI1074" s="3"/>
      <c r="AJ1074" s="3"/>
      <c r="AK1074" s="3"/>
      <c r="AL1074" s="3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</row>
    <row r="1075" spans="1:70" x14ac:dyDescent="0.25">
      <c r="A1075" s="146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146"/>
      <c r="AI1075" s="3"/>
      <c r="AJ1075" s="3"/>
      <c r="AK1075" s="3"/>
      <c r="AL1075" s="3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</row>
    <row r="1076" spans="1:70" x14ac:dyDescent="0.25">
      <c r="A1076" s="146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146"/>
      <c r="AI1076" s="3"/>
      <c r="AJ1076" s="3"/>
      <c r="AK1076" s="3"/>
      <c r="AL1076" s="3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</row>
    <row r="1077" spans="1:70" x14ac:dyDescent="0.25">
      <c r="A1077" s="146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146"/>
      <c r="AI1077" s="3"/>
      <c r="AJ1077" s="3"/>
      <c r="AK1077" s="3"/>
      <c r="AL1077" s="3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</row>
    <row r="1078" spans="1:70" x14ac:dyDescent="0.25">
      <c r="A1078" s="146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146"/>
      <c r="AI1078" s="3"/>
      <c r="AJ1078" s="3"/>
      <c r="AK1078" s="3"/>
      <c r="AL1078" s="3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</row>
    <row r="1079" spans="1:70" x14ac:dyDescent="0.25">
      <c r="A1079" s="146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146"/>
      <c r="AI1079" s="3"/>
      <c r="AJ1079" s="3"/>
      <c r="AK1079" s="3"/>
      <c r="AL1079" s="3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</row>
    <row r="1080" spans="1:70" x14ac:dyDescent="0.25">
      <c r="A1080" s="146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146"/>
      <c r="AI1080" s="3"/>
      <c r="AJ1080" s="3"/>
      <c r="AK1080" s="3"/>
      <c r="AL1080" s="3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</row>
    <row r="1081" spans="1:70" x14ac:dyDescent="0.25">
      <c r="A1081" s="146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146"/>
      <c r="AI1081" s="3"/>
      <c r="AJ1081" s="3"/>
      <c r="AK1081" s="3"/>
      <c r="AL1081" s="3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</row>
    <row r="1082" spans="1:70" x14ac:dyDescent="0.25">
      <c r="A1082" s="146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146"/>
      <c r="AI1082" s="3"/>
      <c r="AJ1082" s="3"/>
      <c r="AK1082" s="3"/>
      <c r="AL1082" s="3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</row>
    <row r="1083" spans="1:70" x14ac:dyDescent="0.25">
      <c r="A1083" s="146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146"/>
      <c r="AI1083" s="3"/>
      <c r="AJ1083" s="3"/>
      <c r="AK1083" s="3"/>
      <c r="AL1083" s="3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</row>
    <row r="1084" spans="1:70" x14ac:dyDescent="0.25">
      <c r="A1084" s="146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146"/>
      <c r="AI1084" s="3"/>
      <c r="AJ1084" s="3"/>
      <c r="AK1084" s="3"/>
      <c r="AL1084" s="3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</row>
    <row r="1085" spans="1:70" x14ac:dyDescent="0.25">
      <c r="A1085" s="146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146"/>
      <c r="AI1085" s="3"/>
      <c r="AJ1085" s="3"/>
      <c r="AK1085" s="3"/>
      <c r="AL1085" s="3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</row>
    <row r="1086" spans="1:70" x14ac:dyDescent="0.25">
      <c r="A1086" s="146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146"/>
      <c r="AI1086" s="3"/>
      <c r="AJ1086" s="3"/>
      <c r="AK1086" s="3"/>
      <c r="AL1086" s="3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</row>
    <row r="1087" spans="1:70" x14ac:dyDescent="0.25">
      <c r="A1087" s="146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146"/>
      <c r="AI1087" s="3"/>
      <c r="AJ1087" s="3"/>
      <c r="AK1087" s="3"/>
      <c r="AL1087" s="3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</row>
    <row r="1088" spans="1:70" x14ac:dyDescent="0.25">
      <c r="A1088" s="146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146"/>
      <c r="AI1088" s="3"/>
      <c r="AJ1088" s="3"/>
      <c r="AK1088" s="3"/>
      <c r="AL1088" s="3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</row>
    <row r="1089" spans="1:70" x14ac:dyDescent="0.25">
      <c r="A1089" s="146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146"/>
      <c r="AI1089" s="3"/>
      <c r="AJ1089" s="3"/>
      <c r="AK1089" s="3"/>
      <c r="AL1089" s="3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</row>
    <row r="1090" spans="1:70" x14ac:dyDescent="0.25">
      <c r="A1090" s="146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146"/>
      <c r="AI1090" s="3"/>
      <c r="AJ1090" s="3"/>
      <c r="AK1090" s="3"/>
      <c r="AL1090" s="3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</row>
    <row r="1091" spans="1:70" x14ac:dyDescent="0.25">
      <c r="A1091" s="146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146"/>
      <c r="AI1091" s="3"/>
      <c r="AJ1091" s="3"/>
      <c r="AK1091" s="3"/>
      <c r="AL1091" s="3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</row>
    <row r="1092" spans="1:70" x14ac:dyDescent="0.25">
      <c r="A1092" s="146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146"/>
      <c r="AI1092" s="3"/>
      <c r="AJ1092" s="3"/>
      <c r="AK1092" s="3"/>
      <c r="AL1092" s="3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</row>
    <row r="1093" spans="1:70" x14ac:dyDescent="0.25">
      <c r="A1093" s="146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146"/>
      <c r="AI1093" s="3"/>
      <c r="AJ1093" s="3"/>
      <c r="AK1093" s="3"/>
      <c r="AL1093" s="3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</row>
    <row r="1094" spans="1:70" x14ac:dyDescent="0.25">
      <c r="A1094" s="146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146"/>
      <c r="AI1094" s="3"/>
      <c r="AJ1094" s="3"/>
      <c r="AK1094" s="3"/>
      <c r="AL1094" s="3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</row>
    <row r="1095" spans="1:70" x14ac:dyDescent="0.25">
      <c r="A1095" s="146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146"/>
      <c r="AI1095" s="3"/>
      <c r="AJ1095" s="3"/>
      <c r="AK1095" s="3"/>
      <c r="AL1095" s="3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</row>
    <row r="1096" spans="1:70" x14ac:dyDescent="0.25">
      <c r="A1096" s="146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146"/>
      <c r="AI1096" s="3"/>
      <c r="AJ1096" s="3"/>
      <c r="AK1096" s="3"/>
      <c r="AL1096" s="3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</row>
    <row r="1097" spans="1:70" x14ac:dyDescent="0.25">
      <c r="A1097" s="146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146"/>
      <c r="AI1097" s="3"/>
      <c r="AJ1097" s="3"/>
      <c r="AK1097" s="3"/>
      <c r="AL1097" s="3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</row>
    <row r="1098" spans="1:70" x14ac:dyDescent="0.25">
      <c r="A1098" s="146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146"/>
      <c r="AI1098" s="3"/>
      <c r="AJ1098" s="3"/>
      <c r="AK1098" s="3"/>
      <c r="AL1098" s="3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</row>
    <row r="1099" spans="1:70" x14ac:dyDescent="0.25">
      <c r="A1099" s="146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146"/>
      <c r="AI1099" s="3"/>
      <c r="AJ1099" s="3"/>
      <c r="AK1099" s="3"/>
      <c r="AL1099" s="3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</row>
    <row r="1100" spans="1:70" x14ac:dyDescent="0.25">
      <c r="A1100" s="146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146"/>
      <c r="AI1100" s="3"/>
      <c r="AJ1100" s="3"/>
      <c r="AK1100" s="3"/>
      <c r="AL1100" s="3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</row>
    <row r="1101" spans="1:70" x14ac:dyDescent="0.25">
      <c r="A1101" s="146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146"/>
      <c r="AI1101" s="3"/>
      <c r="AJ1101" s="3"/>
      <c r="AK1101" s="3"/>
      <c r="AL1101" s="3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</row>
    <row r="1102" spans="1:70" x14ac:dyDescent="0.25">
      <c r="A1102" s="146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146"/>
      <c r="AI1102" s="3"/>
      <c r="AJ1102" s="3"/>
      <c r="AK1102" s="3"/>
      <c r="AL1102" s="3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</row>
    <row r="1103" spans="1:70" x14ac:dyDescent="0.25">
      <c r="A1103" s="146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146"/>
      <c r="AI1103" s="3"/>
      <c r="AJ1103" s="3"/>
      <c r="AK1103" s="3"/>
      <c r="AL1103" s="3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</row>
    <row r="1104" spans="1:70" x14ac:dyDescent="0.25">
      <c r="A1104" s="146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146"/>
      <c r="AI1104" s="3"/>
      <c r="AJ1104" s="3"/>
      <c r="AK1104" s="3"/>
      <c r="AL1104" s="3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</row>
    <row r="1105" spans="1:70" x14ac:dyDescent="0.25">
      <c r="A1105" s="146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146"/>
      <c r="AI1105" s="3"/>
      <c r="AJ1105" s="3"/>
      <c r="AK1105" s="3"/>
      <c r="AL1105" s="3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</row>
    <row r="1106" spans="1:70" x14ac:dyDescent="0.25">
      <c r="A1106" s="146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146"/>
      <c r="AI1106" s="3"/>
      <c r="AJ1106" s="3"/>
      <c r="AK1106" s="3"/>
      <c r="AL1106" s="3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</row>
    <row r="1107" spans="1:70" x14ac:dyDescent="0.25">
      <c r="A1107" s="146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146"/>
      <c r="AI1107" s="3"/>
      <c r="AJ1107" s="3"/>
      <c r="AK1107" s="3"/>
      <c r="AL1107" s="3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</row>
  </sheetData>
  <mergeCells count="28">
    <mergeCell ref="BH192:BI192"/>
    <mergeCell ref="BH193:BI193"/>
    <mergeCell ref="BH194:BI194"/>
    <mergeCell ref="H86:H88"/>
    <mergeCell ref="O86:O88"/>
    <mergeCell ref="AI86:AI88"/>
    <mergeCell ref="AJ86:AJ88"/>
    <mergeCell ref="AL86:AL88"/>
    <mergeCell ref="BH191:BI191"/>
    <mergeCell ref="H79:H82"/>
    <mergeCell ref="O79:O82"/>
    <mergeCell ref="AI79:AI82"/>
    <mergeCell ref="AJ79:AJ82"/>
    <mergeCell ref="AL79:AL82"/>
    <mergeCell ref="AL70:AL75"/>
    <mergeCell ref="A1:N6"/>
    <mergeCell ref="AH1:BR5"/>
    <mergeCell ref="A7:BR7"/>
    <mergeCell ref="B8:G8"/>
    <mergeCell ref="H8:N8"/>
    <mergeCell ref="O8:AE8"/>
    <mergeCell ref="AH8:BR8"/>
    <mergeCell ref="AJ70:AJ75"/>
    <mergeCell ref="H28:H31"/>
    <mergeCell ref="O28:O31"/>
    <mergeCell ref="H70:H75"/>
    <mergeCell ref="O70:O75"/>
    <mergeCell ref="AI70:AI75"/>
  </mergeCells>
  <conditionalFormatting sqref="A37:A40">
    <cfRule type="cellIs" dxfId="14" priority="12" operator="equal">
      <formula>"N/A"</formula>
    </cfRule>
  </conditionalFormatting>
  <conditionalFormatting sqref="A42:A43">
    <cfRule type="cellIs" dxfId="13" priority="10" operator="equal">
      <formula>"N/A"</formula>
    </cfRule>
  </conditionalFormatting>
  <conditionalFormatting sqref="A45">
    <cfRule type="cellIs" dxfId="12" priority="7" operator="equal">
      <formula>"N/A"</formula>
    </cfRule>
  </conditionalFormatting>
  <conditionalFormatting sqref="A48:A53">
    <cfRule type="cellIs" dxfId="11" priority="3" operator="equal">
      <formula>"N/A"</formula>
    </cfRule>
  </conditionalFormatting>
  <conditionalFormatting sqref="A55:A61">
    <cfRule type="cellIs" dxfId="10" priority="4" operator="equal">
      <formula>"N/A"</formula>
    </cfRule>
  </conditionalFormatting>
  <conditionalFormatting sqref="AB40:AG40">
    <cfRule type="cellIs" dxfId="9" priority="9" operator="equal">
      <formula>"N/A"</formula>
    </cfRule>
  </conditionalFormatting>
  <conditionalFormatting sqref="AH37:AH40">
    <cfRule type="cellIs" dxfId="8" priority="13" operator="equal">
      <formula>"N/A"</formula>
    </cfRule>
  </conditionalFormatting>
  <conditionalFormatting sqref="AH42:AH43">
    <cfRule type="cellIs" dxfId="7" priority="11" operator="equal">
      <formula>"N/A"</formula>
    </cfRule>
  </conditionalFormatting>
  <conditionalFormatting sqref="AH45">
    <cfRule type="cellIs" dxfId="6" priority="6" operator="equal">
      <formula>"N/A"</formula>
    </cfRule>
  </conditionalFormatting>
  <conditionalFormatting sqref="AH48:AH53">
    <cfRule type="cellIs" dxfId="5" priority="5" operator="equal">
      <formula>"N/A"</formula>
    </cfRule>
  </conditionalFormatting>
  <conditionalFormatting sqref="AH55:AH61">
    <cfRule type="cellIs" dxfId="4" priority="2" operator="equal">
      <formula>"N/A"</formula>
    </cfRule>
  </conditionalFormatting>
  <conditionalFormatting sqref="AI40:BR40">
    <cfRule type="cellIs" dxfId="3" priority="8" operator="equal">
      <formula>"N/A"</formula>
    </cfRule>
  </conditionalFormatting>
  <conditionalFormatting sqref="BH191:BI191 BH192 BH193:BI194">
    <cfRule type="cellIs" dxfId="2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scale="98" fitToHeight="3" orientation="portrait" r:id="rId1"/>
  <headerFooter>
    <oddHeader>&amp;A</oddHeader>
    <oddFooter>&amp;C
Diretoria Geral HEF&amp;RPágina &amp;P de &amp;N</oddFooter>
  </headerFooter>
  <rowBreaks count="2" manualBreakCount="2">
    <brk id="96" max="16383" man="1"/>
    <brk id="159" max="16383" man="1"/>
  </rowBreaks>
  <colBreaks count="1" manualBreakCount="1"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2814-F613-4D92-A498-4DDAF4A6FEDA}">
  <sheetPr>
    <tabColor theme="8" tint="0.59999389629810485"/>
    <pageSetUpPr fitToPage="1"/>
  </sheetPr>
  <dimension ref="A1:BQ1032"/>
  <sheetViews>
    <sheetView showGridLines="0" view="pageBreakPreview" topLeftCell="AH1" zoomScaleNormal="100" zoomScaleSheetLayoutView="100" workbookViewId="0">
      <pane ySplit="7" topLeftCell="A52" activePane="bottomLeft" state="frozen"/>
      <selection activeCell="BL43" sqref="BL43:BM43"/>
      <selection pane="bottomLeft" activeCell="A5" sqref="A5:BK60"/>
    </sheetView>
  </sheetViews>
  <sheetFormatPr defaultColWidth="14.42578125" defaultRowHeight="15" x14ac:dyDescent="0.25"/>
  <cols>
    <col min="1" max="1" width="75" style="5" hidden="1" customWidth="1"/>
    <col min="2" max="8" width="12.7109375" style="5" hidden="1" customWidth="1"/>
    <col min="9" max="9" width="20.7109375" style="5" hidden="1" customWidth="1"/>
    <col min="10" max="14" width="11.7109375" style="5" hidden="1" customWidth="1"/>
    <col min="15" max="16" width="20.7109375" style="5" hidden="1" customWidth="1"/>
    <col min="17" max="17" width="12.7109375" style="147" hidden="1" customWidth="1"/>
    <col min="18" max="20" width="12.7109375" style="5" hidden="1" customWidth="1"/>
    <col min="21" max="21" width="20.7109375" style="5" hidden="1" customWidth="1"/>
    <col min="22" max="22" width="15.7109375" style="5" hidden="1" customWidth="1"/>
    <col min="23" max="23" width="15.85546875" style="5" hidden="1" customWidth="1"/>
    <col min="24" max="25" width="20.7109375" style="5" hidden="1" customWidth="1"/>
    <col min="26" max="27" width="8" style="5" hidden="1" customWidth="1"/>
    <col min="28" max="32" width="20.7109375" style="5" hidden="1" customWidth="1"/>
    <col min="33" max="33" width="1" style="5" hidden="1" customWidth="1"/>
    <col min="34" max="34" width="85.140625" style="5" bestFit="1" customWidth="1"/>
    <col min="35" max="35" width="18.7109375" style="5" customWidth="1"/>
    <col min="36" max="36" width="16.140625" style="5" hidden="1" customWidth="1"/>
    <col min="37" max="37" width="8.140625" style="5" hidden="1" customWidth="1"/>
    <col min="38" max="43" width="14.7109375" style="5" hidden="1" customWidth="1"/>
    <col min="44" max="44" width="12" style="5" hidden="1" customWidth="1"/>
    <col min="45" max="50" width="13" style="5" hidden="1" customWidth="1"/>
    <col min="51" max="51" width="10.42578125" style="5" hidden="1" customWidth="1"/>
    <col min="52" max="52" width="16.42578125" style="5" hidden="1" customWidth="1"/>
    <col min="53" max="54" width="15.7109375" style="5" hidden="1" customWidth="1"/>
    <col min="55" max="56" width="10.42578125" style="5" hidden="1" customWidth="1"/>
    <col min="57" max="57" width="8.140625" style="5" hidden="1" customWidth="1"/>
    <col min="58" max="58" width="10.42578125" style="5" hidden="1" customWidth="1"/>
    <col min="59" max="59" width="15.7109375" style="5" hidden="1" customWidth="1"/>
    <col min="60" max="60" width="18.7109375" style="5" hidden="1" customWidth="1"/>
    <col min="61" max="62" width="15.7109375" style="5" hidden="1" customWidth="1"/>
    <col min="63" max="63" width="15.7109375" style="5" customWidth="1"/>
    <col min="64" max="68" width="15.7109375" style="5" hidden="1" customWidth="1"/>
    <col min="69" max="69" width="14.42578125" style="5" hidden="1" customWidth="1"/>
    <col min="70" max="71" width="14.42578125" style="5" customWidth="1"/>
    <col min="72" max="16384" width="14.42578125" style="5"/>
  </cols>
  <sheetData>
    <row r="1" spans="1:68" x14ac:dyDescent="0.25">
      <c r="A1" s="26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68" x14ac:dyDescent="0.25">
      <c r="A2" s="277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7"/>
    </row>
    <row r="3" spans="1:68" x14ac:dyDescent="0.25">
      <c r="A3" s="277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7"/>
    </row>
    <row r="4" spans="1:68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</row>
    <row r="5" spans="1:68" x14ac:dyDescent="0.25">
      <c r="A5" s="266" t="s">
        <v>0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</row>
    <row r="6" spans="1:68" s="150" customFormat="1" x14ac:dyDescent="0.25">
      <c r="A6" s="149" t="s">
        <v>124</v>
      </c>
      <c r="B6" s="268" t="s">
        <v>125</v>
      </c>
      <c r="C6" s="268"/>
      <c r="D6" s="268"/>
      <c r="E6" s="268"/>
      <c r="F6" s="268"/>
      <c r="G6" s="268"/>
      <c r="H6" s="268"/>
      <c r="I6" s="268" t="s">
        <v>126</v>
      </c>
      <c r="J6" s="268"/>
      <c r="K6" s="268"/>
      <c r="L6" s="268"/>
      <c r="M6" s="268"/>
      <c r="N6" s="268"/>
      <c r="O6" s="268"/>
      <c r="P6" s="266" t="s">
        <v>4</v>
      </c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4"/>
      <c r="AH6" s="266" t="s">
        <v>5</v>
      </c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</row>
    <row r="7" spans="1:68" x14ac:dyDescent="0.25">
      <c r="A7" s="151" t="s">
        <v>127</v>
      </c>
      <c r="B7" s="152" t="s">
        <v>14</v>
      </c>
      <c r="C7" s="8">
        <v>44562</v>
      </c>
      <c r="D7" s="8" t="e">
        <f ca="1">_xll.FIMMÊS(C7,0)+1</f>
        <v>#NAME?</v>
      </c>
      <c r="E7" s="8" t="e">
        <f ca="1">_xll.FIMMÊS(D7,0)+1</f>
        <v>#NAME?</v>
      </c>
      <c r="F7" s="8" t="e">
        <f ca="1">_xll.FIMMÊS(E7,0)+1</f>
        <v>#NAME?</v>
      </c>
      <c r="G7" s="8" t="e">
        <f ca="1">_xll.FIMMÊS(F7,0)+1</f>
        <v>#NAME?</v>
      </c>
      <c r="H7" s="8" t="e">
        <f ca="1">_xll.FIMMÊS(G7,0)+1</f>
        <v>#NAME?</v>
      </c>
      <c r="I7" s="152" t="s">
        <v>14</v>
      </c>
      <c r="J7" s="8" t="e">
        <f ca="1">_xll.FIMMÊS(H7,0)+1</f>
        <v>#NAME?</v>
      </c>
      <c r="K7" s="8" t="e">
        <f ca="1">_xll.FIMMÊS(J7,0)+1</f>
        <v>#NAME?</v>
      </c>
      <c r="L7" s="8" t="e">
        <f ca="1">_xll.FIMMÊS(K7,0)+1</f>
        <v>#NAME?</v>
      </c>
      <c r="M7" s="8" t="e">
        <f ca="1">_xll.FIMMÊS(L7,0)+1</f>
        <v>#NAME?</v>
      </c>
      <c r="N7" s="8" t="e">
        <f ca="1">_xll.FIMMÊS(M7,0)+1</f>
        <v>#NAME?</v>
      </c>
      <c r="O7" s="8" t="e">
        <f ca="1">_xll.FIMMÊS(N7,0)+1</f>
        <v>#NAME?</v>
      </c>
      <c r="P7" s="152" t="s">
        <v>14</v>
      </c>
      <c r="Q7" s="8" t="e">
        <f ca="1">_xll.FIMMÊS(O7,0)+1</f>
        <v>#NAME?</v>
      </c>
      <c r="R7" s="8" t="e">
        <f t="shared" ref="R7:AF7" ca="1" si="0">_xll.FIMMÊS(Q7,0)+1</f>
        <v>#NAME?</v>
      </c>
      <c r="S7" s="8" t="e">
        <f t="shared" ca="1" si="0"/>
        <v>#NAME?</v>
      </c>
      <c r="T7" s="8" t="e">
        <f t="shared" ca="1" si="0"/>
        <v>#NAME?</v>
      </c>
      <c r="U7" s="8" t="e">
        <f t="shared" ca="1" si="0"/>
        <v>#NAME?</v>
      </c>
      <c r="V7" s="8" t="e">
        <f t="shared" ca="1" si="0"/>
        <v>#NAME?</v>
      </c>
      <c r="W7" s="8" t="e">
        <f t="shared" ca="1" si="0"/>
        <v>#NAME?</v>
      </c>
      <c r="X7" s="8" t="e">
        <f t="shared" ca="1" si="0"/>
        <v>#NAME?</v>
      </c>
      <c r="Y7" s="8" t="e">
        <f t="shared" ca="1" si="0"/>
        <v>#NAME?</v>
      </c>
      <c r="Z7" s="8" t="e">
        <f t="shared" ca="1" si="0"/>
        <v>#NAME?</v>
      </c>
      <c r="AA7" s="8" t="e">
        <f t="shared" ca="1" si="0"/>
        <v>#NAME?</v>
      </c>
      <c r="AB7" s="8" t="e">
        <f t="shared" ca="1" si="0"/>
        <v>#NAME?</v>
      </c>
      <c r="AC7" s="8" t="e">
        <f t="shared" ca="1" si="0"/>
        <v>#NAME?</v>
      </c>
      <c r="AD7" s="8" t="e">
        <f t="shared" ca="1" si="0"/>
        <v>#NAME?</v>
      </c>
      <c r="AE7" s="8" t="e">
        <f t="shared" ca="1" si="0"/>
        <v>#NAME?</v>
      </c>
      <c r="AF7" s="8" t="e">
        <f t="shared" ca="1" si="0"/>
        <v>#NAME?</v>
      </c>
      <c r="AG7" s="8"/>
      <c r="AH7" s="151" t="s">
        <v>128</v>
      </c>
      <c r="AI7" s="152" t="s">
        <v>14</v>
      </c>
      <c r="AJ7" s="153" t="str">
        <f>Producao!AK20</f>
        <v>06 a 31 - Mai - 24</v>
      </c>
      <c r="AK7" s="8" t="e">
        <f ca="1">_xll.FIMMÊS(AF7,0)+1</f>
        <v>#NAME?</v>
      </c>
      <c r="AL7" s="8" t="e">
        <f t="shared" ref="AL7:BP7" ca="1" si="1">_xll.FIMMÊS(AK7,0)+1</f>
        <v>#NAME?</v>
      </c>
      <c r="AM7" s="8" t="e">
        <f t="shared" ca="1" si="1"/>
        <v>#NAME?</v>
      </c>
      <c r="AN7" s="8" t="e">
        <f t="shared" ca="1" si="1"/>
        <v>#NAME?</v>
      </c>
      <c r="AO7" s="8" t="e">
        <f t="shared" ca="1" si="1"/>
        <v>#NAME?</v>
      </c>
      <c r="AP7" s="8" t="e">
        <f t="shared" ca="1" si="1"/>
        <v>#NAME?</v>
      </c>
      <c r="AQ7" s="8" t="e">
        <f t="shared" ca="1" si="1"/>
        <v>#NAME?</v>
      </c>
      <c r="AR7" s="8" t="e">
        <f t="shared" ca="1" si="1"/>
        <v>#NAME?</v>
      </c>
      <c r="AS7" s="8" t="e">
        <f t="shared" ca="1" si="1"/>
        <v>#NAME?</v>
      </c>
      <c r="AT7" s="8" t="e">
        <f t="shared" ca="1" si="1"/>
        <v>#NAME?</v>
      </c>
      <c r="AU7" s="8" t="e">
        <f t="shared" ca="1" si="1"/>
        <v>#NAME?</v>
      </c>
      <c r="AV7" s="8" t="e">
        <f t="shared" ca="1" si="1"/>
        <v>#NAME?</v>
      </c>
      <c r="AW7" s="8" t="e">
        <f t="shared" ca="1" si="1"/>
        <v>#NAME?</v>
      </c>
      <c r="AX7" s="8" t="e">
        <f t="shared" ca="1" si="1"/>
        <v>#NAME?</v>
      </c>
      <c r="AY7" s="8" t="e">
        <f t="shared" ca="1" si="1"/>
        <v>#NAME?</v>
      </c>
      <c r="AZ7" s="8" t="e">
        <f t="shared" ca="1" si="1"/>
        <v>#NAME?</v>
      </c>
      <c r="BA7" s="8" t="e">
        <f t="shared" ca="1" si="1"/>
        <v>#NAME?</v>
      </c>
      <c r="BB7" s="8" t="e">
        <f t="shared" ca="1" si="1"/>
        <v>#NAME?</v>
      </c>
      <c r="BC7" s="8" t="e">
        <f t="shared" ca="1" si="1"/>
        <v>#NAME?</v>
      </c>
      <c r="BD7" s="8" t="e">
        <f t="shared" ca="1" si="1"/>
        <v>#NAME?</v>
      </c>
      <c r="BE7" s="8" t="e">
        <f t="shared" ca="1" si="1"/>
        <v>#NAME?</v>
      </c>
      <c r="BF7" s="8" t="e">
        <f t="shared" ca="1" si="1"/>
        <v>#NAME?</v>
      </c>
      <c r="BG7" s="8" t="e">
        <f t="shared" ca="1" si="1"/>
        <v>#NAME?</v>
      </c>
      <c r="BH7" s="8" t="e">
        <f t="shared" ca="1" si="1"/>
        <v>#NAME?</v>
      </c>
      <c r="BI7" s="8" t="e">
        <f t="shared" ca="1" si="1"/>
        <v>#NAME?</v>
      </c>
      <c r="BJ7" s="8" t="e">
        <f t="shared" ca="1" si="1"/>
        <v>#NAME?</v>
      </c>
      <c r="BK7" s="8" t="e">
        <f t="shared" ca="1" si="1"/>
        <v>#NAME?</v>
      </c>
      <c r="BL7" s="8" t="e">
        <f t="shared" ca="1" si="1"/>
        <v>#NAME?</v>
      </c>
      <c r="BM7" s="8" t="e">
        <f t="shared" ca="1" si="1"/>
        <v>#NAME?</v>
      </c>
      <c r="BN7" s="8" t="e">
        <f t="shared" ca="1" si="1"/>
        <v>#NAME?</v>
      </c>
      <c r="BO7" s="8" t="e">
        <f t="shared" ca="1" si="1"/>
        <v>#NAME?</v>
      </c>
      <c r="BP7" s="8" t="e">
        <f t="shared" ca="1" si="1"/>
        <v>#NAME?</v>
      </c>
    </row>
    <row r="8" spans="1:68" x14ac:dyDescent="0.25">
      <c r="A8" s="154" t="s">
        <v>129</v>
      </c>
      <c r="B8" s="155" t="s">
        <v>130</v>
      </c>
      <c r="C8" s="156">
        <f t="shared" ref="C8:O8" si="2">IFERROR((C9/C10),0)</f>
        <v>0.61237661351556572</v>
      </c>
      <c r="D8" s="156">
        <f t="shared" si="2"/>
        <v>0.79114906832298137</v>
      </c>
      <c r="E8" s="156">
        <f t="shared" si="2"/>
        <v>0.85313531353135319</v>
      </c>
      <c r="F8" s="156">
        <f t="shared" si="2"/>
        <v>0.94615384615384612</v>
      </c>
      <c r="G8" s="156">
        <f t="shared" si="2"/>
        <v>0.97735042735042732</v>
      </c>
      <c r="H8" s="156">
        <f t="shared" si="2"/>
        <v>0.89204545454545459</v>
      </c>
      <c r="I8" s="156" t="s">
        <v>130</v>
      </c>
      <c r="J8" s="156">
        <f t="shared" si="2"/>
        <v>0.90159248672927728</v>
      </c>
      <c r="K8" s="156">
        <f t="shared" si="2"/>
        <v>0.998</v>
      </c>
      <c r="L8" s="156">
        <f t="shared" si="2"/>
        <v>0.93148381672971836</v>
      </c>
      <c r="M8" s="156">
        <f t="shared" si="2"/>
        <v>0.98252032520325205</v>
      </c>
      <c r="N8" s="156">
        <f t="shared" si="2"/>
        <v>0.84142114384748701</v>
      </c>
      <c r="O8" s="156">
        <f t="shared" si="2"/>
        <v>0.80938416422287385</v>
      </c>
      <c r="P8" s="156" t="s">
        <v>130</v>
      </c>
      <c r="Q8" s="156">
        <f t="shared" ref="Q8:BP8" si="3">IFERROR((Q9/Q10),0)</f>
        <v>0.83074989526602427</v>
      </c>
      <c r="R8" s="156">
        <f t="shared" si="3"/>
        <v>0.9058441558441559</v>
      </c>
      <c r="S8" s="156">
        <f t="shared" si="3"/>
        <v>0.8944281524926686</v>
      </c>
      <c r="T8" s="156">
        <f t="shared" si="3"/>
        <v>0.9865684575389948</v>
      </c>
      <c r="U8" s="156">
        <f t="shared" si="3"/>
        <v>0.99663441312578882</v>
      </c>
      <c r="V8" s="156">
        <f t="shared" si="3"/>
        <v>0.89181818181818184</v>
      </c>
      <c r="W8" s="156">
        <f t="shared" si="3"/>
        <v>0.91705069124423966</v>
      </c>
      <c r="X8" s="156">
        <f t="shared" si="3"/>
        <v>0.90894242547978765</v>
      </c>
      <c r="Y8" s="156">
        <f>IFERROR((Y9/Y10),0)</f>
        <v>0.90928270042194093</v>
      </c>
      <c r="Z8" s="156">
        <f t="shared" si="3"/>
        <v>0.91384238464679457</v>
      </c>
      <c r="AA8" s="156">
        <f t="shared" si="3"/>
        <v>0.93196685564762316</v>
      </c>
      <c r="AB8" s="156">
        <f t="shared" si="3"/>
        <v>0.9703153988868275</v>
      </c>
      <c r="AC8" s="156">
        <f t="shared" si="3"/>
        <v>0.93633276740237692</v>
      </c>
      <c r="AD8" s="156">
        <f t="shared" si="3"/>
        <v>0.92745185848634126</v>
      </c>
      <c r="AE8" s="156">
        <f t="shared" si="3"/>
        <v>0.95655913978494622</v>
      </c>
      <c r="AF8" s="156">
        <f t="shared" si="3"/>
        <v>0.96915662650602408</v>
      </c>
      <c r="AG8" s="156"/>
      <c r="AH8" s="154" t="s">
        <v>129</v>
      </c>
      <c r="AI8" s="156" t="s">
        <v>130</v>
      </c>
      <c r="AJ8" s="156">
        <f>IFERROR((AJ9/AJ10),0)</f>
        <v>0.99890410958904108</v>
      </c>
      <c r="AK8" s="156">
        <f t="shared" si="3"/>
        <v>0.99907834101382487</v>
      </c>
      <c r="AL8" s="156">
        <f t="shared" si="3"/>
        <v>0.93894389438943893</v>
      </c>
      <c r="AM8" s="156">
        <f t="shared" si="3"/>
        <v>0.86451612903225805</v>
      </c>
      <c r="AN8" s="156">
        <f t="shared" si="3"/>
        <v>0.886527514231499</v>
      </c>
      <c r="AO8" s="156">
        <f t="shared" si="3"/>
        <v>0.87254901960784315</v>
      </c>
      <c r="AP8" s="156">
        <f t="shared" si="3"/>
        <v>0.91119544592030366</v>
      </c>
      <c r="AQ8" s="156">
        <f t="shared" si="3"/>
        <v>0.88901960784313727</v>
      </c>
      <c r="AR8" s="156">
        <f t="shared" si="3"/>
        <v>0.85616698292220117</v>
      </c>
      <c r="AS8" s="156">
        <f t="shared" si="3"/>
        <v>0.89715370018975327</v>
      </c>
      <c r="AT8" s="156">
        <f t="shared" si="3"/>
        <v>0.89983579638752054</v>
      </c>
      <c r="AU8" s="156">
        <f t="shared" si="3"/>
        <v>0.87170930663700408</v>
      </c>
      <c r="AV8" s="156">
        <f t="shared" si="3"/>
        <v>0.91149425287356323</v>
      </c>
      <c r="AW8" s="156">
        <f t="shared" si="3"/>
        <v>0.89581015943641085</v>
      </c>
      <c r="AX8" s="156">
        <f t="shared" si="3"/>
        <v>0.91839080459770117</v>
      </c>
      <c r="AY8" s="156">
        <f t="shared" si="3"/>
        <v>0.8876529477196885</v>
      </c>
      <c r="AZ8" s="156">
        <f t="shared" si="3"/>
        <v>0.88060808305524652</v>
      </c>
      <c r="BA8" s="156">
        <f t="shared" si="3"/>
        <v>0.89042145593869737</v>
      </c>
      <c r="BB8" s="156">
        <f t="shared" si="3"/>
        <v>0.8246199480904709</v>
      </c>
      <c r="BC8" s="156">
        <f t="shared" si="3"/>
        <v>0.87318007662835251</v>
      </c>
      <c r="BD8" s="156">
        <f t="shared" si="3"/>
        <v>0.86429365962180205</v>
      </c>
      <c r="BE8" s="156">
        <f t="shared" si="3"/>
        <v>0.84390063032999629</v>
      </c>
      <c r="BF8" s="156">
        <f t="shared" si="3"/>
        <v>0.86083743842364535</v>
      </c>
      <c r="BG8" s="156">
        <f t="shared" si="3"/>
        <v>0.85465331850203929</v>
      </c>
      <c r="BH8" s="156">
        <f t="shared" si="3"/>
        <v>0.88122605363984674</v>
      </c>
      <c r="BI8" s="156">
        <f t="shared" si="3"/>
        <v>0.8553948832035595</v>
      </c>
      <c r="BJ8" s="156">
        <f t="shared" si="3"/>
        <v>0.83984674329501918</v>
      </c>
      <c r="BK8" s="156">
        <f t="shared" si="3"/>
        <v>0.83833889506859471</v>
      </c>
      <c r="BL8" s="156">
        <f t="shared" si="3"/>
        <v>0</v>
      </c>
      <c r="BM8" s="156">
        <f t="shared" si="3"/>
        <v>0</v>
      </c>
      <c r="BN8" s="156">
        <f t="shared" si="3"/>
        <v>0</v>
      </c>
      <c r="BO8" s="156">
        <f t="shared" si="3"/>
        <v>0</v>
      </c>
      <c r="BP8" s="156">
        <f t="shared" si="3"/>
        <v>0</v>
      </c>
    </row>
    <row r="9" spans="1:68" x14ac:dyDescent="0.25">
      <c r="A9" s="157" t="s">
        <v>131</v>
      </c>
      <c r="B9" s="158"/>
      <c r="C9" s="159">
        <v>1613</v>
      </c>
      <c r="D9" s="159">
        <v>2038</v>
      </c>
      <c r="E9" s="159">
        <v>2068</v>
      </c>
      <c r="F9" s="159">
        <v>2214</v>
      </c>
      <c r="G9" s="159">
        <v>2287</v>
      </c>
      <c r="H9" s="159">
        <v>2355</v>
      </c>
      <c r="I9" s="158"/>
      <c r="J9" s="159">
        <v>2208</v>
      </c>
      <c r="K9" s="159">
        <v>2495</v>
      </c>
      <c r="L9" s="159">
        <v>2216</v>
      </c>
      <c r="M9" s="159">
        <v>2417</v>
      </c>
      <c r="N9" s="159">
        <v>1942</v>
      </c>
      <c r="O9" s="159">
        <v>1932</v>
      </c>
      <c r="P9" s="158"/>
      <c r="Q9" s="159">
        <v>1983</v>
      </c>
      <c r="R9" s="159">
        <v>1953</v>
      </c>
      <c r="S9" s="159">
        <v>2135</v>
      </c>
      <c r="T9" s="159">
        <v>2277</v>
      </c>
      <c r="U9" s="159">
        <v>2369</v>
      </c>
      <c r="V9" s="159">
        <v>1962</v>
      </c>
      <c r="W9" s="159">
        <v>2189</v>
      </c>
      <c r="X9" s="159">
        <v>2226</v>
      </c>
      <c r="Y9" s="159">
        <v>2155</v>
      </c>
      <c r="Z9" s="159">
        <v>2238</v>
      </c>
      <c r="AA9" s="159">
        <v>2137</v>
      </c>
      <c r="AB9" s="159">
        <v>2092</v>
      </c>
      <c r="AC9" s="159">
        <v>2206</v>
      </c>
      <c r="AD9" s="159">
        <v>2071</v>
      </c>
      <c r="AE9" s="159">
        <v>2224</v>
      </c>
      <c r="AF9" s="159">
        <v>2011</v>
      </c>
      <c r="AG9" s="159"/>
      <c r="AH9" s="157" t="s">
        <v>131</v>
      </c>
      <c r="AI9" s="160"/>
      <c r="AJ9" s="159">
        <v>1823</v>
      </c>
      <c r="AK9" s="159">
        <v>2168</v>
      </c>
      <c r="AL9" s="159">
        <v>2276</v>
      </c>
      <c r="AM9" s="159">
        <v>2278</v>
      </c>
      <c r="AN9" s="159">
        <v>2336</v>
      </c>
      <c r="AO9" s="159">
        <v>2225</v>
      </c>
      <c r="AP9" s="159">
        <v>2401</v>
      </c>
      <c r="AQ9" s="159">
        <v>2267</v>
      </c>
      <c r="AR9" s="159">
        <v>2256</v>
      </c>
      <c r="AS9" s="159">
        <v>2364</v>
      </c>
      <c r="AT9" s="159">
        <v>2192</v>
      </c>
      <c r="AU9" s="159">
        <v>2351</v>
      </c>
      <c r="AV9" s="159">
        <v>2379</v>
      </c>
      <c r="AW9" s="159">
        <v>2416</v>
      </c>
      <c r="AX9" s="159">
        <v>2397</v>
      </c>
      <c r="AY9" s="159">
        <v>2394</v>
      </c>
      <c r="AZ9" s="159">
        <v>2375</v>
      </c>
      <c r="BA9" s="159">
        <v>2324</v>
      </c>
      <c r="BB9" s="159">
        <v>2224</v>
      </c>
      <c r="BC9" s="159">
        <v>2279</v>
      </c>
      <c r="BD9" s="159">
        <v>2331</v>
      </c>
      <c r="BE9" s="159">
        <v>2276</v>
      </c>
      <c r="BF9" s="159">
        <v>2097</v>
      </c>
      <c r="BG9" s="159">
        <v>2305</v>
      </c>
      <c r="BH9" s="159">
        <v>2300</v>
      </c>
      <c r="BI9" s="159">
        <v>2307</v>
      </c>
      <c r="BJ9" s="159">
        <v>2192</v>
      </c>
      <c r="BK9" s="159">
        <v>2261</v>
      </c>
      <c r="BL9" s="159"/>
      <c r="BM9" s="159"/>
      <c r="BN9" s="159"/>
      <c r="BO9" s="159"/>
      <c r="BP9" s="159"/>
    </row>
    <row r="10" spans="1:68" x14ac:dyDescent="0.25">
      <c r="A10" s="157" t="s">
        <v>132</v>
      </c>
      <c r="B10" s="158"/>
      <c r="C10" s="159">
        <v>2634</v>
      </c>
      <c r="D10" s="159">
        <v>2576</v>
      </c>
      <c r="E10" s="159">
        <v>2424</v>
      </c>
      <c r="F10" s="159">
        <v>2340</v>
      </c>
      <c r="G10" s="159">
        <v>2340</v>
      </c>
      <c r="H10" s="159">
        <v>2640</v>
      </c>
      <c r="I10" s="158"/>
      <c r="J10" s="159">
        <v>2449</v>
      </c>
      <c r="K10" s="159">
        <v>2500</v>
      </c>
      <c r="L10" s="159">
        <v>2379</v>
      </c>
      <c r="M10" s="159">
        <v>2460</v>
      </c>
      <c r="N10" s="159">
        <v>2308</v>
      </c>
      <c r="O10" s="159">
        <v>2387</v>
      </c>
      <c r="P10" s="158"/>
      <c r="Q10" s="159">
        <v>2387</v>
      </c>
      <c r="R10" s="159">
        <v>2156</v>
      </c>
      <c r="S10" s="159">
        <v>2387</v>
      </c>
      <c r="T10" s="159">
        <v>2308</v>
      </c>
      <c r="U10" s="159">
        <v>2377</v>
      </c>
      <c r="V10" s="159">
        <v>2200</v>
      </c>
      <c r="W10" s="159">
        <v>2387</v>
      </c>
      <c r="X10" s="159">
        <v>2449</v>
      </c>
      <c r="Y10" s="159">
        <v>2370</v>
      </c>
      <c r="Z10" s="159">
        <v>2449</v>
      </c>
      <c r="AA10" s="159">
        <v>2293</v>
      </c>
      <c r="AB10" s="159">
        <v>2156</v>
      </c>
      <c r="AC10" s="159">
        <v>2356</v>
      </c>
      <c r="AD10" s="159">
        <v>2233</v>
      </c>
      <c r="AE10" s="159">
        <v>2325</v>
      </c>
      <c r="AF10" s="159">
        <v>2075</v>
      </c>
      <c r="AG10" s="159"/>
      <c r="AH10" s="157" t="s">
        <v>132</v>
      </c>
      <c r="AI10" s="161"/>
      <c r="AJ10" s="159">
        <v>1825</v>
      </c>
      <c r="AK10" s="159">
        <v>2170</v>
      </c>
      <c r="AL10" s="159">
        <v>2424</v>
      </c>
      <c r="AM10" s="159">
        <v>2635</v>
      </c>
      <c r="AN10" s="159">
        <v>2635</v>
      </c>
      <c r="AO10" s="159">
        <v>2550</v>
      </c>
      <c r="AP10" s="159">
        <v>2635</v>
      </c>
      <c r="AQ10" s="159">
        <v>2550</v>
      </c>
      <c r="AR10" s="159">
        <v>2635</v>
      </c>
      <c r="AS10" s="159">
        <v>2635</v>
      </c>
      <c r="AT10" s="159">
        <v>2436</v>
      </c>
      <c r="AU10" s="159">
        <v>2697</v>
      </c>
      <c r="AV10" s="159">
        <v>2610</v>
      </c>
      <c r="AW10" s="159">
        <v>2697</v>
      </c>
      <c r="AX10" s="159">
        <v>2610</v>
      </c>
      <c r="AY10" s="159">
        <v>2697</v>
      </c>
      <c r="AZ10" s="159">
        <v>2697</v>
      </c>
      <c r="BA10" s="159">
        <v>2610</v>
      </c>
      <c r="BB10" s="159">
        <v>2697</v>
      </c>
      <c r="BC10" s="159">
        <v>2610</v>
      </c>
      <c r="BD10" s="159">
        <v>2697</v>
      </c>
      <c r="BE10" s="159">
        <v>2697</v>
      </c>
      <c r="BF10" s="159">
        <v>2436</v>
      </c>
      <c r="BG10" s="159">
        <v>2697</v>
      </c>
      <c r="BH10" s="159">
        <v>2610</v>
      </c>
      <c r="BI10" s="159">
        <v>2697</v>
      </c>
      <c r="BJ10" s="159">
        <v>2610</v>
      </c>
      <c r="BK10" s="159">
        <v>2697</v>
      </c>
      <c r="BL10" s="159"/>
      <c r="BM10" s="159"/>
      <c r="BN10" s="159"/>
      <c r="BO10" s="159"/>
      <c r="BP10" s="159"/>
    </row>
    <row r="11" spans="1:68" x14ac:dyDescent="0.25">
      <c r="A11" s="154" t="s">
        <v>133</v>
      </c>
      <c r="B11" s="155" t="s">
        <v>134</v>
      </c>
      <c r="C11" s="162">
        <f t="shared" ref="C11:O11" si="4">IFERROR((C12/C13),0)</f>
        <v>2.5808</v>
      </c>
      <c r="D11" s="162">
        <f t="shared" si="4"/>
        <v>4.0118110236220472</v>
      </c>
      <c r="E11" s="162">
        <f t="shared" si="4"/>
        <v>3.5902777777777777</v>
      </c>
      <c r="F11" s="162">
        <f t="shared" si="4"/>
        <v>4.0401459854014599</v>
      </c>
      <c r="G11" s="162">
        <f t="shared" si="4"/>
        <v>3.9636048526863084</v>
      </c>
      <c r="H11" s="162">
        <f t="shared" si="4"/>
        <v>3.9249999999999998</v>
      </c>
      <c r="I11" s="162" t="s">
        <v>135</v>
      </c>
      <c r="J11" s="162">
        <f t="shared" si="4"/>
        <v>3.607843137254902</v>
      </c>
      <c r="K11" s="162">
        <f t="shared" si="4"/>
        <v>4.5036101083032491</v>
      </c>
      <c r="L11" s="162">
        <f t="shared" si="4"/>
        <v>3.7945205479452055</v>
      </c>
      <c r="M11" s="162">
        <f t="shared" si="4"/>
        <v>4.0690235690235692</v>
      </c>
      <c r="N11" s="162">
        <f t="shared" si="4"/>
        <v>4.867167919799499</v>
      </c>
      <c r="O11" s="162">
        <f t="shared" si="4"/>
        <v>3.6315789473684212</v>
      </c>
      <c r="P11" s="162" t="s">
        <v>135</v>
      </c>
      <c r="Q11" s="162">
        <f t="shared" ref="Q11:BP11" si="5">IFERROR((Q12/Q13),0)</f>
        <v>3.8504854368932038</v>
      </c>
      <c r="R11" s="162">
        <f t="shared" si="5"/>
        <v>3.3730569948186528</v>
      </c>
      <c r="S11" s="162">
        <f t="shared" si="5"/>
        <v>3.5057471264367814</v>
      </c>
      <c r="T11" s="162">
        <f t="shared" si="5"/>
        <v>4.0588235294117645</v>
      </c>
      <c r="U11" s="162">
        <f t="shared" si="5"/>
        <v>4.3229927007299267</v>
      </c>
      <c r="V11" s="162">
        <f t="shared" si="5"/>
        <v>3.8698224852071004</v>
      </c>
      <c r="W11" s="162">
        <f t="shared" si="5"/>
        <v>3.5709624796084829</v>
      </c>
      <c r="X11" s="162">
        <f t="shared" si="5"/>
        <v>4.0253164556962027</v>
      </c>
      <c r="Y11" s="162">
        <f>IFERROR((Y12/Y13),0)</f>
        <v>3.627946127946128</v>
      </c>
      <c r="Z11" s="162">
        <f t="shared" si="5"/>
        <v>3.9964285714285714</v>
      </c>
      <c r="AA11" s="162">
        <f t="shared" si="5"/>
        <v>3.9721189591078065</v>
      </c>
      <c r="AB11" s="162">
        <f t="shared" si="5"/>
        <v>3.6256499133448874</v>
      </c>
      <c r="AC11" s="162">
        <v>4</v>
      </c>
      <c r="AD11" s="162">
        <f t="shared" si="5"/>
        <v>3.40625</v>
      </c>
      <c r="AE11" s="162">
        <f t="shared" si="5"/>
        <v>3.4804381846635368</v>
      </c>
      <c r="AF11" s="162">
        <f t="shared" si="5"/>
        <v>3.3969594594594597</v>
      </c>
      <c r="AG11" s="162"/>
      <c r="AH11" s="154" t="s">
        <v>133</v>
      </c>
      <c r="AI11" s="162" t="s">
        <v>136</v>
      </c>
      <c r="AJ11" s="162">
        <f>IFERROR((AJ12/AJ13),0)</f>
        <v>0</v>
      </c>
      <c r="AK11" s="162">
        <f t="shared" si="5"/>
        <v>3.5080906148867315</v>
      </c>
      <c r="AL11" s="162">
        <f t="shared" si="5"/>
        <v>3.7870216306156408</v>
      </c>
      <c r="AM11" s="162">
        <f t="shared" si="5"/>
        <v>3.8741496598639458</v>
      </c>
      <c r="AN11" s="162">
        <f t="shared" si="5"/>
        <v>4.0345423143350603</v>
      </c>
      <c r="AO11" s="162">
        <f t="shared" si="5"/>
        <v>3.7648054145516077</v>
      </c>
      <c r="AP11" s="162">
        <f t="shared" si="5"/>
        <v>3.9104234527687298</v>
      </c>
      <c r="AQ11" s="162">
        <f t="shared" si="5"/>
        <v>3.9289428076256501</v>
      </c>
      <c r="AR11" s="162">
        <f t="shared" si="5"/>
        <v>3.7105263157894739</v>
      </c>
      <c r="AS11" s="162">
        <f t="shared" si="5"/>
        <v>4.1328671328671325</v>
      </c>
      <c r="AT11" s="162">
        <f t="shared" si="5"/>
        <v>4.0146520146520146</v>
      </c>
      <c r="AU11" s="162">
        <f t="shared" si="5"/>
        <v>3.9183333333333334</v>
      </c>
      <c r="AV11" s="162">
        <f t="shared" si="5"/>
        <v>3.9192751235584842</v>
      </c>
      <c r="AW11" s="162">
        <f t="shared" si="5"/>
        <v>4.2090592334494774</v>
      </c>
      <c r="AX11" s="162">
        <f t="shared" si="5"/>
        <v>3.9685430463576159</v>
      </c>
      <c r="AY11" s="162">
        <f t="shared" si="5"/>
        <v>3.8675282714054928</v>
      </c>
      <c r="AZ11" s="162">
        <f t="shared" si="5"/>
        <v>4.0529010238907848</v>
      </c>
      <c r="BA11" s="162">
        <f t="shared" si="5"/>
        <v>3.9658703071672354</v>
      </c>
      <c r="BB11" s="162">
        <f t="shared" si="5"/>
        <v>3.8949211908931698</v>
      </c>
      <c r="BC11" s="162">
        <f t="shared" si="5"/>
        <v>3.9634782608695653</v>
      </c>
      <c r="BD11" s="162">
        <f t="shared" si="5"/>
        <v>3.9110738255033559</v>
      </c>
      <c r="BE11" s="162">
        <f t="shared" si="5"/>
        <v>4.0861759425493718</v>
      </c>
      <c r="BF11" s="162">
        <f t="shared" si="5"/>
        <v>3.8690036900369003</v>
      </c>
      <c r="BG11" s="162">
        <f t="shared" si="5"/>
        <v>3.9134125636672326</v>
      </c>
      <c r="BH11" s="162">
        <f t="shared" si="5"/>
        <v>4.0998217468805702</v>
      </c>
      <c r="BI11" s="162">
        <f t="shared" si="5"/>
        <v>3.963917525773196</v>
      </c>
      <c r="BJ11" s="162">
        <f t="shared" si="5"/>
        <v>4.0368324125230206</v>
      </c>
      <c r="BK11" s="162">
        <f t="shared" si="5"/>
        <v>3.864957264957265</v>
      </c>
      <c r="BL11" s="162">
        <f t="shared" si="5"/>
        <v>0</v>
      </c>
      <c r="BM11" s="162">
        <f t="shared" si="5"/>
        <v>0</v>
      </c>
      <c r="BN11" s="162">
        <f t="shared" si="5"/>
        <v>0</v>
      </c>
      <c r="BO11" s="162">
        <f t="shared" si="5"/>
        <v>0</v>
      </c>
      <c r="BP11" s="162">
        <f t="shared" si="5"/>
        <v>0</v>
      </c>
    </row>
    <row r="12" spans="1:68" x14ac:dyDescent="0.25">
      <c r="A12" s="157" t="s">
        <v>131</v>
      </c>
      <c r="B12" s="158"/>
      <c r="C12" s="159">
        <f>C9</f>
        <v>1613</v>
      </c>
      <c r="D12" s="159">
        <f t="shared" ref="D12:N12" si="6">D9</f>
        <v>2038</v>
      </c>
      <c r="E12" s="159">
        <f t="shared" si="6"/>
        <v>2068</v>
      </c>
      <c r="F12" s="159">
        <f t="shared" si="6"/>
        <v>2214</v>
      </c>
      <c r="G12" s="159">
        <f t="shared" si="6"/>
        <v>2287</v>
      </c>
      <c r="H12" s="159">
        <f t="shared" si="6"/>
        <v>2355</v>
      </c>
      <c r="I12" s="158"/>
      <c r="J12" s="159">
        <f t="shared" si="6"/>
        <v>2208</v>
      </c>
      <c r="K12" s="159">
        <f t="shared" si="6"/>
        <v>2495</v>
      </c>
      <c r="L12" s="159">
        <f t="shared" si="6"/>
        <v>2216</v>
      </c>
      <c r="M12" s="159">
        <f t="shared" si="6"/>
        <v>2417</v>
      </c>
      <c r="N12" s="159">
        <f t="shared" si="6"/>
        <v>1942</v>
      </c>
      <c r="O12" s="159">
        <f>O9</f>
        <v>1932</v>
      </c>
      <c r="P12" s="158"/>
      <c r="Q12" s="159">
        <f t="shared" ref="Q12:AK12" si="7">Q9</f>
        <v>1983</v>
      </c>
      <c r="R12" s="159">
        <f t="shared" si="7"/>
        <v>1953</v>
      </c>
      <c r="S12" s="159">
        <f t="shared" si="7"/>
        <v>2135</v>
      </c>
      <c r="T12" s="159">
        <f t="shared" si="7"/>
        <v>2277</v>
      </c>
      <c r="U12" s="159">
        <f t="shared" si="7"/>
        <v>2369</v>
      </c>
      <c r="V12" s="159">
        <f t="shared" si="7"/>
        <v>1962</v>
      </c>
      <c r="W12" s="159">
        <f t="shared" si="7"/>
        <v>2189</v>
      </c>
      <c r="X12" s="159">
        <f t="shared" si="7"/>
        <v>2226</v>
      </c>
      <c r="Y12" s="159">
        <f>Y9</f>
        <v>2155</v>
      </c>
      <c r="Z12" s="159">
        <f t="shared" si="7"/>
        <v>2238</v>
      </c>
      <c r="AA12" s="159">
        <f t="shared" si="7"/>
        <v>2137</v>
      </c>
      <c r="AB12" s="159">
        <f t="shared" si="7"/>
        <v>2092</v>
      </c>
      <c r="AC12" s="159">
        <v>2206</v>
      </c>
      <c r="AD12" s="159">
        <f>AD9</f>
        <v>2071</v>
      </c>
      <c r="AE12" s="159">
        <f t="shared" si="7"/>
        <v>2224</v>
      </c>
      <c r="AF12" s="159">
        <f t="shared" si="7"/>
        <v>2011</v>
      </c>
      <c r="AG12" s="159"/>
      <c r="AH12" s="157" t="s">
        <v>131</v>
      </c>
      <c r="AI12" s="160"/>
      <c r="AJ12" s="159">
        <f>AJ9</f>
        <v>1823</v>
      </c>
      <c r="AK12" s="159">
        <f t="shared" si="7"/>
        <v>2168</v>
      </c>
      <c r="AL12" s="159">
        <v>2276</v>
      </c>
      <c r="AM12" s="159">
        <f t="shared" ref="AM12:BP12" si="8">AM9</f>
        <v>2278</v>
      </c>
      <c r="AN12" s="159">
        <f t="shared" si="8"/>
        <v>2336</v>
      </c>
      <c r="AO12" s="159">
        <f t="shared" si="8"/>
        <v>2225</v>
      </c>
      <c r="AP12" s="159">
        <f t="shared" si="8"/>
        <v>2401</v>
      </c>
      <c r="AQ12" s="159">
        <f t="shared" si="8"/>
        <v>2267</v>
      </c>
      <c r="AR12" s="159">
        <f t="shared" si="8"/>
        <v>2256</v>
      </c>
      <c r="AS12" s="159">
        <f t="shared" si="8"/>
        <v>2364</v>
      </c>
      <c r="AT12" s="159">
        <f t="shared" si="8"/>
        <v>2192</v>
      </c>
      <c r="AU12" s="159">
        <f t="shared" si="8"/>
        <v>2351</v>
      </c>
      <c r="AV12" s="159">
        <f t="shared" si="8"/>
        <v>2379</v>
      </c>
      <c r="AW12" s="159">
        <f t="shared" si="8"/>
        <v>2416</v>
      </c>
      <c r="AX12" s="159">
        <v>2397</v>
      </c>
      <c r="AY12" s="159">
        <v>2394</v>
      </c>
      <c r="AZ12" s="159">
        <f t="shared" si="8"/>
        <v>2375</v>
      </c>
      <c r="BA12" s="159">
        <v>2324</v>
      </c>
      <c r="BB12" s="159">
        <f t="shared" si="8"/>
        <v>2224</v>
      </c>
      <c r="BC12" s="159">
        <f t="shared" si="8"/>
        <v>2279</v>
      </c>
      <c r="BD12" s="159">
        <v>2331</v>
      </c>
      <c r="BE12" s="159">
        <f t="shared" si="8"/>
        <v>2276</v>
      </c>
      <c r="BF12" s="159">
        <f t="shared" si="8"/>
        <v>2097</v>
      </c>
      <c r="BG12" s="159">
        <f t="shared" si="8"/>
        <v>2305</v>
      </c>
      <c r="BH12" s="159">
        <v>2300</v>
      </c>
      <c r="BI12" s="159">
        <f t="shared" si="8"/>
        <v>2307</v>
      </c>
      <c r="BJ12" s="159">
        <f t="shared" si="8"/>
        <v>2192</v>
      </c>
      <c r="BK12" s="159">
        <f t="shared" si="8"/>
        <v>2261</v>
      </c>
      <c r="BL12" s="159">
        <f t="shared" si="8"/>
        <v>0</v>
      </c>
      <c r="BM12" s="159">
        <f t="shared" si="8"/>
        <v>0</v>
      </c>
      <c r="BN12" s="159">
        <f t="shared" si="8"/>
        <v>0</v>
      </c>
      <c r="BO12" s="159">
        <f t="shared" si="8"/>
        <v>0</v>
      </c>
      <c r="BP12" s="159">
        <f t="shared" si="8"/>
        <v>0</v>
      </c>
    </row>
    <row r="13" spans="1:68" x14ac:dyDescent="0.25">
      <c r="A13" s="157" t="s">
        <v>137</v>
      </c>
      <c r="B13" s="158"/>
      <c r="C13" s="159">
        <v>625</v>
      </c>
      <c r="D13" s="159">
        <v>508</v>
      </c>
      <c r="E13" s="159">
        <v>576</v>
      </c>
      <c r="F13" s="159">
        <v>548</v>
      </c>
      <c r="G13" s="159">
        <v>577</v>
      </c>
      <c r="H13" s="159">
        <v>600</v>
      </c>
      <c r="I13" s="158"/>
      <c r="J13" s="159">
        <v>612</v>
      </c>
      <c r="K13" s="159">
        <v>554</v>
      </c>
      <c r="L13" s="159">
        <v>584</v>
      </c>
      <c r="M13" s="159">
        <v>594</v>
      </c>
      <c r="N13" s="159">
        <v>399</v>
      </c>
      <c r="O13" s="159">
        <v>532</v>
      </c>
      <c r="P13" s="158"/>
      <c r="Q13" s="159">
        <v>515</v>
      </c>
      <c r="R13" s="159">
        <v>579</v>
      </c>
      <c r="S13" s="159">
        <v>609</v>
      </c>
      <c r="T13" s="159">
        <v>561</v>
      </c>
      <c r="U13" s="159">
        <v>548</v>
      </c>
      <c r="V13" s="159">
        <v>507</v>
      </c>
      <c r="W13" s="159">
        <v>613</v>
      </c>
      <c r="X13" s="159">
        <v>553</v>
      </c>
      <c r="Y13" s="159">
        <v>594</v>
      </c>
      <c r="Z13" s="159">
        <v>560</v>
      </c>
      <c r="AA13" s="159">
        <v>538</v>
      </c>
      <c r="AB13" s="159">
        <v>577</v>
      </c>
      <c r="AC13" s="159">
        <v>541</v>
      </c>
      <c r="AD13" s="159">
        <v>608</v>
      </c>
      <c r="AE13" s="159">
        <v>639</v>
      </c>
      <c r="AF13" s="159">
        <v>592</v>
      </c>
      <c r="AG13" s="159"/>
      <c r="AH13" s="157" t="s">
        <v>137</v>
      </c>
      <c r="AI13" s="161"/>
      <c r="AJ13" s="159"/>
      <c r="AK13" s="159">
        <f>Producao!AM25</f>
        <v>618</v>
      </c>
      <c r="AL13" s="159">
        <v>601</v>
      </c>
      <c r="AM13" s="159">
        <f>Producao!AO25</f>
        <v>588</v>
      </c>
      <c r="AN13" s="159">
        <f>Producao!AP25</f>
        <v>579</v>
      </c>
      <c r="AO13" s="159">
        <v>591</v>
      </c>
      <c r="AP13" s="159">
        <v>614</v>
      </c>
      <c r="AQ13" s="159">
        <f>Producao!AS25</f>
        <v>577</v>
      </c>
      <c r="AR13" s="159">
        <f>Producao!AT25</f>
        <v>608</v>
      </c>
      <c r="AS13" s="159">
        <f>Producao!AU25</f>
        <v>572</v>
      </c>
      <c r="AT13" s="159">
        <f>Producao!AV25</f>
        <v>546</v>
      </c>
      <c r="AU13" s="159">
        <f>Producao!AW25</f>
        <v>600</v>
      </c>
      <c r="AV13" s="159">
        <f>Producao!AX25</f>
        <v>607</v>
      </c>
      <c r="AW13" s="159">
        <f>Producao!AY25</f>
        <v>574</v>
      </c>
      <c r="AX13" s="159">
        <f>Producao!AZ25</f>
        <v>604</v>
      </c>
      <c r="AY13" s="159">
        <f>Producao!BA25</f>
        <v>619</v>
      </c>
      <c r="AZ13" s="159">
        <f>Producao!BB25</f>
        <v>586</v>
      </c>
      <c r="BA13" s="159">
        <f>Producao!BC25</f>
        <v>586</v>
      </c>
      <c r="BB13" s="159">
        <f>Producao!BD25</f>
        <v>571</v>
      </c>
      <c r="BC13" s="159">
        <f>Producao!BE25</f>
        <v>575</v>
      </c>
      <c r="BD13" s="159">
        <f>Producao!BF25</f>
        <v>596</v>
      </c>
      <c r="BE13" s="159">
        <v>557</v>
      </c>
      <c r="BF13" s="159">
        <f>Producao!BH25</f>
        <v>542</v>
      </c>
      <c r="BG13" s="159">
        <f>Producao!BI25</f>
        <v>589</v>
      </c>
      <c r="BH13" s="159">
        <v>561</v>
      </c>
      <c r="BI13" s="159">
        <f>Producao!BK25</f>
        <v>582</v>
      </c>
      <c r="BJ13" s="159">
        <v>543</v>
      </c>
      <c r="BK13" s="159">
        <v>585</v>
      </c>
      <c r="BL13" s="159">
        <f>Producao!BN25</f>
        <v>0</v>
      </c>
      <c r="BM13" s="159">
        <f>Producao!BO25</f>
        <v>0</v>
      </c>
      <c r="BN13" s="159">
        <f>Producao!BP25</f>
        <v>0</v>
      </c>
      <c r="BO13" s="159">
        <f>Producao!BQ25</f>
        <v>0</v>
      </c>
      <c r="BP13" s="159">
        <f>Producao!BR25</f>
        <v>0</v>
      </c>
    </row>
    <row r="14" spans="1:68" s="165" customFormat="1" x14ac:dyDescent="0.25">
      <c r="A14" s="163" t="s">
        <v>138</v>
      </c>
      <c r="B14" s="164"/>
      <c r="C14" s="164"/>
      <c r="D14" s="164"/>
      <c r="E14" s="164"/>
      <c r="F14" s="164"/>
      <c r="G14" s="164"/>
      <c r="H14" s="164"/>
      <c r="I14" s="164" t="s">
        <v>139</v>
      </c>
      <c r="J14" s="164">
        <f t="shared" ref="J14:O14" si="9">(((1-J15)*J16)/(J15))*24</f>
        <v>9.4509803921568611</v>
      </c>
      <c r="K14" s="164">
        <f t="shared" si="9"/>
        <v>0.21660649819494604</v>
      </c>
      <c r="L14" s="164">
        <f t="shared" si="9"/>
        <v>6.6986301369863028</v>
      </c>
      <c r="M14" s="164">
        <f t="shared" si="9"/>
        <v>1.7373737373737352</v>
      </c>
      <c r="N14" s="164">
        <f t="shared" si="9"/>
        <v>22.01503759398496</v>
      </c>
      <c r="O14" s="164">
        <f t="shared" si="9"/>
        <v>20.526315789473689</v>
      </c>
      <c r="P14" s="164" t="s">
        <v>139</v>
      </c>
      <c r="Q14" s="164">
        <f t="shared" ref="Q14:BP14" si="10">IFERROR(((((1-Q15)*Q16)/(Q15))*24),0)</f>
        <v>18.827184466019421</v>
      </c>
      <c r="R14" s="164">
        <f t="shared" si="10"/>
        <v>8.4145077720207198</v>
      </c>
      <c r="S14" s="164">
        <f t="shared" si="10"/>
        <v>9.9310344827586228</v>
      </c>
      <c r="T14" s="164">
        <f t="shared" si="10"/>
        <v>1.3262032085561495</v>
      </c>
      <c r="U14" s="164">
        <f t="shared" si="10"/>
        <v>0.35036496350364843</v>
      </c>
      <c r="V14" s="164">
        <f t="shared" si="10"/>
        <v>11.26627218934911</v>
      </c>
      <c r="W14" s="164">
        <f t="shared" si="10"/>
        <v>7.7520391517128857</v>
      </c>
      <c r="X14" s="164">
        <f t="shared" si="10"/>
        <v>9.6781193490054278</v>
      </c>
      <c r="Y14" s="164">
        <f>IFERROR(((((1-Y15)*Y16)/(Y15))*24),0)</f>
        <v>8.6868686868686869</v>
      </c>
      <c r="Z14" s="164">
        <f t="shared" si="10"/>
        <v>9.042857142857148</v>
      </c>
      <c r="AA14" s="164">
        <f t="shared" si="10"/>
        <v>6.9591078066914545</v>
      </c>
      <c r="AB14" s="164">
        <f t="shared" si="10"/>
        <v>2.6620450606585755</v>
      </c>
      <c r="AC14" s="164">
        <f t="shared" si="10"/>
        <v>6.5312399871835929</v>
      </c>
      <c r="AD14" s="164">
        <f t="shared" si="10"/>
        <v>6.3947368421052611</v>
      </c>
      <c r="AE14" s="164">
        <f t="shared" si="10"/>
        <v>3.7934272300469489</v>
      </c>
      <c r="AF14" s="164">
        <f t="shared" si="10"/>
        <v>2.5945945945945965</v>
      </c>
      <c r="AG14" s="164"/>
      <c r="AH14" s="163" t="s">
        <v>138</v>
      </c>
      <c r="AI14" s="164" t="s">
        <v>140</v>
      </c>
      <c r="AJ14" s="164">
        <f>IFERROR(((((1-AJ15)*AJ16)/(AJ15))*24),0)</f>
        <v>0</v>
      </c>
      <c r="AK14" s="164">
        <f t="shared" si="10"/>
        <v>7.7669902912622907E-2</v>
      </c>
      <c r="AL14" s="164">
        <f t="shared" si="10"/>
        <v>5.9101497504159752</v>
      </c>
      <c r="AM14" s="164">
        <f t="shared" si="10"/>
        <v>14.571428571428573</v>
      </c>
      <c r="AN14" s="164">
        <f t="shared" si="10"/>
        <v>12.393782383419694</v>
      </c>
      <c r="AO14" s="164">
        <f t="shared" si="10"/>
        <v>13.197969543147209</v>
      </c>
      <c r="AP14" s="164">
        <f t="shared" si="10"/>
        <v>9.1465798045602558</v>
      </c>
      <c r="AQ14" s="164">
        <f t="shared" si="10"/>
        <v>11.771230502599652</v>
      </c>
      <c r="AR14" s="164">
        <f t="shared" si="10"/>
        <v>14.960526315789469</v>
      </c>
      <c r="AS14" s="164">
        <f t="shared" si="10"/>
        <v>11.370629370629375</v>
      </c>
      <c r="AT14" s="164">
        <f t="shared" si="10"/>
        <v>10.725274725274723</v>
      </c>
      <c r="AU14" s="164">
        <f t="shared" si="10"/>
        <v>13.84</v>
      </c>
      <c r="AV14" s="164">
        <f t="shared" si="10"/>
        <v>9.1334431630971977</v>
      </c>
      <c r="AW14" s="164">
        <f t="shared" si="10"/>
        <v>11.749128919860626</v>
      </c>
      <c r="AX14" s="164">
        <f t="shared" si="10"/>
        <v>8.4635761589403948</v>
      </c>
      <c r="AY14" s="164">
        <f t="shared" si="10"/>
        <v>11.747980613893382</v>
      </c>
      <c r="AZ14" s="164">
        <f t="shared" si="10"/>
        <v>13.187713310580211</v>
      </c>
      <c r="BA14" s="164">
        <f t="shared" si="10"/>
        <v>11.713310580204773</v>
      </c>
      <c r="BB14" s="164">
        <f t="shared" si="10"/>
        <v>19.880910683012257</v>
      </c>
      <c r="BC14" s="164">
        <f t="shared" si="10"/>
        <v>13.81565217391304</v>
      </c>
      <c r="BD14" s="164">
        <f t="shared" si="10"/>
        <v>14.738255033557042</v>
      </c>
      <c r="BE14" s="164">
        <f t="shared" si="10"/>
        <v>18.14003590664273</v>
      </c>
      <c r="BF14" s="164">
        <f t="shared" si="10"/>
        <v>15.011070110701102</v>
      </c>
      <c r="BG14" s="164">
        <f t="shared" si="10"/>
        <v>15.972835314091682</v>
      </c>
      <c r="BH14" s="164">
        <f t="shared" si="10"/>
        <v>13.262032085561497</v>
      </c>
      <c r="BI14" s="164">
        <f t="shared" si="10"/>
        <v>16.065915361234502</v>
      </c>
      <c r="BJ14" s="164">
        <f t="shared" si="10"/>
        <v>18.475138121546955</v>
      </c>
      <c r="BK14" s="164">
        <f t="shared" si="10"/>
        <v>17.887179487179491</v>
      </c>
      <c r="BL14" s="164">
        <f t="shared" si="10"/>
        <v>0</v>
      </c>
      <c r="BM14" s="164">
        <f t="shared" si="10"/>
        <v>0</v>
      </c>
      <c r="BN14" s="164">
        <f t="shared" si="10"/>
        <v>0</v>
      </c>
      <c r="BO14" s="164">
        <f t="shared" si="10"/>
        <v>0</v>
      </c>
      <c r="BP14" s="164">
        <f t="shared" si="10"/>
        <v>0</v>
      </c>
    </row>
    <row r="15" spans="1:68" s="169" customFormat="1" x14ac:dyDescent="0.25">
      <c r="A15" s="166" t="s">
        <v>141</v>
      </c>
      <c r="B15" s="156"/>
      <c r="C15" s="167"/>
      <c r="D15" s="167"/>
      <c r="E15" s="167"/>
      <c r="F15" s="167"/>
      <c r="G15" s="167"/>
      <c r="H15" s="167"/>
      <c r="I15" s="156"/>
      <c r="J15" s="167">
        <f t="shared" ref="J15:O15" si="11">J8</f>
        <v>0.90159248672927728</v>
      </c>
      <c r="K15" s="167">
        <f t="shared" si="11"/>
        <v>0.998</v>
      </c>
      <c r="L15" s="167">
        <f t="shared" si="11"/>
        <v>0.93148381672971836</v>
      </c>
      <c r="M15" s="167">
        <f t="shared" si="11"/>
        <v>0.98252032520325205</v>
      </c>
      <c r="N15" s="167">
        <f t="shared" si="11"/>
        <v>0.84142114384748701</v>
      </c>
      <c r="O15" s="167">
        <f t="shared" si="11"/>
        <v>0.80938416422287385</v>
      </c>
      <c r="P15" s="156"/>
      <c r="Q15" s="167">
        <f t="shared" ref="Q15:BP15" si="12">Q8</f>
        <v>0.83074989526602427</v>
      </c>
      <c r="R15" s="167">
        <f t="shared" si="12"/>
        <v>0.9058441558441559</v>
      </c>
      <c r="S15" s="167">
        <f t="shared" si="12"/>
        <v>0.8944281524926686</v>
      </c>
      <c r="T15" s="167">
        <f t="shared" si="12"/>
        <v>0.9865684575389948</v>
      </c>
      <c r="U15" s="167">
        <f t="shared" si="12"/>
        <v>0.99663441312578882</v>
      </c>
      <c r="V15" s="167">
        <f t="shared" si="12"/>
        <v>0.89181818181818184</v>
      </c>
      <c r="W15" s="167">
        <f t="shared" si="12"/>
        <v>0.91705069124423966</v>
      </c>
      <c r="X15" s="167">
        <f t="shared" si="12"/>
        <v>0.90894242547978765</v>
      </c>
      <c r="Y15" s="167">
        <f>Y8</f>
        <v>0.90928270042194093</v>
      </c>
      <c r="Z15" s="167">
        <f t="shared" si="12"/>
        <v>0.91384238464679457</v>
      </c>
      <c r="AA15" s="167">
        <f t="shared" si="12"/>
        <v>0.93196685564762316</v>
      </c>
      <c r="AB15" s="167">
        <f t="shared" si="12"/>
        <v>0.9703153988868275</v>
      </c>
      <c r="AC15" s="167">
        <v>0.93630000000000002</v>
      </c>
      <c r="AD15" s="167">
        <f>AD8</f>
        <v>0.92745185848634126</v>
      </c>
      <c r="AE15" s="167">
        <f t="shared" si="12"/>
        <v>0.95655913978494622</v>
      </c>
      <c r="AF15" s="167">
        <f t="shared" si="12"/>
        <v>0.96915662650602408</v>
      </c>
      <c r="AG15" s="167"/>
      <c r="AH15" s="166" t="s">
        <v>141</v>
      </c>
      <c r="AI15" s="168"/>
      <c r="AJ15" s="167">
        <f>AJ8</f>
        <v>0.99890410958904108</v>
      </c>
      <c r="AK15" s="167">
        <f t="shared" si="12"/>
        <v>0.99907834101382487</v>
      </c>
      <c r="AL15" s="167">
        <f t="shared" si="12"/>
        <v>0.93894389438943893</v>
      </c>
      <c r="AM15" s="167">
        <f t="shared" si="12"/>
        <v>0.86451612903225805</v>
      </c>
      <c r="AN15" s="167">
        <f t="shared" si="12"/>
        <v>0.886527514231499</v>
      </c>
      <c r="AO15" s="167">
        <f t="shared" si="12"/>
        <v>0.87254901960784315</v>
      </c>
      <c r="AP15" s="167">
        <f t="shared" si="12"/>
        <v>0.91119544592030366</v>
      </c>
      <c r="AQ15" s="167">
        <f t="shared" si="12"/>
        <v>0.88901960784313727</v>
      </c>
      <c r="AR15" s="167">
        <f t="shared" si="12"/>
        <v>0.85616698292220117</v>
      </c>
      <c r="AS15" s="167">
        <f t="shared" si="12"/>
        <v>0.89715370018975327</v>
      </c>
      <c r="AT15" s="167">
        <f t="shared" si="12"/>
        <v>0.89983579638752054</v>
      </c>
      <c r="AU15" s="167">
        <f t="shared" si="12"/>
        <v>0.87170930663700408</v>
      </c>
      <c r="AV15" s="167">
        <f t="shared" si="12"/>
        <v>0.91149425287356323</v>
      </c>
      <c r="AW15" s="167">
        <f t="shared" si="12"/>
        <v>0.89581015943641085</v>
      </c>
      <c r="AX15" s="167">
        <f t="shared" si="12"/>
        <v>0.91839080459770117</v>
      </c>
      <c r="AY15" s="167">
        <f t="shared" si="12"/>
        <v>0.8876529477196885</v>
      </c>
      <c r="AZ15" s="167">
        <f t="shared" si="12"/>
        <v>0.88060808305524652</v>
      </c>
      <c r="BA15" s="167">
        <f t="shared" si="12"/>
        <v>0.89042145593869737</v>
      </c>
      <c r="BB15" s="167">
        <f t="shared" si="12"/>
        <v>0.8246199480904709</v>
      </c>
      <c r="BC15" s="167">
        <f t="shared" si="12"/>
        <v>0.87318007662835251</v>
      </c>
      <c r="BD15" s="167">
        <f t="shared" si="12"/>
        <v>0.86429365962180205</v>
      </c>
      <c r="BE15" s="167">
        <f t="shared" si="12"/>
        <v>0.84390063032999629</v>
      </c>
      <c r="BF15" s="167">
        <f t="shared" si="12"/>
        <v>0.86083743842364535</v>
      </c>
      <c r="BG15" s="167">
        <f t="shared" si="12"/>
        <v>0.85465331850203929</v>
      </c>
      <c r="BH15" s="167">
        <f t="shared" si="12"/>
        <v>0.88122605363984674</v>
      </c>
      <c r="BI15" s="167">
        <v>0.85540000000000005</v>
      </c>
      <c r="BJ15" s="167">
        <f t="shared" si="12"/>
        <v>0.83984674329501918</v>
      </c>
      <c r="BK15" s="167">
        <f t="shared" si="12"/>
        <v>0.83833889506859471</v>
      </c>
      <c r="BL15" s="167">
        <f t="shared" si="12"/>
        <v>0</v>
      </c>
      <c r="BM15" s="167">
        <f t="shared" si="12"/>
        <v>0</v>
      </c>
      <c r="BN15" s="167">
        <f t="shared" si="12"/>
        <v>0</v>
      </c>
      <c r="BO15" s="167">
        <f t="shared" si="12"/>
        <v>0</v>
      </c>
      <c r="BP15" s="167">
        <f t="shared" si="12"/>
        <v>0</v>
      </c>
    </row>
    <row r="16" spans="1:68" s="165" customFormat="1" x14ac:dyDescent="0.25">
      <c r="A16" s="170" t="s">
        <v>142</v>
      </c>
      <c r="B16" s="164"/>
      <c r="C16" s="171"/>
      <c r="D16" s="172"/>
      <c r="E16" s="172"/>
      <c r="F16" s="172"/>
      <c r="G16" s="172"/>
      <c r="H16" s="172"/>
      <c r="I16" s="164"/>
      <c r="J16" s="172">
        <f t="shared" ref="J16:O16" si="13">J11</f>
        <v>3.607843137254902</v>
      </c>
      <c r="K16" s="172">
        <f t="shared" si="13"/>
        <v>4.5036101083032491</v>
      </c>
      <c r="L16" s="172">
        <f t="shared" si="13"/>
        <v>3.7945205479452055</v>
      </c>
      <c r="M16" s="172">
        <f t="shared" si="13"/>
        <v>4.0690235690235692</v>
      </c>
      <c r="N16" s="172">
        <f t="shared" si="13"/>
        <v>4.867167919799499</v>
      </c>
      <c r="O16" s="172">
        <f t="shared" si="13"/>
        <v>3.6315789473684212</v>
      </c>
      <c r="P16" s="164"/>
      <c r="Q16" s="172">
        <f t="shared" ref="Q16:BP16" si="14">Q11</f>
        <v>3.8504854368932038</v>
      </c>
      <c r="R16" s="172">
        <f t="shared" si="14"/>
        <v>3.3730569948186528</v>
      </c>
      <c r="S16" s="172">
        <f t="shared" si="14"/>
        <v>3.5057471264367814</v>
      </c>
      <c r="T16" s="172">
        <f t="shared" si="14"/>
        <v>4.0588235294117645</v>
      </c>
      <c r="U16" s="172">
        <f t="shared" si="14"/>
        <v>4.3229927007299267</v>
      </c>
      <c r="V16" s="172">
        <f t="shared" si="14"/>
        <v>3.8698224852071004</v>
      </c>
      <c r="W16" s="172">
        <f t="shared" si="14"/>
        <v>3.5709624796084829</v>
      </c>
      <c r="X16" s="172">
        <f t="shared" si="14"/>
        <v>4.0253164556962027</v>
      </c>
      <c r="Y16" s="172">
        <f>Y11</f>
        <v>3.627946127946128</v>
      </c>
      <c r="Z16" s="172">
        <f t="shared" si="14"/>
        <v>3.9964285714285714</v>
      </c>
      <c r="AA16" s="172">
        <f t="shared" si="14"/>
        <v>3.9721189591078065</v>
      </c>
      <c r="AB16" s="172">
        <f t="shared" si="14"/>
        <v>3.6256499133448874</v>
      </c>
      <c r="AC16" s="172">
        <f t="shared" si="14"/>
        <v>4</v>
      </c>
      <c r="AD16" s="172">
        <f t="shared" si="14"/>
        <v>3.40625</v>
      </c>
      <c r="AE16" s="172">
        <f t="shared" si="14"/>
        <v>3.4804381846635368</v>
      </c>
      <c r="AF16" s="172">
        <f t="shared" si="14"/>
        <v>3.3969594594594597</v>
      </c>
      <c r="AG16" s="172"/>
      <c r="AH16" s="170" t="s">
        <v>142</v>
      </c>
      <c r="AI16" s="173"/>
      <c r="AJ16" s="172">
        <f>AJ11</f>
        <v>0</v>
      </c>
      <c r="AK16" s="172">
        <f t="shared" si="14"/>
        <v>3.5080906148867315</v>
      </c>
      <c r="AL16" s="172">
        <f t="shared" si="14"/>
        <v>3.7870216306156408</v>
      </c>
      <c r="AM16" s="172">
        <f t="shared" si="14"/>
        <v>3.8741496598639458</v>
      </c>
      <c r="AN16" s="172">
        <f t="shared" si="14"/>
        <v>4.0345423143350603</v>
      </c>
      <c r="AO16" s="172">
        <f t="shared" si="14"/>
        <v>3.7648054145516077</v>
      </c>
      <c r="AP16" s="172">
        <f t="shared" si="14"/>
        <v>3.9104234527687298</v>
      </c>
      <c r="AQ16" s="172">
        <f t="shared" si="14"/>
        <v>3.9289428076256501</v>
      </c>
      <c r="AR16" s="172">
        <f t="shared" si="14"/>
        <v>3.7105263157894739</v>
      </c>
      <c r="AS16" s="172">
        <f t="shared" si="14"/>
        <v>4.1328671328671325</v>
      </c>
      <c r="AT16" s="172">
        <f t="shared" si="14"/>
        <v>4.0146520146520146</v>
      </c>
      <c r="AU16" s="172">
        <f t="shared" si="14"/>
        <v>3.9183333333333334</v>
      </c>
      <c r="AV16" s="172">
        <f t="shared" si="14"/>
        <v>3.9192751235584842</v>
      </c>
      <c r="AW16" s="172">
        <f t="shared" si="14"/>
        <v>4.2090592334494774</v>
      </c>
      <c r="AX16" s="172">
        <f t="shared" si="14"/>
        <v>3.9685430463576159</v>
      </c>
      <c r="AY16" s="172">
        <f t="shared" si="14"/>
        <v>3.8675282714054928</v>
      </c>
      <c r="AZ16" s="172">
        <f t="shared" si="14"/>
        <v>4.0529010238907848</v>
      </c>
      <c r="BA16" s="172">
        <f t="shared" si="14"/>
        <v>3.9658703071672354</v>
      </c>
      <c r="BB16" s="172">
        <f t="shared" si="14"/>
        <v>3.8949211908931698</v>
      </c>
      <c r="BC16" s="172">
        <f t="shared" si="14"/>
        <v>3.9634782608695653</v>
      </c>
      <c r="BD16" s="172">
        <f t="shared" si="14"/>
        <v>3.9110738255033559</v>
      </c>
      <c r="BE16" s="172">
        <f t="shared" si="14"/>
        <v>4.0861759425493718</v>
      </c>
      <c r="BF16" s="172">
        <f t="shared" si="14"/>
        <v>3.8690036900369003</v>
      </c>
      <c r="BG16" s="172">
        <f t="shared" si="14"/>
        <v>3.9134125636672326</v>
      </c>
      <c r="BH16" s="172">
        <f t="shared" si="14"/>
        <v>4.0998217468805702</v>
      </c>
      <c r="BI16" s="172">
        <v>3.96</v>
      </c>
      <c r="BJ16" s="172">
        <f t="shared" si="14"/>
        <v>4.0368324125230206</v>
      </c>
      <c r="BK16" s="172">
        <f t="shared" si="14"/>
        <v>3.864957264957265</v>
      </c>
      <c r="BL16" s="172">
        <f t="shared" si="14"/>
        <v>0</v>
      </c>
      <c r="BM16" s="172">
        <f t="shared" si="14"/>
        <v>0</v>
      </c>
      <c r="BN16" s="172">
        <f t="shared" si="14"/>
        <v>0</v>
      </c>
      <c r="BO16" s="172">
        <f t="shared" si="14"/>
        <v>0</v>
      </c>
      <c r="BP16" s="172">
        <f t="shared" si="14"/>
        <v>0</v>
      </c>
    </row>
    <row r="17" spans="1:68" s="169" customFormat="1" x14ac:dyDescent="0.25">
      <c r="A17" s="174" t="s">
        <v>143</v>
      </c>
      <c r="B17" s="156"/>
      <c r="C17" s="156"/>
      <c r="D17" s="156"/>
      <c r="E17" s="156"/>
      <c r="F17" s="156"/>
      <c r="G17" s="156"/>
      <c r="H17" s="156"/>
      <c r="I17" s="156" t="s">
        <v>144</v>
      </c>
      <c r="J17" s="156">
        <f t="shared" ref="J17:BP17" si="15">IFERROR((J18/J19),0)</f>
        <v>0</v>
      </c>
      <c r="K17" s="156">
        <f t="shared" si="15"/>
        <v>0</v>
      </c>
      <c r="L17" s="156">
        <f t="shared" si="15"/>
        <v>0</v>
      </c>
      <c r="M17" s="156">
        <f t="shared" si="15"/>
        <v>0</v>
      </c>
      <c r="N17" s="156">
        <f t="shared" si="15"/>
        <v>0</v>
      </c>
      <c r="O17" s="156">
        <f t="shared" si="15"/>
        <v>4.0816326530612242E-2</v>
      </c>
      <c r="P17" s="156" t="s">
        <v>144</v>
      </c>
      <c r="Q17" s="156">
        <f t="shared" si="15"/>
        <v>0</v>
      </c>
      <c r="R17" s="156">
        <f t="shared" si="15"/>
        <v>2.0408163265306121E-2</v>
      </c>
      <c r="S17" s="156">
        <f t="shared" si="15"/>
        <v>4.0816326530612242E-2</v>
      </c>
      <c r="T17" s="156">
        <f t="shared" si="15"/>
        <v>2.1739130434782608E-2</v>
      </c>
      <c r="U17" s="156">
        <f t="shared" si="15"/>
        <v>1.8181818181818181E-2</v>
      </c>
      <c r="V17" s="156">
        <f t="shared" si="15"/>
        <v>0</v>
      </c>
      <c r="W17" s="156">
        <f t="shared" si="15"/>
        <v>2.4390243902439025E-2</v>
      </c>
      <c r="X17" s="156">
        <f t="shared" si="15"/>
        <v>2.564102564102564E-2</v>
      </c>
      <c r="Y17" s="156">
        <f>IFERROR((Y18/Y19),0)</f>
        <v>0</v>
      </c>
      <c r="Z17" s="156">
        <f t="shared" si="15"/>
        <v>0</v>
      </c>
      <c r="AA17" s="156">
        <f t="shared" si="15"/>
        <v>1.8181818181818181E-2</v>
      </c>
      <c r="AB17" s="156">
        <f t="shared" si="15"/>
        <v>0</v>
      </c>
      <c r="AC17" s="156">
        <f t="shared" si="15"/>
        <v>0.04</v>
      </c>
      <c r="AD17" s="156">
        <f t="shared" si="15"/>
        <v>0</v>
      </c>
      <c r="AE17" s="156">
        <f t="shared" si="15"/>
        <v>1.4925373134328358E-2</v>
      </c>
      <c r="AF17" s="156">
        <f t="shared" si="15"/>
        <v>0</v>
      </c>
      <c r="AG17" s="156"/>
      <c r="AH17" s="174" t="s">
        <v>143</v>
      </c>
      <c r="AI17" s="156" t="s">
        <v>144</v>
      </c>
      <c r="AJ17" s="156">
        <f>IFERROR((AJ18/AJ19),0)</f>
        <v>0</v>
      </c>
      <c r="AK17" s="156">
        <f t="shared" si="15"/>
        <v>0</v>
      </c>
      <c r="AL17" s="156">
        <f t="shared" si="15"/>
        <v>0</v>
      </c>
      <c r="AM17" s="156">
        <f t="shared" si="15"/>
        <v>0</v>
      </c>
      <c r="AN17" s="156">
        <f t="shared" si="15"/>
        <v>0</v>
      </c>
      <c r="AO17" s="156">
        <f t="shared" si="15"/>
        <v>0</v>
      </c>
      <c r="AP17" s="156">
        <f t="shared" si="15"/>
        <v>1.3333333333333334E-2</v>
      </c>
      <c r="AQ17" s="156">
        <f t="shared" si="15"/>
        <v>1.5151515151515152E-2</v>
      </c>
      <c r="AR17" s="156">
        <f t="shared" si="15"/>
        <v>0</v>
      </c>
      <c r="AS17" s="156">
        <f t="shared" si="15"/>
        <v>0</v>
      </c>
      <c r="AT17" s="156">
        <f t="shared" si="15"/>
        <v>0</v>
      </c>
      <c r="AU17" s="156">
        <f t="shared" si="15"/>
        <v>0</v>
      </c>
      <c r="AV17" s="156">
        <f t="shared" si="15"/>
        <v>0</v>
      </c>
      <c r="AW17" s="156">
        <f t="shared" si="15"/>
        <v>0</v>
      </c>
      <c r="AX17" s="156">
        <f t="shared" si="15"/>
        <v>0</v>
      </c>
      <c r="AY17" s="156">
        <f t="shared" si="15"/>
        <v>2.564102564102564E-2</v>
      </c>
      <c r="AZ17" s="156">
        <f t="shared" si="15"/>
        <v>0</v>
      </c>
      <c r="BA17" s="156">
        <f t="shared" si="15"/>
        <v>0</v>
      </c>
      <c r="BB17" s="156">
        <f t="shared" si="15"/>
        <v>1.3157894736842105E-2</v>
      </c>
      <c r="BC17" s="156">
        <f t="shared" si="15"/>
        <v>0</v>
      </c>
      <c r="BD17" s="156">
        <f t="shared" si="15"/>
        <v>0</v>
      </c>
      <c r="BE17" s="156">
        <f t="shared" si="15"/>
        <v>1.8867924528301886E-2</v>
      </c>
      <c r="BF17" s="156">
        <f t="shared" si="15"/>
        <v>0</v>
      </c>
      <c r="BG17" s="156">
        <f t="shared" si="15"/>
        <v>0</v>
      </c>
      <c r="BH17" s="156">
        <f t="shared" si="15"/>
        <v>0</v>
      </c>
      <c r="BI17" s="156">
        <f t="shared" si="15"/>
        <v>4.3478260869565216E-2</v>
      </c>
      <c r="BJ17" s="156">
        <f t="shared" si="15"/>
        <v>0</v>
      </c>
      <c r="BK17" s="156">
        <f t="shared" si="15"/>
        <v>0</v>
      </c>
      <c r="BL17" s="156">
        <f t="shared" si="15"/>
        <v>0</v>
      </c>
      <c r="BM17" s="156">
        <f t="shared" si="15"/>
        <v>0</v>
      </c>
      <c r="BN17" s="156">
        <f t="shared" si="15"/>
        <v>0</v>
      </c>
      <c r="BO17" s="156">
        <f t="shared" si="15"/>
        <v>0</v>
      </c>
      <c r="BP17" s="156">
        <f t="shared" si="15"/>
        <v>0</v>
      </c>
    </row>
    <row r="18" spans="1:68" s="178" customFormat="1" x14ac:dyDescent="0.25">
      <c r="A18" s="175" t="s">
        <v>145</v>
      </c>
      <c r="B18" s="176"/>
      <c r="C18" s="14"/>
      <c r="D18" s="14"/>
      <c r="E18" s="14"/>
      <c r="F18" s="14"/>
      <c r="G18" s="14"/>
      <c r="H18" s="14"/>
      <c r="I18" s="176"/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176"/>
      <c r="Q18" s="14">
        <v>0</v>
      </c>
      <c r="R18" s="14">
        <v>1</v>
      </c>
      <c r="S18" s="14">
        <v>2</v>
      </c>
      <c r="T18" s="14">
        <v>1</v>
      </c>
      <c r="U18" s="14">
        <v>1</v>
      </c>
      <c r="V18" s="14">
        <v>0</v>
      </c>
      <c r="W18" s="14">
        <v>2</v>
      </c>
      <c r="X18" s="14">
        <v>1</v>
      </c>
      <c r="Y18" s="14">
        <v>0</v>
      </c>
      <c r="Z18" s="14">
        <v>0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/>
      <c r="AH18" s="175" t="s">
        <v>145</v>
      </c>
      <c r="AI18" s="177"/>
      <c r="AJ18" s="159">
        <v>0</v>
      </c>
      <c r="AK18" s="159">
        <v>0</v>
      </c>
      <c r="AL18" s="159">
        <v>0</v>
      </c>
      <c r="AM18" s="159">
        <v>0</v>
      </c>
      <c r="AN18" s="159">
        <v>0</v>
      </c>
      <c r="AO18" s="159">
        <v>0</v>
      </c>
      <c r="AP18" s="159">
        <v>1</v>
      </c>
      <c r="AQ18" s="159">
        <v>1</v>
      </c>
      <c r="AR18" s="159">
        <v>0</v>
      </c>
      <c r="AS18" s="159">
        <v>0</v>
      </c>
      <c r="AT18" s="159">
        <v>0</v>
      </c>
      <c r="AU18" s="159">
        <v>0</v>
      </c>
      <c r="AV18" s="159">
        <v>0</v>
      </c>
      <c r="AW18" s="159">
        <v>0</v>
      </c>
      <c r="AX18" s="159">
        <v>0</v>
      </c>
      <c r="AY18" s="159">
        <v>2</v>
      </c>
      <c r="AZ18" s="159">
        <v>0</v>
      </c>
      <c r="BA18" s="159">
        <v>0</v>
      </c>
      <c r="BB18" s="159">
        <v>1</v>
      </c>
      <c r="BC18" s="159">
        <v>0</v>
      </c>
      <c r="BD18" s="159">
        <v>0</v>
      </c>
      <c r="BE18" s="159">
        <v>1</v>
      </c>
      <c r="BF18" s="159">
        <v>0</v>
      </c>
      <c r="BG18" s="159">
        <v>0</v>
      </c>
      <c r="BH18" s="159">
        <v>0</v>
      </c>
      <c r="BI18" s="159">
        <v>1</v>
      </c>
      <c r="BJ18" s="159">
        <v>0</v>
      </c>
      <c r="BK18" s="159">
        <v>0</v>
      </c>
      <c r="BL18" s="159"/>
      <c r="BM18" s="159"/>
      <c r="BN18" s="159"/>
      <c r="BO18" s="159"/>
      <c r="BP18" s="159"/>
    </row>
    <row r="19" spans="1:68" s="178" customFormat="1" x14ac:dyDescent="0.25">
      <c r="A19" s="175" t="s">
        <v>146</v>
      </c>
      <c r="B19" s="176"/>
      <c r="C19" s="179"/>
      <c r="D19" s="14"/>
      <c r="E19" s="14"/>
      <c r="F19" s="14"/>
      <c r="G19" s="14"/>
      <c r="H19" s="14"/>
      <c r="I19" s="176"/>
      <c r="J19" s="14">
        <v>10</v>
      </c>
      <c r="K19" s="14">
        <v>14</v>
      </c>
      <c r="L19" s="14">
        <v>67</v>
      </c>
      <c r="M19" s="14">
        <v>13</v>
      </c>
      <c r="N19" s="14">
        <v>0</v>
      </c>
      <c r="O19" s="14">
        <v>49</v>
      </c>
      <c r="P19" s="176"/>
      <c r="Q19" s="14">
        <v>63</v>
      </c>
      <c r="R19" s="14">
        <v>49</v>
      </c>
      <c r="S19" s="14">
        <v>49</v>
      </c>
      <c r="T19" s="14">
        <v>46</v>
      </c>
      <c r="U19" s="14">
        <v>55</v>
      </c>
      <c r="V19" s="14">
        <v>53</v>
      </c>
      <c r="W19" s="14">
        <v>82</v>
      </c>
      <c r="X19" s="14">
        <v>39</v>
      </c>
      <c r="Y19" s="14">
        <v>48</v>
      </c>
      <c r="Z19" s="14">
        <v>29</v>
      </c>
      <c r="AA19" s="14">
        <v>55</v>
      </c>
      <c r="AB19" s="14">
        <v>73</v>
      </c>
      <c r="AC19" s="14">
        <v>25</v>
      </c>
      <c r="AD19" s="14">
        <v>49</v>
      </c>
      <c r="AE19" s="14">
        <v>67</v>
      </c>
      <c r="AF19" s="14">
        <v>54</v>
      </c>
      <c r="AG19" s="14"/>
      <c r="AH19" s="175" t="s">
        <v>146</v>
      </c>
      <c r="AI19" s="180"/>
      <c r="AJ19" s="159">
        <v>41</v>
      </c>
      <c r="AK19" s="159">
        <v>53</v>
      </c>
      <c r="AL19" s="159">
        <v>51</v>
      </c>
      <c r="AM19" s="159">
        <v>49</v>
      </c>
      <c r="AN19" s="159">
        <v>55</v>
      </c>
      <c r="AO19" s="159">
        <v>44</v>
      </c>
      <c r="AP19" s="159">
        <v>75</v>
      </c>
      <c r="AQ19" s="159">
        <v>66</v>
      </c>
      <c r="AR19" s="159">
        <v>58</v>
      </c>
      <c r="AS19" s="159">
        <v>72</v>
      </c>
      <c r="AT19" s="159">
        <v>51</v>
      </c>
      <c r="AU19" s="159">
        <v>63</v>
      </c>
      <c r="AV19" s="159">
        <v>73</v>
      </c>
      <c r="AW19" s="159">
        <v>61</v>
      </c>
      <c r="AX19" s="159">
        <v>63</v>
      </c>
      <c r="AY19" s="159">
        <v>78</v>
      </c>
      <c r="AZ19" s="159">
        <v>57</v>
      </c>
      <c r="BA19" s="159">
        <v>63</v>
      </c>
      <c r="BB19" s="159">
        <v>76</v>
      </c>
      <c r="BC19" s="159">
        <v>79</v>
      </c>
      <c r="BD19" s="159">
        <v>63</v>
      </c>
      <c r="BE19" s="159">
        <v>53</v>
      </c>
      <c r="BF19" s="159">
        <v>49</v>
      </c>
      <c r="BG19" s="159">
        <v>54</v>
      </c>
      <c r="BH19" s="159">
        <v>62</v>
      </c>
      <c r="BI19" s="159">
        <v>23</v>
      </c>
      <c r="BJ19" s="159">
        <v>11</v>
      </c>
      <c r="BK19" s="159">
        <v>83</v>
      </c>
      <c r="BL19" s="159"/>
      <c r="BM19" s="159"/>
      <c r="BN19" s="159"/>
      <c r="BO19" s="159"/>
      <c r="BP19" s="159"/>
    </row>
    <row r="20" spans="1:68" s="169" customFormat="1" x14ac:dyDescent="0.25">
      <c r="A20" s="174" t="s">
        <v>147</v>
      </c>
      <c r="B20" s="156"/>
      <c r="C20" s="156"/>
      <c r="D20" s="156"/>
      <c r="E20" s="156"/>
      <c r="F20" s="156"/>
      <c r="G20" s="156"/>
      <c r="H20" s="156"/>
      <c r="I20" s="155" t="s">
        <v>148</v>
      </c>
      <c r="J20" s="156">
        <f t="shared" ref="J20:O20" si="16">IFERROR((J21/J22),0)</f>
        <v>4.5977011494252873E-2</v>
      </c>
      <c r="K20" s="156">
        <f t="shared" si="16"/>
        <v>3.1914893617021274E-2</v>
      </c>
      <c r="L20" s="156">
        <f t="shared" si="16"/>
        <v>7.6923076923076927E-2</v>
      </c>
      <c r="M20" s="156">
        <f t="shared" si="16"/>
        <v>6.919275123558484E-2</v>
      </c>
      <c r="N20" s="156">
        <f t="shared" si="16"/>
        <v>2.1015761821366025E-2</v>
      </c>
      <c r="O20" s="156">
        <f t="shared" si="16"/>
        <v>2.2508038585209004E-2</v>
      </c>
      <c r="P20" s="155" t="s">
        <v>148</v>
      </c>
      <c r="Q20" s="156">
        <f t="shared" ref="Q20:BP20" si="17">IFERROR((Q21/Q22),0)</f>
        <v>2.4205748865355523E-2</v>
      </c>
      <c r="R20" s="156">
        <f t="shared" si="17"/>
        <v>1.2944983818770227E-2</v>
      </c>
      <c r="S20" s="156">
        <f t="shared" si="17"/>
        <v>2.1806853582554516E-2</v>
      </c>
      <c r="T20" s="156">
        <f t="shared" si="17"/>
        <v>2.4890190336749635E-2</v>
      </c>
      <c r="U20" s="156">
        <f t="shared" si="17"/>
        <v>2.5796661608497723E-2</v>
      </c>
      <c r="V20" s="156">
        <f t="shared" si="17"/>
        <v>1.7730496453900711E-2</v>
      </c>
      <c r="W20" s="156">
        <f t="shared" si="17"/>
        <v>1.6298020954598369E-2</v>
      </c>
      <c r="X20" s="156">
        <f t="shared" si="17"/>
        <v>3.875968992248062E-2</v>
      </c>
      <c r="Y20" s="156">
        <f>IFERROR((Y21/Y22),0)</f>
        <v>5.4858934169278999E-2</v>
      </c>
      <c r="Z20" s="156">
        <f t="shared" si="17"/>
        <v>1.7741935483870968E-2</v>
      </c>
      <c r="AA20" s="156">
        <f t="shared" si="17"/>
        <v>2.1666666666666667E-2</v>
      </c>
      <c r="AB20" s="156">
        <f t="shared" si="17"/>
        <v>1.4516129032258065E-2</v>
      </c>
      <c r="AC20" s="156">
        <f t="shared" si="17"/>
        <v>6.7226890756302525E-3</v>
      </c>
      <c r="AD20" s="156">
        <f t="shared" si="17"/>
        <v>1.532033426183844E-2</v>
      </c>
      <c r="AE20" s="156">
        <f t="shared" si="17"/>
        <v>1.5647226173541962E-2</v>
      </c>
      <c r="AF20" s="156">
        <f t="shared" si="17"/>
        <v>2.0155038759689922E-2</v>
      </c>
      <c r="AG20" s="156"/>
      <c r="AH20" s="174" t="s">
        <v>147</v>
      </c>
      <c r="AI20" s="155" t="s">
        <v>148</v>
      </c>
      <c r="AJ20" s="156">
        <f>IFERROR((AJ21/AJ22),0)</f>
        <v>1.0948905109489052E-2</v>
      </c>
      <c r="AK20" s="156">
        <f t="shared" si="17"/>
        <v>1.3846153846153847E-2</v>
      </c>
      <c r="AL20" s="156">
        <f t="shared" si="17"/>
        <v>3.110419906687403E-2</v>
      </c>
      <c r="AM20" s="156">
        <f t="shared" si="17"/>
        <v>1.9736842105263157E-2</v>
      </c>
      <c r="AN20" s="156">
        <f t="shared" si="17"/>
        <v>1.6420361247947456E-2</v>
      </c>
      <c r="AO20" s="156">
        <f t="shared" si="17"/>
        <v>1.5974440894568689E-2</v>
      </c>
      <c r="AP20" s="156">
        <f t="shared" si="17"/>
        <v>2.1374045801526718E-2</v>
      </c>
      <c r="AQ20" s="156">
        <f t="shared" si="17"/>
        <v>1.1475409836065573E-2</v>
      </c>
      <c r="AR20" s="156">
        <f>IFERROR((AR21/AR22),0)</f>
        <v>7.9491255961844191E-3</v>
      </c>
      <c r="AS20" s="156">
        <f t="shared" si="17"/>
        <v>7.9617834394904458E-3</v>
      </c>
      <c r="AT20" s="156">
        <f t="shared" si="17"/>
        <v>1.1804384485666104E-2</v>
      </c>
      <c r="AU20" s="156">
        <f t="shared" si="17"/>
        <v>7.9617834394904458E-3</v>
      </c>
      <c r="AV20" s="156">
        <f t="shared" si="17"/>
        <v>1.3473053892215569E-2</v>
      </c>
      <c r="AW20" s="156">
        <f t="shared" si="17"/>
        <v>1.5948963317384369E-2</v>
      </c>
      <c r="AX20" s="156">
        <f t="shared" si="17"/>
        <v>1.5479876160990712E-2</v>
      </c>
      <c r="AY20" s="156">
        <f t="shared" si="17"/>
        <v>1.812688821752266E-2</v>
      </c>
      <c r="AZ20" s="156">
        <f t="shared" si="17"/>
        <v>6.5040650406504065E-3</v>
      </c>
      <c r="BA20" s="156">
        <f t="shared" si="17"/>
        <v>3.1250000000000002E-3</v>
      </c>
      <c r="BB20" s="156">
        <f t="shared" si="17"/>
        <v>6.5897858319604614E-3</v>
      </c>
      <c r="BC20" s="156">
        <f t="shared" si="17"/>
        <v>1.2718600953895072E-2</v>
      </c>
      <c r="BD20" s="156">
        <f t="shared" si="17"/>
        <v>9.4191522762951327E-3</v>
      </c>
      <c r="BE20" s="156">
        <f t="shared" si="17"/>
        <v>3.3500837520938024E-3</v>
      </c>
      <c r="BF20" s="156">
        <f t="shared" si="17"/>
        <v>1.2027491408934709E-2</v>
      </c>
      <c r="BG20" s="156">
        <f t="shared" si="17"/>
        <v>6.5681444991789817E-3</v>
      </c>
      <c r="BH20" s="156">
        <f t="shared" si="17"/>
        <v>6.7681895093062603E-3</v>
      </c>
      <c r="BI20" s="156">
        <f t="shared" si="17"/>
        <v>9.9337748344370865E-3</v>
      </c>
      <c r="BJ20" s="156">
        <f t="shared" si="17"/>
        <v>8.6355785837651123E-3</v>
      </c>
      <c r="BK20" s="156">
        <f t="shared" si="17"/>
        <v>1.839464882943144E-2</v>
      </c>
      <c r="BL20" s="156">
        <f t="shared" si="17"/>
        <v>0</v>
      </c>
      <c r="BM20" s="156">
        <f t="shared" si="17"/>
        <v>0</v>
      </c>
      <c r="BN20" s="156">
        <f t="shared" si="17"/>
        <v>0</v>
      </c>
      <c r="BO20" s="156">
        <f t="shared" si="17"/>
        <v>0</v>
      </c>
      <c r="BP20" s="156">
        <f t="shared" si="17"/>
        <v>0</v>
      </c>
    </row>
    <row r="21" spans="1:68" s="178" customFormat="1" x14ac:dyDescent="0.25">
      <c r="A21" s="175" t="s">
        <v>149</v>
      </c>
      <c r="B21" s="176"/>
      <c r="C21" s="14"/>
      <c r="D21" s="14"/>
      <c r="E21" s="14"/>
      <c r="F21" s="14"/>
      <c r="G21" s="14"/>
      <c r="H21" s="14"/>
      <c r="I21" s="176"/>
      <c r="J21" s="14">
        <v>28</v>
      </c>
      <c r="K21" s="14">
        <v>21</v>
      </c>
      <c r="L21" s="14">
        <v>44</v>
      </c>
      <c r="M21" s="14">
        <v>42</v>
      </c>
      <c r="N21" s="14">
        <v>12</v>
      </c>
      <c r="O21" s="14">
        <v>14</v>
      </c>
      <c r="P21" s="176"/>
      <c r="Q21" s="14">
        <v>16</v>
      </c>
      <c r="R21" s="14">
        <v>8</v>
      </c>
      <c r="S21" s="14">
        <v>14</v>
      </c>
      <c r="T21" s="14">
        <v>17</v>
      </c>
      <c r="U21" s="14">
        <v>17</v>
      </c>
      <c r="V21" s="14">
        <v>10</v>
      </c>
      <c r="W21" s="14">
        <v>14</v>
      </c>
      <c r="X21" s="14">
        <v>25</v>
      </c>
      <c r="Y21" s="14">
        <v>35</v>
      </c>
      <c r="Z21" s="14">
        <v>11</v>
      </c>
      <c r="AA21" s="14">
        <v>13</v>
      </c>
      <c r="AB21" s="14">
        <v>9</v>
      </c>
      <c r="AC21" s="14">
        <v>4</v>
      </c>
      <c r="AD21" s="14">
        <v>11</v>
      </c>
      <c r="AE21" s="14">
        <v>11</v>
      </c>
      <c r="AF21" s="14">
        <v>13</v>
      </c>
      <c r="AG21" s="14"/>
      <c r="AH21" s="175" t="s">
        <v>149</v>
      </c>
      <c r="AI21" s="177"/>
      <c r="AJ21" s="159">
        <v>6</v>
      </c>
      <c r="AK21" s="159">
        <v>9</v>
      </c>
      <c r="AL21" s="159">
        <v>20</v>
      </c>
      <c r="AM21" s="159">
        <v>12</v>
      </c>
      <c r="AN21" s="159">
        <v>10</v>
      </c>
      <c r="AO21" s="159">
        <v>10</v>
      </c>
      <c r="AP21" s="159">
        <v>14</v>
      </c>
      <c r="AQ21" s="159">
        <v>7</v>
      </c>
      <c r="AR21" s="159">
        <v>5</v>
      </c>
      <c r="AS21" s="159">
        <v>5</v>
      </c>
      <c r="AT21" s="159">
        <v>7</v>
      </c>
      <c r="AU21" s="159">
        <v>5</v>
      </c>
      <c r="AV21" s="159">
        <v>9</v>
      </c>
      <c r="AW21" s="159">
        <v>10</v>
      </c>
      <c r="AX21" s="159">
        <v>10</v>
      </c>
      <c r="AY21" s="159">
        <v>12</v>
      </c>
      <c r="AZ21" s="159">
        <v>4</v>
      </c>
      <c r="BA21" s="159">
        <v>2</v>
      </c>
      <c r="BB21" s="159">
        <v>4</v>
      </c>
      <c r="BC21" s="159">
        <v>8</v>
      </c>
      <c r="BD21" s="159">
        <v>6</v>
      </c>
      <c r="BE21" s="159">
        <v>2</v>
      </c>
      <c r="BF21" s="159">
        <v>7</v>
      </c>
      <c r="BG21" s="159">
        <v>4</v>
      </c>
      <c r="BH21" s="159">
        <v>4</v>
      </c>
      <c r="BI21" s="159">
        <v>6</v>
      </c>
      <c r="BJ21" s="159">
        <v>5</v>
      </c>
      <c r="BK21" s="159">
        <v>11</v>
      </c>
      <c r="BL21" s="159"/>
      <c r="BM21" s="159"/>
      <c r="BN21" s="159"/>
      <c r="BO21" s="159"/>
      <c r="BP21" s="159"/>
    </row>
    <row r="22" spans="1:68" s="178" customFormat="1" x14ac:dyDescent="0.25">
      <c r="A22" s="175" t="s">
        <v>150</v>
      </c>
      <c r="B22" s="176"/>
      <c r="C22" s="179"/>
      <c r="D22" s="14"/>
      <c r="E22" s="14"/>
      <c r="F22" s="14"/>
      <c r="G22" s="14"/>
      <c r="H22" s="14"/>
      <c r="I22" s="176"/>
      <c r="J22" s="14">
        <v>609</v>
      </c>
      <c r="K22" s="14">
        <v>658</v>
      </c>
      <c r="L22" s="14">
        <v>572</v>
      </c>
      <c r="M22" s="14">
        <v>607</v>
      </c>
      <c r="N22" s="14">
        <v>571</v>
      </c>
      <c r="O22" s="14">
        <v>622</v>
      </c>
      <c r="P22" s="176"/>
      <c r="Q22" s="14">
        <v>661</v>
      </c>
      <c r="R22" s="14">
        <v>618</v>
      </c>
      <c r="S22" s="14">
        <v>642</v>
      </c>
      <c r="T22" s="14">
        <v>683</v>
      </c>
      <c r="U22" s="14">
        <v>659</v>
      </c>
      <c r="V22" s="14">
        <v>564</v>
      </c>
      <c r="W22" s="14">
        <v>859</v>
      </c>
      <c r="X22" s="14">
        <v>645</v>
      </c>
      <c r="Y22" s="14">
        <v>638</v>
      </c>
      <c r="Z22" s="14">
        <v>620</v>
      </c>
      <c r="AA22" s="14">
        <v>600</v>
      </c>
      <c r="AB22" s="14">
        <v>620</v>
      </c>
      <c r="AC22" s="14">
        <v>595</v>
      </c>
      <c r="AD22" s="14">
        <v>718</v>
      </c>
      <c r="AE22" s="14">
        <v>703</v>
      </c>
      <c r="AF22" s="14">
        <v>645</v>
      </c>
      <c r="AG22" s="14"/>
      <c r="AH22" s="175" t="s">
        <v>150</v>
      </c>
      <c r="AI22" s="180"/>
      <c r="AJ22" s="159">
        <v>548</v>
      </c>
      <c r="AK22" s="159">
        <v>650</v>
      </c>
      <c r="AL22" s="159">
        <v>643</v>
      </c>
      <c r="AM22" s="159">
        <v>608</v>
      </c>
      <c r="AN22" s="159">
        <v>609</v>
      </c>
      <c r="AO22" s="159">
        <v>626</v>
      </c>
      <c r="AP22" s="159">
        <v>655</v>
      </c>
      <c r="AQ22" s="159">
        <v>610</v>
      </c>
      <c r="AR22" s="159">
        <v>629</v>
      </c>
      <c r="AS22" s="159">
        <v>628</v>
      </c>
      <c r="AT22" s="159">
        <v>593</v>
      </c>
      <c r="AU22" s="159">
        <v>628</v>
      </c>
      <c r="AV22" s="159">
        <v>668</v>
      </c>
      <c r="AW22" s="159">
        <v>627</v>
      </c>
      <c r="AX22" s="159">
        <v>646</v>
      </c>
      <c r="AY22" s="159">
        <v>662</v>
      </c>
      <c r="AZ22" s="159">
        <v>615</v>
      </c>
      <c r="BA22" s="159">
        <v>640</v>
      </c>
      <c r="BB22" s="159">
        <v>607</v>
      </c>
      <c r="BC22" s="159">
        <v>629</v>
      </c>
      <c r="BD22" s="159">
        <v>637</v>
      </c>
      <c r="BE22" s="159">
        <v>597</v>
      </c>
      <c r="BF22" s="159">
        <v>582</v>
      </c>
      <c r="BG22" s="159">
        <v>609</v>
      </c>
      <c r="BH22" s="159">
        <v>591</v>
      </c>
      <c r="BI22" s="159">
        <v>604</v>
      </c>
      <c r="BJ22" s="159">
        <v>579</v>
      </c>
      <c r="BK22" s="159">
        <v>598</v>
      </c>
      <c r="BL22" s="159"/>
      <c r="BM22" s="159"/>
      <c r="BN22" s="159"/>
      <c r="BO22" s="159"/>
      <c r="BP22" s="159"/>
    </row>
    <row r="23" spans="1:68" x14ac:dyDescent="0.25">
      <c r="A23" s="151"/>
      <c r="B23" s="152"/>
      <c r="C23" s="8">
        <v>44531</v>
      </c>
      <c r="D23" s="8" t="e">
        <f ca="1">_xll.FIMMÊS(C23,0)+1</f>
        <v>#NAME?</v>
      </c>
      <c r="E23" s="8" t="e">
        <f ca="1">_xll.FIMMÊS(D23,0)+1</f>
        <v>#NAME?</v>
      </c>
      <c r="F23" s="8" t="e">
        <f ca="1">_xll.FIMMÊS(E23,0)+1</f>
        <v>#NAME?</v>
      </c>
      <c r="G23" s="8" t="e">
        <f ca="1">_xll.FIMMÊS(F23,0)+1</f>
        <v>#NAME?</v>
      </c>
      <c r="H23" s="8">
        <v>44682</v>
      </c>
      <c r="I23" s="152"/>
      <c r="J23" s="8" t="e">
        <f ca="1">_xll.FIMMÊS(H23,0)+1</f>
        <v>#NAME?</v>
      </c>
      <c r="K23" s="8" t="e">
        <f ca="1">_xll.FIMMÊS(J23,0)+1</f>
        <v>#NAME?</v>
      </c>
      <c r="L23" s="8" t="e">
        <f ca="1">_xll.FIMMÊS(K23,0)+1</f>
        <v>#NAME?</v>
      </c>
      <c r="M23" s="8" t="e">
        <f ca="1">_xll.FIMMÊS(L23,0)+1</f>
        <v>#NAME?</v>
      </c>
      <c r="N23" s="8" t="e">
        <f ca="1">_xll.FIMMÊS(M23,0)+1</f>
        <v>#NAME?</v>
      </c>
      <c r="O23" s="8" t="e">
        <f ca="1">_xll.FIMMÊS(N23,0)+1</f>
        <v>#NAME?</v>
      </c>
      <c r="P23" s="152"/>
      <c r="Q23" s="8" t="e">
        <f ca="1">_xll.FIMMÊS(O23,0)+1</f>
        <v>#NAME?</v>
      </c>
      <c r="R23" s="8" t="e">
        <f t="shared" ref="R23:AF23" ca="1" si="18">_xll.FIMMÊS(Q23,0)+1</f>
        <v>#NAME?</v>
      </c>
      <c r="S23" s="8" t="e">
        <f t="shared" ca="1" si="18"/>
        <v>#NAME?</v>
      </c>
      <c r="T23" s="8" t="e">
        <f t="shared" ca="1" si="18"/>
        <v>#NAME?</v>
      </c>
      <c r="U23" s="8" t="e">
        <f t="shared" ca="1" si="18"/>
        <v>#NAME?</v>
      </c>
      <c r="V23" s="8" t="e">
        <f t="shared" ca="1" si="18"/>
        <v>#NAME?</v>
      </c>
      <c r="W23" s="8" t="e">
        <f t="shared" ca="1" si="18"/>
        <v>#NAME?</v>
      </c>
      <c r="X23" s="8" t="e">
        <f t="shared" ca="1" si="18"/>
        <v>#NAME?</v>
      </c>
      <c r="Y23" s="8" t="e">
        <f t="shared" ca="1" si="18"/>
        <v>#NAME?</v>
      </c>
      <c r="Z23" s="8" t="e">
        <f t="shared" ca="1" si="18"/>
        <v>#NAME?</v>
      </c>
      <c r="AA23" s="8" t="e">
        <f t="shared" ca="1" si="18"/>
        <v>#NAME?</v>
      </c>
      <c r="AB23" s="8" t="e">
        <f t="shared" ca="1" si="18"/>
        <v>#NAME?</v>
      </c>
      <c r="AC23" s="8" t="e">
        <f t="shared" ca="1" si="18"/>
        <v>#NAME?</v>
      </c>
      <c r="AD23" s="8" t="e">
        <f t="shared" ca="1" si="18"/>
        <v>#NAME?</v>
      </c>
      <c r="AE23" s="8" t="e">
        <f t="shared" ca="1" si="18"/>
        <v>#NAME?</v>
      </c>
      <c r="AF23" s="8" t="e">
        <f t="shared" ca="1" si="18"/>
        <v>#NAME?</v>
      </c>
      <c r="AG23" s="8"/>
      <c r="AH23" s="151"/>
      <c r="AI23" s="152"/>
      <c r="AJ23" s="8" t="e">
        <f ca="1">AK23</f>
        <v>#NAME?</v>
      </c>
      <c r="AK23" s="8" t="e">
        <f ca="1">_xll.FIMMÊS(AF23,0)+1</f>
        <v>#NAME?</v>
      </c>
      <c r="AL23" s="8" t="e">
        <f t="shared" ref="AL23:BP23" ca="1" si="19">_xll.FIMMÊS(AK23,0)+1</f>
        <v>#NAME?</v>
      </c>
      <c r="AM23" s="8" t="e">
        <f t="shared" ca="1" si="19"/>
        <v>#NAME?</v>
      </c>
      <c r="AN23" s="8" t="e">
        <f t="shared" ca="1" si="19"/>
        <v>#NAME?</v>
      </c>
      <c r="AO23" s="8" t="e">
        <f t="shared" ca="1" si="19"/>
        <v>#NAME?</v>
      </c>
      <c r="AP23" s="8" t="e">
        <f t="shared" ca="1" si="19"/>
        <v>#NAME?</v>
      </c>
      <c r="AQ23" s="8" t="e">
        <f t="shared" ca="1" si="19"/>
        <v>#NAME?</v>
      </c>
      <c r="AR23" s="8" t="e">
        <f t="shared" ca="1" si="19"/>
        <v>#NAME?</v>
      </c>
      <c r="AS23" s="8" t="e">
        <f t="shared" ca="1" si="19"/>
        <v>#NAME?</v>
      </c>
      <c r="AT23" s="8" t="e">
        <f t="shared" ca="1" si="19"/>
        <v>#NAME?</v>
      </c>
      <c r="AU23" s="8" t="e">
        <f t="shared" ca="1" si="19"/>
        <v>#NAME?</v>
      </c>
      <c r="AV23" s="8" t="e">
        <f t="shared" ca="1" si="19"/>
        <v>#NAME?</v>
      </c>
      <c r="AW23" s="8" t="e">
        <f t="shared" ca="1" si="19"/>
        <v>#NAME?</v>
      </c>
      <c r="AX23" s="8" t="e">
        <f t="shared" ca="1" si="19"/>
        <v>#NAME?</v>
      </c>
      <c r="AY23" s="8" t="e">
        <f t="shared" ca="1" si="19"/>
        <v>#NAME?</v>
      </c>
      <c r="AZ23" s="8" t="e">
        <f t="shared" ca="1" si="19"/>
        <v>#NAME?</v>
      </c>
      <c r="BA23" s="8" t="e">
        <f t="shared" ca="1" si="19"/>
        <v>#NAME?</v>
      </c>
      <c r="BB23" s="8" t="e">
        <f t="shared" ca="1" si="19"/>
        <v>#NAME?</v>
      </c>
      <c r="BC23" s="8" t="e">
        <f t="shared" ca="1" si="19"/>
        <v>#NAME?</v>
      </c>
      <c r="BD23" s="8" t="e">
        <f t="shared" ca="1" si="19"/>
        <v>#NAME?</v>
      </c>
      <c r="BE23" s="8" t="e">
        <f t="shared" ca="1" si="19"/>
        <v>#NAME?</v>
      </c>
      <c r="BF23" s="8" t="e">
        <f t="shared" ca="1" si="19"/>
        <v>#NAME?</v>
      </c>
      <c r="BG23" s="8" t="e">
        <f t="shared" ca="1" si="19"/>
        <v>#NAME?</v>
      </c>
      <c r="BH23" s="8" t="e">
        <f t="shared" ca="1" si="19"/>
        <v>#NAME?</v>
      </c>
      <c r="BI23" s="8" t="e">
        <f t="shared" ca="1" si="19"/>
        <v>#NAME?</v>
      </c>
      <c r="BJ23" s="8" t="e">
        <f t="shared" ca="1" si="19"/>
        <v>#NAME?</v>
      </c>
      <c r="BK23" s="8" t="e">
        <f t="shared" ca="1" si="19"/>
        <v>#NAME?</v>
      </c>
      <c r="BL23" s="8" t="e">
        <f t="shared" ca="1" si="19"/>
        <v>#NAME?</v>
      </c>
      <c r="BM23" s="8" t="e">
        <f t="shared" ca="1" si="19"/>
        <v>#NAME?</v>
      </c>
      <c r="BN23" s="8" t="e">
        <f t="shared" ca="1" si="19"/>
        <v>#NAME?</v>
      </c>
      <c r="BO23" s="8" t="e">
        <f t="shared" ca="1" si="19"/>
        <v>#NAME?</v>
      </c>
      <c r="BP23" s="8" t="e">
        <f t="shared" ca="1" si="19"/>
        <v>#NAME?</v>
      </c>
    </row>
    <row r="24" spans="1:68" x14ac:dyDescent="0.25">
      <c r="A24" s="154" t="s">
        <v>151</v>
      </c>
      <c r="B24" s="155" t="s">
        <v>152</v>
      </c>
      <c r="C24" s="156">
        <f t="shared" ref="C24:O24" si="20">IF(C26=0,0,(IFERROR((C25/C26),0)))</f>
        <v>0</v>
      </c>
      <c r="D24" s="156">
        <f t="shared" si="20"/>
        <v>0</v>
      </c>
      <c r="E24" s="156">
        <f t="shared" si="20"/>
        <v>6.9444444444444441E-3</v>
      </c>
      <c r="F24" s="156">
        <f t="shared" si="20"/>
        <v>9.2592592592592587E-3</v>
      </c>
      <c r="G24" s="156">
        <f t="shared" si="20"/>
        <v>3.7578288100208766E-2</v>
      </c>
      <c r="H24" s="156">
        <f t="shared" si="20"/>
        <v>5.4466230936819175E-2</v>
      </c>
      <c r="I24" s="156" t="s">
        <v>153</v>
      </c>
      <c r="J24" s="156">
        <f t="shared" si="20"/>
        <v>1.8779342723004695E-2</v>
      </c>
      <c r="K24" s="156">
        <f t="shared" si="20"/>
        <v>3.7142857142857144E-2</v>
      </c>
      <c r="L24" s="156">
        <f t="shared" si="20"/>
        <v>1.3232514177693762E-2</v>
      </c>
      <c r="M24" s="156">
        <f t="shared" si="20"/>
        <v>8.0256821829855531E-3</v>
      </c>
      <c r="N24" s="156">
        <f t="shared" si="20"/>
        <v>2.6086956521739129E-2</v>
      </c>
      <c r="O24" s="156">
        <f t="shared" si="20"/>
        <v>3.0405405405405407E-2</v>
      </c>
      <c r="P24" s="156" t="s">
        <v>153</v>
      </c>
      <c r="Q24" s="156">
        <f t="shared" ref="Q24:BP24" si="21">IF(Q26=0,0,(IFERROR((Q25/Q26),0)))</f>
        <v>8.0000000000000002E-3</v>
      </c>
      <c r="R24" s="156">
        <f t="shared" si="21"/>
        <v>7.6732673267326731E-2</v>
      </c>
      <c r="S24" s="156">
        <f t="shared" si="21"/>
        <v>0.10575427682737169</v>
      </c>
      <c r="T24" s="156">
        <f t="shared" si="21"/>
        <v>0.13850415512465375</v>
      </c>
      <c r="U24" s="156">
        <f t="shared" si="21"/>
        <v>1.4548981571290009E-2</v>
      </c>
      <c r="V24" s="156">
        <f t="shared" si="21"/>
        <v>1.8024513338139869E-2</v>
      </c>
      <c r="W24" s="156">
        <f t="shared" si="21"/>
        <v>8.4033613445378148E-3</v>
      </c>
      <c r="X24" s="156">
        <f t="shared" si="21"/>
        <v>0.19210053859964094</v>
      </c>
      <c r="Y24" s="156">
        <f>IF(Y26=0,0,(IFERROR((Y25/Y26),0)))</f>
        <v>3.9840637450199202E-3</v>
      </c>
      <c r="Z24" s="156">
        <f t="shared" si="21"/>
        <v>5.6258790436005627E-3</v>
      </c>
      <c r="AA24" s="156">
        <f t="shared" si="21"/>
        <v>5.387931034482759E-3</v>
      </c>
      <c r="AB24" s="156">
        <f t="shared" si="21"/>
        <v>4.0927694406548429E-3</v>
      </c>
      <c r="AC24" s="156">
        <f t="shared" si="21"/>
        <v>1.3888888888888889E-3</v>
      </c>
      <c r="AD24" s="156">
        <f t="shared" si="21"/>
        <v>0</v>
      </c>
      <c r="AE24" s="156">
        <f t="shared" si="21"/>
        <v>1.4970059880239522E-3</v>
      </c>
      <c r="AF24" s="156">
        <f t="shared" si="21"/>
        <v>0</v>
      </c>
      <c r="AG24" s="156"/>
      <c r="AH24" s="154" t="s">
        <v>151</v>
      </c>
      <c r="AI24" s="156" t="s">
        <v>154</v>
      </c>
      <c r="AJ24" s="156">
        <f>IF(AJ26=0,0,(IFERROR((AJ25/AJ26),0)))</f>
        <v>2.7700831024930748E-3</v>
      </c>
      <c r="AK24" s="156">
        <f t="shared" si="21"/>
        <v>2.7700831024930748E-3</v>
      </c>
      <c r="AL24" s="156">
        <f t="shared" si="21"/>
        <v>4.1958041958041958E-3</v>
      </c>
      <c r="AM24" s="156">
        <f t="shared" si="21"/>
        <v>0</v>
      </c>
      <c r="AN24" s="156">
        <f t="shared" si="21"/>
        <v>3.8535645472061657E-3</v>
      </c>
      <c r="AO24" s="156">
        <f t="shared" si="21"/>
        <v>4.4843049327354259E-3</v>
      </c>
      <c r="AP24" s="156">
        <f t="shared" si="21"/>
        <v>0</v>
      </c>
      <c r="AQ24" s="156">
        <f t="shared" si="21"/>
        <v>0</v>
      </c>
      <c r="AR24" s="156">
        <f t="shared" si="21"/>
        <v>4.1899441340782122E-3</v>
      </c>
      <c r="AS24" s="156">
        <f t="shared" si="21"/>
        <v>2.9027576197387518E-3</v>
      </c>
      <c r="AT24" s="156">
        <f t="shared" si="21"/>
        <v>0</v>
      </c>
      <c r="AU24" s="156">
        <f t="shared" si="21"/>
        <v>4.9751243781094526E-3</v>
      </c>
      <c r="AV24" s="156">
        <f t="shared" si="21"/>
        <v>0</v>
      </c>
      <c r="AW24" s="156">
        <f t="shared" si="21"/>
        <v>0</v>
      </c>
      <c r="AX24" s="156">
        <f t="shared" si="21"/>
        <v>0</v>
      </c>
      <c r="AY24" s="156">
        <f t="shared" si="21"/>
        <v>1.5408320493066256E-3</v>
      </c>
      <c r="AZ24" s="156">
        <f t="shared" si="21"/>
        <v>0</v>
      </c>
      <c r="BA24" s="156">
        <f t="shared" si="21"/>
        <v>0</v>
      </c>
      <c r="BB24" s="156">
        <f t="shared" si="21"/>
        <v>1.364256480218281E-3</v>
      </c>
      <c r="BC24" s="156">
        <f t="shared" si="21"/>
        <v>0</v>
      </c>
      <c r="BD24" s="156">
        <f t="shared" si="21"/>
        <v>0</v>
      </c>
      <c r="BE24" s="156">
        <f t="shared" si="21"/>
        <v>0</v>
      </c>
      <c r="BF24" s="156">
        <f t="shared" si="21"/>
        <v>0</v>
      </c>
      <c r="BG24" s="156">
        <f t="shared" si="21"/>
        <v>0</v>
      </c>
      <c r="BH24" s="156">
        <f t="shared" si="21"/>
        <v>0</v>
      </c>
      <c r="BI24" s="156">
        <f t="shared" si="21"/>
        <v>0</v>
      </c>
      <c r="BJ24" s="156">
        <f t="shared" si="21"/>
        <v>0</v>
      </c>
      <c r="BK24" s="156">
        <f t="shared" si="21"/>
        <v>0</v>
      </c>
      <c r="BL24" s="156">
        <f t="shared" si="21"/>
        <v>0</v>
      </c>
      <c r="BM24" s="156">
        <f t="shared" si="21"/>
        <v>0</v>
      </c>
      <c r="BN24" s="156">
        <f t="shared" si="21"/>
        <v>0</v>
      </c>
      <c r="BO24" s="156">
        <f t="shared" si="21"/>
        <v>0</v>
      </c>
      <c r="BP24" s="156">
        <f t="shared" si="21"/>
        <v>0</v>
      </c>
    </row>
    <row r="25" spans="1:68" s="183" customFormat="1" ht="15" customHeight="1" x14ac:dyDescent="0.25">
      <c r="A25" s="181" t="s">
        <v>155</v>
      </c>
      <c r="B25" s="176"/>
      <c r="C25" s="14">
        <v>0</v>
      </c>
      <c r="D25" s="14">
        <v>0</v>
      </c>
      <c r="E25" s="14">
        <v>1</v>
      </c>
      <c r="F25" s="14">
        <v>2</v>
      </c>
      <c r="G25" s="14">
        <v>18</v>
      </c>
      <c r="H25" s="14">
        <v>25</v>
      </c>
      <c r="I25" s="176"/>
      <c r="J25" s="14">
        <v>8</v>
      </c>
      <c r="K25" s="14">
        <v>13</v>
      </c>
      <c r="L25" s="14">
        <v>7</v>
      </c>
      <c r="M25" s="14">
        <v>5</v>
      </c>
      <c r="N25" s="182">
        <v>15</v>
      </c>
      <c r="O25" s="179">
        <v>9</v>
      </c>
      <c r="P25" s="176"/>
      <c r="Q25" s="179">
        <v>1</v>
      </c>
      <c r="R25" s="179">
        <v>31</v>
      </c>
      <c r="S25" s="179">
        <v>68</v>
      </c>
      <c r="T25" s="179">
        <v>100</v>
      </c>
      <c r="U25" s="179">
        <v>15</v>
      </c>
      <c r="V25" s="179">
        <v>25</v>
      </c>
      <c r="W25" s="179">
        <v>7</v>
      </c>
      <c r="X25" s="179">
        <v>107</v>
      </c>
      <c r="Y25" s="179">
        <v>3</v>
      </c>
      <c r="Z25" s="179">
        <v>4</v>
      </c>
      <c r="AA25" s="179">
        <v>5</v>
      </c>
      <c r="AB25" s="179">
        <v>3</v>
      </c>
      <c r="AC25" s="179">
        <v>1</v>
      </c>
      <c r="AD25" s="179">
        <v>0</v>
      </c>
      <c r="AE25" s="179">
        <v>1</v>
      </c>
      <c r="AF25" s="179">
        <v>0</v>
      </c>
      <c r="AG25" s="179"/>
      <c r="AH25" s="181" t="s">
        <v>156</v>
      </c>
      <c r="AI25" s="177"/>
      <c r="AJ25" s="159">
        <f>AK25</f>
        <v>2</v>
      </c>
      <c r="AK25" s="159">
        <v>2</v>
      </c>
      <c r="AL25" s="159">
        <v>3</v>
      </c>
      <c r="AM25" s="159">
        <v>0</v>
      </c>
      <c r="AN25" s="159">
        <v>2</v>
      </c>
      <c r="AO25" s="159">
        <v>2</v>
      </c>
      <c r="AP25" s="159">
        <v>0</v>
      </c>
      <c r="AQ25" s="159">
        <v>0</v>
      </c>
      <c r="AR25" s="159">
        <v>3</v>
      </c>
      <c r="AS25" s="159">
        <v>2</v>
      </c>
      <c r="AT25" s="159">
        <v>0</v>
      </c>
      <c r="AU25" s="159">
        <v>4</v>
      </c>
      <c r="AV25" s="159">
        <v>0</v>
      </c>
      <c r="AW25" s="159">
        <v>0</v>
      </c>
      <c r="AX25" s="159">
        <v>0</v>
      </c>
      <c r="AY25" s="159">
        <v>1</v>
      </c>
      <c r="AZ25" s="159">
        <v>0</v>
      </c>
      <c r="BA25" s="159">
        <v>0</v>
      </c>
      <c r="BB25" s="159">
        <v>1</v>
      </c>
      <c r="BC25" s="159">
        <v>0</v>
      </c>
      <c r="BD25" s="159">
        <v>0</v>
      </c>
      <c r="BE25" s="159">
        <v>0</v>
      </c>
      <c r="BF25" s="159">
        <v>0</v>
      </c>
      <c r="BG25" s="159">
        <v>0</v>
      </c>
      <c r="BH25" s="159">
        <v>0</v>
      </c>
      <c r="BI25" s="159">
        <v>0</v>
      </c>
      <c r="BJ25" s="159">
        <v>0</v>
      </c>
      <c r="BK25" s="159">
        <v>0</v>
      </c>
      <c r="BL25" s="159"/>
      <c r="BM25" s="159"/>
      <c r="BN25" s="159"/>
      <c r="BO25" s="159"/>
      <c r="BP25" s="159"/>
    </row>
    <row r="26" spans="1:68" s="183" customFormat="1" ht="15" customHeight="1" x14ac:dyDescent="0.25">
      <c r="A26" s="181" t="s">
        <v>157</v>
      </c>
      <c r="B26" s="176"/>
      <c r="C26" s="14">
        <v>159</v>
      </c>
      <c r="D26" s="14">
        <v>215</v>
      </c>
      <c r="E26" s="14">
        <v>144</v>
      </c>
      <c r="F26" s="14">
        <v>216</v>
      </c>
      <c r="G26" s="14">
        <v>479</v>
      </c>
      <c r="H26" s="14">
        <v>459</v>
      </c>
      <c r="I26" s="176"/>
      <c r="J26" s="14">
        <v>426</v>
      </c>
      <c r="K26" s="14">
        <v>350</v>
      </c>
      <c r="L26" s="14">
        <v>529</v>
      </c>
      <c r="M26" s="14">
        <v>623</v>
      </c>
      <c r="N26" s="182">
        <v>575</v>
      </c>
      <c r="O26" s="179">
        <v>296</v>
      </c>
      <c r="P26" s="176"/>
      <c r="Q26" s="179">
        <v>125</v>
      </c>
      <c r="R26" s="179">
        <v>404</v>
      </c>
      <c r="S26" s="179">
        <v>643</v>
      </c>
      <c r="T26" s="179">
        <v>722</v>
      </c>
      <c r="U26" s="179">
        <v>1031</v>
      </c>
      <c r="V26" s="179">
        <v>1387</v>
      </c>
      <c r="W26" s="179">
        <v>833</v>
      </c>
      <c r="X26" s="179">
        <v>557</v>
      </c>
      <c r="Y26" s="179">
        <v>753</v>
      </c>
      <c r="Z26" s="179">
        <v>711</v>
      </c>
      <c r="AA26" s="179">
        <v>928</v>
      </c>
      <c r="AB26" s="179">
        <v>733</v>
      </c>
      <c r="AC26" s="179">
        <v>720</v>
      </c>
      <c r="AD26" s="179">
        <v>750</v>
      </c>
      <c r="AE26" s="179">
        <v>668</v>
      </c>
      <c r="AF26" s="179">
        <v>674</v>
      </c>
      <c r="AG26" s="179"/>
      <c r="AH26" s="181" t="s">
        <v>157</v>
      </c>
      <c r="AI26" s="180"/>
      <c r="AJ26" s="159">
        <f>AK26</f>
        <v>722</v>
      </c>
      <c r="AK26" s="159">
        <v>722</v>
      </c>
      <c r="AL26" s="159">
        <v>715</v>
      </c>
      <c r="AM26" s="159">
        <v>753</v>
      </c>
      <c r="AN26" s="159">
        <v>519</v>
      </c>
      <c r="AO26" s="159">
        <v>446</v>
      </c>
      <c r="AP26" s="159">
        <v>409</v>
      </c>
      <c r="AQ26" s="159">
        <v>1689</v>
      </c>
      <c r="AR26" s="159">
        <v>716</v>
      </c>
      <c r="AS26" s="159">
        <v>689</v>
      </c>
      <c r="AT26" s="159">
        <v>738</v>
      </c>
      <c r="AU26" s="159">
        <v>804</v>
      </c>
      <c r="AV26" s="159">
        <v>1518</v>
      </c>
      <c r="AW26" s="159">
        <v>627</v>
      </c>
      <c r="AX26" s="159">
        <v>845</v>
      </c>
      <c r="AY26" s="159">
        <v>649</v>
      </c>
      <c r="AZ26" s="159">
        <v>880</v>
      </c>
      <c r="BA26" s="159">
        <v>840</v>
      </c>
      <c r="BB26" s="159">
        <v>733</v>
      </c>
      <c r="BC26" s="159">
        <v>735</v>
      </c>
      <c r="BD26" s="159">
        <v>485</v>
      </c>
      <c r="BE26" s="159">
        <v>968</v>
      </c>
      <c r="BF26" s="159">
        <v>731</v>
      </c>
      <c r="BG26" s="159">
        <v>715</v>
      </c>
      <c r="BH26" s="159">
        <v>715</v>
      </c>
      <c r="BI26" s="159">
        <v>661</v>
      </c>
      <c r="BJ26" s="159">
        <v>603</v>
      </c>
      <c r="BK26" s="159">
        <v>760</v>
      </c>
      <c r="BL26" s="159"/>
      <c r="BM26" s="159"/>
      <c r="BN26" s="159"/>
      <c r="BO26" s="159"/>
      <c r="BP26" s="159"/>
    </row>
    <row r="27" spans="1:68" x14ac:dyDescent="0.25">
      <c r="A27" s="151"/>
      <c r="B27" s="152"/>
      <c r="C27" s="8">
        <v>44562</v>
      </c>
      <c r="D27" s="8" t="e">
        <f ca="1">_xll.FIMMÊS(C27,0)+1</f>
        <v>#NAME?</v>
      </c>
      <c r="E27" s="8" t="e">
        <f ca="1">_xll.FIMMÊS(D27,0)+1</f>
        <v>#NAME?</v>
      </c>
      <c r="F27" s="8" t="e">
        <f ca="1">_xll.FIMMÊS(E27,0)+1</f>
        <v>#NAME?</v>
      </c>
      <c r="G27" s="8" t="e">
        <f ca="1">_xll.FIMMÊS(F27,0)+1</f>
        <v>#NAME?</v>
      </c>
      <c r="H27" s="8" t="e">
        <f ca="1">_xll.FIMMÊS(G27,0)+1</f>
        <v>#NAME?</v>
      </c>
      <c r="I27" s="152"/>
      <c r="J27" s="8" t="e">
        <f ca="1">_xll.FIMMÊS(H27,0)+1</f>
        <v>#NAME?</v>
      </c>
      <c r="K27" s="8" t="e">
        <f ca="1">_xll.FIMMÊS(J27,0)+1</f>
        <v>#NAME?</v>
      </c>
      <c r="L27" s="8" t="e">
        <f ca="1">_xll.FIMMÊS(K27,0)+1</f>
        <v>#NAME?</v>
      </c>
      <c r="M27" s="8" t="e">
        <f ca="1">_xll.FIMMÊS(L27,0)+1</f>
        <v>#NAME?</v>
      </c>
      <c r="N27" s="8" t="e">
        <f ca="1">_xll.FIMMÊS(M27,0)+1</f>
        <v>#NAME?</v>
      </c>
      <c r="O27" s="8" t="e">
        <f ca="1">_xll.FIMMÊS(N27,0)+1</f>
        <v>#NAME?</v>
      </c>
      <c r="P27" s="152"/>
      <c r="Q27" s="8" t="e">
        <f ca="1">_xll.FIMMÊS(O27,0)+1</f>
        <v>#NAME?</v>
      </c>
      <c r="R27" s="8" t="e">
        <f t="shared" ref="R27:AA27" ca="1" si="22">_xll.FIMMÊS(Q27,0)+1</f>
        <v>#NAME?</v>
      </c>
      <c r="S27" s="8" t="e">
        <f t="shared" ca="1" si="22"/>
        <v>#NAME?</v>
      </c>
      <c r="T27" s="8" t="e">
        <f t="shared" ca="1" si="22"/>
        <v>#NAME?</v>
      </c>
      <c r="U27" s="8" t="e">
        <f t="shared" ca="1" si="22"/>
        <v>#NAME?</v>
      </c>
      <c r="V27" s="8" t="e">
        <f t="shared" ca="1" si="22"/>
        <v>#NAME?</v>
      </c>
      <c r="W27" s="8" t="e">
        <f t="shared" ca="1" si="22"/>
        <v>#NAME?</v>
      </c>
      <c r="X27" s="8" t="e">
        <f t="shared" ca="1" si="22"/>
        <v>#NAME?</v>
      </c>
      <c r="Y27" s="8" t="e">
        <f t="shared" ca="1" si="22"/>
        <v>#NAME?</v>
      </c>
      <c r="Z27" s="8" t="e">
        <f t="shared" ca="1" si="22"/>
        <v>#NAME?</v>
      </c>
      <c r="AA27" s="8" t="e">
        <f t="shared" ca="1" si="22"/>
        <v>#NAME?</v>
      </c>
      <c r="AB27" s="8" t="e">
        <f ca="1">_xll.FIMMÊS(O27,0)+1</f>
        <v>#NAME?</v>
      </c>
      <c r="AC27" s="8" t="e">
        <f ca="1">_xll.FIMMÊS(P27,0)+1</f>
        <v>#NAME?</v>
      </c>
      <c r="AD27" s="8" t="e">
        <f ca="1">_xll.FIMMÊS(Q27,0)+1</f>
        <v>#NAME?</v>
      </c>
      <c r="AE27" s="8" t="e">
        <f ca="1">_xll.FIMMÊS(R27,0)+1</f>
        <v>#NAME?</v>
      </c>
      <c r="AF27" s="8" t="e">
        <f ca="1">_xll.FIMMÊS(S27,0)+1</f>
        <v>#NAME?</v>
      </c>
      <c r="AG27" s="8"/>
      <c r="AH27" s="151"/>
      <c r="AI27" s="152"/>
      <c r="AJ27" s="8" t="str">
        <f>AJ7</f>
        <v>06 a 31 - Mai - 24</v>
      </c>
      <c r="AK27" s="8" t="e">
        <f ca="1">AK7</f>
        <v>#NAME?</v>
      </c>
      <c r="AL27" s="8" t="e">
        <f t="shared" ref="AL27:BP27" ca="1" si="23">AL7</f>
        <v>#NAME?</v>
      </c>
      <c r="AM27" s="8" t="e">
        <f t="shared" ca="1" si="23"/>
        <v>#NAME?</v>
      </c>
      <c r="AN27" s="8" t="e">
        <f t="shared" ca="1" si="23"/>
        <v>#NAME?</v>
      </c>
      <c r="AO27" s="8" t="e">
        <f t="shared" ca="1" si="23"/>
        <v>#NAME?</v>
      </c>
      <c r="AP27" s="8" t="e">
        <f t="shared" ca="1" si="23"/>
        <v>#NAME?</v>
      </c>
      <c r="AQ27" s="8" t="e">
        <f t="shared" ca="1" si="23"/>
        <v>#NAME?</v>
      </c>
      <c r="AR27" s="8" t="e">
        <f t="shared" ca="1" si="23"/>
        <v>#NAME?</v>
      </c>
      <c r="AS27" s="8" t="e">
        <f t="shared" ca="1" si="23"/>
        <v>#NAME?</v>
      </c>
      <c r="AT27" s="8" t="e">
        <f t="shared" ca="1" si="23"/>
        <v>#NAME?</v>
      </c>
      <c r="AU27" s="8" t="e">
        <f t="shared" ca="1" si="23"/>
        <v>#NAME?</v>
      </c>
      <c r="AV27" s="8" t="e">
        <f t="shared" ca="1" si="23"/>
        <v>#NAME?</v>
      </c>
      <c r="AW27" s="8" t="e">
        <f t="shared" ca="1" si="23"/>
        <v>#NAME?</v>
      </c>
      <c r="AX27" s="8" t="e">
        <f t="shared" ca="1" si="23"/>
        <v>#NAME?</v>
      </c>
      <c r="AY27" s="8" t="e">
        <f t="shared" ca="1" si="23"/>
        <v>#NAME?</v>
      </c>
      <c r="AZ27" s="8" t="e">
        <f t="shared" ca="1" si="23"/>
        <v>#NAME?</v>
      </c>
      <c r="BA27" s="8" t="e">
        <f t="shared" ca="1" si="23"/>
        <v>#NAME?</v>
      </c>
      <c r="BB27" s="8" t="e">
        <f t="shared" ca="1" si="23"/>
        <v>#NAME?</v>
      </c>
      <c r="BC27" s="8" t="e">
        <f t="shared" ca="1" si="23"/>
        <v>#NAME?</v>
      </c>
      <c r="BD27" s="8" t="e">
        <f t="shared" ca="1" si="23"/>
        <v>#NAME?</v>
      </c>
      <c r="BE27" s="8" t="e">
        <f t="shared" ca="1" si="23"/>
        <v>#NAME?</v>
      </c>
      <c r="BF27" s="8" t="e">
        <f t="shared" ca="1" si="23"/>
        <v>#NAME?</v>
      </c>
      <c r="BG27" s="8" t="e">
        <f t="shared" ca="1" si="23"/>
        <v>#NAME?</v>
      </c>
      <c r="BH27" s="8" t="e">
        <f t="shared" ca="1" si="23"/>
        <v>#NAME?</v>
      </c>
      <c r="BI27" s="8" t="e">
        <f t="shared" ca="1" si="23"/>
        <v>#NAME?</v>
      </c>
      <c r="BJ27" s="8" t="e">
        <f t="shared" ca="1" si="23"/>
        <v>#NAME?</v>
      </c>
      <c r="BK27" s="8" t="e">
        <f t="shared" ca="1" si="23"/>
        <v>#NAME?</v>
      </c>
      <c r="BL27" s="8" t="e">
        <f t="shared" ca="1" si="23"/>
        <v>#NAME?</v>
      </c>
      <c r="BM27" s="8" t="e">
        <f t="shared" ca="1" si="23"/>
        <v>#NAME?</v>
      </c>
      <c r="BN27" s="8" t="e">
        <f t="shared" ca="1" si="23"/>
        <v>#NAME?</v>
      </c>
      <c r="BO27" s="8" t="e">
        <f t="shared" ca="1" si="23"/>
        <v>#NAME?</v>
      </c>
      <c r="BP27" s="8" t="e">
        <f t="shared" ca="1" si="23"/>
        <v>#NAME?</v>
      </c>
    </row>
    <row r="28" spans="1:68" ht="25.5" x14ac:dyDescent="0.25">
      <c r="A28" s="154" t="s">
        <v>158</v>
      </c>
      <c r="B28" s="184" t="s">
        <v>153</v>
      </c>
      <c r="C28" s="156">
        <f t="shared" ref="C28:O28" si="24">IF(C30=0,0,(IFERROR((C29/C30),0)))</f>
        <v>0</v>
      </c>
      <c r="D28" s="156">
        <f t="shared" si="24"/>
        <v>0</v>
      </c>
      <c r="E28" s="156">
        <f t="shared" si="24"/>
        <v>0</v>
      </c>
      <c r="F28" s="156">
        <f t="shared" si="24"/>
        <v>0</v>
      </c>
      <c r="G28" s="156">
        <f t="shared" si="24"/>
        <v>0</v>
      </c>
      <c r="H28" s="156">
        <f t="shared" si="24"/>
        <v>3.2154340836012861E-3</v>
      </c>
      <c r="I28" s="156" t="s">
        <v>153</v>
      </c>
      <c r="J28" s="156">
        <f t="shared" si="24"/>
        <v>0</v>
      </c>
      <c r="K28" s="156">
        <f t="shared" si="24"/>
        <v>2.6666666666666668E-2</v>
      </c>
      <c r="L28" s="156">
        <f t="shared" si="24"/>
        <v>0</v>
      </c>
      <c r="M28" s="156">
        <f t="shared" si="24"/>
        <v>9.6153846153846159E-3</v>
      </c>
      <c r="N28" s="156">
        <f t="shared" si="24"/>
        <v>0</v>
      </c>
      <c r="O28" s="156">
        <f t="shared" si="24"/>
        <v>0</v>
      </c>
      <c r="P28" s="156" t="s">
        <v>153</v>
      </c>
      <c r="Q28" s="156">
        <f t="shared" ref="Q28:BP28" si="25">IF(Q30=0,0,(IFERROR((Q29/Q30),0)))</f>
        <v>0</v>
      </c>
      <c r="R28" s="156">
        <f t="shared" si="25"/>
        <v>0</v>
      </c>
      <c r="S28" s="156">
        <f t="shared" si="25"/>
        <v>0</v>
      </c>
      <c r="T28" s="156">
        <f t="shared" si="25"/>
        <v>0</v>
      </c>
      <c r="U28" s="156">
        <f t="shared" si="25"/>
        <v>0</v>
      </c>
      <c r="V28" s="156">
        <f t="shared" si="25"/>
        <v>1.2195121951219513E-2</v>
      </c>
      <c r="W28" s="156">
        <f t="shared" si="25"/>
        <v>1.3605442176870748E-2</v>
      </c>
      <c r="X28" s="156">
        <f t="shared" si="25"/>
        <v>0</v>
      </c>
      <c r="Y28" s="156">
        <f>IF(Y30=0,0,(IFERROR((Y29/Y30),0)))</f>
        <v>0</v>
      </c>
      <c r="Z28" s="156">
        <f t="shared" si="25"/>
        <v>0</v>
      </c>
      <c r="AA28" s="156">
        <f t="shared" si="25"/>
        <v>0</v>
      </c>
      <c r="AB28" s="156">
        <f t="shared" si="25"/>
        <v>0</v>
      </c>
      <c r="AC28" s="156">
        <f t="shared" si="25"/>
        <v>0</v>
      </c>
      <c r="AD28" s="156">
        <f t="shared" si="25"/>
        <v>0</v>
      </c>
      <c r="AE28" s="156">
        <f t="shared" si="25"/>
        <v>6.6225165562913907E-3</v>
      </c>
      <c r="AF28" s="156">
        <f t="shared" si="25"/>
        <v>6.9444444444444441E-3</v>
      </c>
      <c r="AG28" s="156"/>
      <c r="AH28" s="154" t="s">
        <v>158</v>
      </c>
      <c r="AI28" s="156" t="s">
        <v>159</v>
      </c>
      <c r="AJ28" s="156">
        <f>IF(AJ30=0,0,(IFERROR((AJ29/AJ30),0)))</f>
        <v>0</v>
      </c>
      <c r="AK28" s="156">
        <f t="shared" si="25"/>
        <v>0</v>
      </c>
      <c r="AL28" s="156">
        <f t="shared" si="25"/>
        <v>7.575757575757576E-3</v>
      </c>
      <c r="AM28" s="156">
        <f t="shared" si="25"/>
        <v>8.3333333333333332E-3</v>
      </c>
      <c r="AN28" s="156">
        <f t="shared" si="25"/>
        <v>0</v>
      </c>
      <c r="AO28" s="156">
        <f t="shared" si="25"/>
        <v>0</v>
      </c>
      <c r="AP28" s="156">
        <f t="shared" si="25"/>
        <v>4.4776119402985072E-2</v>
      </c>
      <c r="AQ28" s="156">
        <f t="shared" si="25"/>
        <v>0</v>
      </c>
      <c r="AR28" s="156">
        <f t="shared" si="25"/>
        <v>7.1428571428571426E-3</v>
      </c>
      <c r="AS28" s="156">
        <f t="shared" si="25"/>
        <v>7.462686567164179E-3</v>
      </c>
      <c r="AT28" s="156">
        <f t="shared" si="25"/>
        <v>7.6335877862595417E-3</v>
      </c>
      <c r="AU28" s="156">
        <f t="shared" si="25"/>
        <v>0</v>
      </c>
      <c r="AV28" s="156">
        <f t="shared" si="25"/>
        <v>0</v>
      </c>
      <c r="AW28" s="156">
        <f t="shared" si="25"/>
        <v>7.3529411764705881E-3</v>
      </c>
      <c r="AX28" s="156">
        <f t="shared" si="25"/>
        <v>0</v>
      </c>
      <c r="AY28" s="156">
        <f t="shared" si="25"/>
        <v>1.5151515151515152E-2</v>
      </c>
      <c r="AZ28" s="156">
        <f t="shared" si="25"/>
        <v>0</v>
      </c>
      <c r="BA28" s="156">
        <f t="shared" si="25"/>
        <v>7.6923076923076927E-3</v>
      </c>
      <c r="BB28" s="156">
        <f t="shared" si="25"/>
        <v>0</v>
      </c>
      <c r="BC28" s="156">
        <f t="shared" si="25"/>
        <v>0</v>
      </c>
      <c r="BD28" s="156">
        <f t="shared" si="25"/>
        <v>1.5037593984962405E-2</v>
      </c>
      <c r="BE28" s="156">
        <f t="shared" si="25"/>
        <v>1.5503875968992248E-2</v>
      </c>
      <c r="BF28" s="156">
        <f t="shared" si="25"/>
        <v>0</v>
      </c>
      <c r="BG28" s="156">
        <f t="shared" si="25"/>
        <v>7.246376811594203E-3</v>
      </c>
      <c r="BH28" s="156">
        <f t="shared" si="25"/>
        <v>0</v>
      </c>
      <c r="BI28" s="156">
        <f t="shared" si="25"/>
        <v>2.2388059701492536E-2</v>
      </c>
      <c r="BJ28" s="156">
        <f t="shared" si="25"/>
        <v>6.5573770491803282E-2</v>
      </c>
      <c r="BK28" s="156">
        <f t="shared" si="25"/>
        <v>1.6528925619834711E-2</v>
      </c>
      <c r="BL28" s="156">
        <f t="shared" si="25"/>
        <v>0</v>
      </c>
      <c r="BM28" s="156">
        <f t="shared" si="25"/>
        <v>0</v>
      </c>
      <c r="BN28" s="156">
        <f t="shared" si="25"/>
        <v>0</v>
      </c>
      <c r="BO28" s="156">
        <f t="shared" si="25"/>
        <v>0</v>
      </c>
      <c r="BP28" s="156">
        <f t="shared" si="25"/>
        <v>0</v>
      </c>
    </row>
    <row r="29" spans="1:68" ht="15" customHeight="1" x14ac:dyDescent="0.25">
      <c r="A29" s="185" t="s">
        <v>160</v>
      </c>
      <c r="B29" s="184"/>
      <c r="C29" s="159">
        <v>0</v>
      </c>
      <c r="D29" s="159">
        <v>0</v>
      </c>
      <c r="E29" s="159">
        <v>0</v>
      </c>
      <c r="F29" s="159">
        <v>0</v>
      </c>
      <c r="G29" s="159">
        <v>0</v>
      </c>
      <c r="H29" s="159">
        <v>1</v>
      </c>
      <c r="I29" s="184"/>
      <c r="J29" s="159">
        <v>0</v>
      </c>
      <c r="K29" s="159">
        <v>4</v>
      </c>
      <c r="L29" s="159">
        <v>0</v>
      </c>
      <c r="M29" s="159">
        <v>1</v>
      </c>
      <c r="N29" s="159">
        <v>0</v>
      </c>
      <c r="O29" s="159">
        <v>0</v>
      </c>
      <c r="P29" s="184"/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59">
        <v>1</v>
      </c>
      <c r="W29" s="159">
        <v>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59">
        <v>0</v>
      </c>
      <c r="AD29" s="159">
        <v>0</v>
      </c>
      <c r="AE29" s="159">
        <v>1</v>
      </c>
      <c r="AF29" s="159">
        <v>1</v>
      </c>
      <c r="AG29" s="159"/>
      <c r="AH29" s="185" t="s">
        <v>160</v>
      </c>
      <c r="AI29" s="186"/>
      <c r="AJ29" s="159">
        <v>0</v>
      </c>
      <c r="AK29" s="159">
        <v>0</v>
      </c>
      <c r="AL29" s="159">
        <v>1</v>
      </c>
      <c r="AM29" s="159">
        <v>1</v>
      </c>
      <c r="AN29" s="159">
        <v>0</v>
      </c>
      <c r="AO29" s="159">
        <v>0</v>
      </c>
      <c r="AP29" s="159">
        <v>6</v>
      </c>
      <c r="AQ29" s="159">
        <v>0</v>
      </c>
      <c r="AR29" s="159">
        <v>1</v>
      </c>
      <c r="AS29" s="159">
        <v>1</v>
      </c>
      <c r="AT29" s="159">
        <v>1</v>
      </c>
      <c r="AU29" s="159">
        <v>0</v>
      </c>
      <c r="AV29" s="159">
        <v>0</v>
      </c>
      <c r="AW29" s="159">
        <v>1</v>
      </c>
      <c r="AX29" s="159">
        <v>0</v>
      </c>
      <c r="AY29" s="159">
        <v>2</v>
      </c>
      <c r="AZ29" s="159">
        <v>0</v>
      </c>
      <c r="BA29" s="159">
        <v>1</v>
      </c>
      <c r="BB29" s="159">
        <v>0</v>
      </c>
      <c r="BC29" s="159">
        <v>0</v>
      </c>
      <c r="BD29" s="159">
        <v>2</v>
      </c>
      <c r="BE29" s="159">
        <v>2</v>
      </c>
      <c r="BF29" s="159">
        <v>0</v>
      </c>
      <c r="BG29" s="159">
        <v>1</v>
      </c>
      <c r="BH29" s="159">
        <v>0</v>
      </c>
      <c r="BI29" s="159">
        <v>3</v>
      </c>
      <c r="BJ29" s="159">
        <v>8</v>
      </c>
      <c r="BK29" s="159">
        <v>2</v>
      </c>
      <c r="BL29" s="159"/>
      <c r="BM29" s="159"/>
      <c r="BN29" s="159"/>
      <c r="BO29" s="159"/>
      <c r="BP29" s="159"/>
    </row>
    <row r="30" spans="1:68" ht="15" customHeight="1" x14ac:dyDescent="0.25">
      <c r="A30" s="157" t="s">
        <v>161</v>
      </c>
      <c r="B30" s="184"/>
      <c r="C30" s="159">
        <v>114</v>
      </c>
      <c r="D30" s="159">
        <v>33</v>
      </c>
      <c r="E30" s="159">
        <v>50</v>
      </c>
      <c r="F30" s="159">
        <v>75</v>
      </c>
      <c r="G30" s="159">
        <v>90</v>
      </c>
      <c r="H30" s="159">
        <v>311</v>
      </c>
      <c r="I30" s="184"/>
      <c r="J30" s="159">
        <v>106</v>
      </c>
      <c r="K30" s="159">
        <v>150</v>
      </c>
      <c r="L30" s="159">
        <v>116</v>
      </c>
      <c r="M30" s="159">
        <v>104</v>
      </c>
      <c r="N30" s="159">
        <v>112</v>
      </c>
      <c r="O30" s="159">
        <v>104</v>
      </c>
      <c r="P30" s="184"/>
      <c r="Q30" s="159">
        <v>133</v>
      </c>
      <c r="R30" s="159">
        <v>132</v>
      </c>
      <c r="S30" s="159">
        <v>147</v>
      </c>
      <c r="T30" s="159">
        <v>131</v>
      </c>
      <c r="U30" s="159">
        <v>100</v>
      </c>
      <c r="V30" s="159">
        <v>82</v>
      </c>
      <c r="W30" s="159">
        <v>147</v>
      </c>
      <c r="X30" s="159">
        <v>154</v>
      </c>
      <c r="Y30" s="159">
        <v>154</v>
      </c>
      <c r="Z30" s="159">
        <v>149</v>
      </c>
      <c r="AA30" s="159">
        <v>156</v>
      </c>
      <c r="AB30" s="159">
        <v>153</v>
      </c>
      <c r="AC30" s="159">
        <v>144</v>
      </c>
      <c r="AD30" s="159">
        <v>154</v>
      </c>
      <c r="AE30" s="159">
        <v>151</v>
      </c>
      <c r="AF30" s="159">
        <v>144</v>
      </c>
      <c r="AG30" s="159"/>
      <c r="AH30" s="157" t="s">
        <v>161</v>
      </c>
      <c r="AI30" s="187"/>
      <c r="AJ30" s="159">
        <v>114</v>
      </c>
      <c r="AK30" s="159">
        <v>124</v>
      </c>
      <c r="AL30" s="159">
        <v>132</v>
      </c>
      <c r="AM30" s="159">
        <v>120</v>
      </c>
      <c r="AN30" s="159">
        <v>127</v>
      </c>
      <c r="AO30" s="159">
        <v>136</v>
      </c>
      <c r="AP30" s="159">
        <v>134</v>
      </c>
      <c r="AQ30" s="159">
        <v>130</v>
      </c>
      <c r="AR30" s="159">
        <v>140</v>
      </c>
      <c r="AS30" s="159">
        <v>134</v>
      </c>
      <c r="AT30" s="159">
        <v>131</v>
      </c>
      <c r="AU30" s="159">
        <v>136</v>
      </c>
      <c r="AV30" s="159">
        <v>132</v>
      </c>
      <c r="AW30" s="159">
        <v>136</v>
      </c>
      <c r="AX30" s="159">
        <v>132</v>
      </c>
      <c r="AY30" s="159">
        <v>132</v>
      </c>
      <c r="AZ30" s="159">
        <v>140</v>
      </c>
      <c r="BA30" s="159">
        <v>130</v>
      </c>
      <c r="BB30" s="159">
        <v>132</v>
      </c>
      <c r="BC30" s="159">
        <v>142</v>
      </c>
      <c r="BD30" s="159">
        <v>133</v>
      </c>
      <c r="BE30" s="159">
        <v>129</v>
      </c>
      <c r="BF30" s="159">
        <v>127</v>
      </c>
      <c r="BG30" s="159">
        <v>138</v>
      </c>
      <c r="BH30" s="159">
        <v>137</v>
      </c>
      <c r="BI30" s="159">
        <v>134</v>
      </c>
      <c r="BJ30" s="159">
        <v>122</v>
      </c>
      <c r="BK30" s="159">
        <v>121</v>
      </c>
      <c r="BL30" s="159"/>
      <c r="BM30" s="159"/>
      <c r="BN30" s="159"/>
      <c r="BO30" s="159"/>
      <c r="BP30" s="159"/>
    </row>
    <row r="31" spans="1:68" ht="25.5" hidden="1" x14ac:dyDescent="0.25">
      <c r="A31" s="154" t="s">
        <v>162</v>
      </c>
      <c r="B31" s="184" t="s">
        <v>159</v>
      </c>
      <c r="C31" s="156">
        <f t="shared" ref="C31:H31" si="26">IF(C33=0,0,(IFERROR((C32/C33),0)))</f>
        <v>0</v>
      </c>
      <c r="D31" s="156">
        <f t="shared" si="26"/>
        <v>0</v>
      </c>
      <c r="E31" s="156">
        <f t="shared" si="26"/>
        <v>0</v>
      </c>
      <c r="F31" s="156">
        <f t="shared" si="26"/>
        <v>9.3333333333333338E-2</v>
      </c>
      <c r="G31" s="156">
        <f t="shared" si="26"/>
        <v>0</v>
      </c>
      <c r="H31" s="156">
        <f t="shared" si="26"/>
        <v>1.2861736334405145E-2</v>
      </c>
      <c r="I31" s="156" t="s">
        <v>159</v>
      </c>
      <c r="J31" s="156">
        <f t="shared" ref="J31:O31" si="27">IF(J33=0,0,(IFERROR((J32/J33),0)))</f>
        <v>9.433962264150943E-3</v>
      </c>
      <c r="K31" s="156">
        <f t="shared" si="27"/>
        <v>0.06</v>
      </c>
      <c r="L31" s="156">
        <f t="shared" si="27"/>
        <v>0.11206896551724138</v>
      </c>
      <c r="M31" s="156">
        <f t="shared" si="27"/>
        <v>0.10576923076923077</v>
      </c>
      <c r="N31" s="156">
        <f t="shared" si="27"/>
        <v>9.8214285714285712E-2</v>
      </c>
      <c r="O31" s="156">
        <f t="shared" si="27"/>
        <v>0.125</v>
      </c>
      <c r="P31" s="156" t="s">
        <v>159</v>
      </c>
      <c r="Q31" s="156">
        <f t="shared" ref="Q31:X31" si="28">IF(Q33=0,0,(IFERROR((Q32/Q33),0)))</f>
        <v>0.10526315789473684</v>
      </c>
      <c r="R31" s="156">
        <f t="shared" si="28"/>
        <v>5.3030303030303032E-2</v>
      </c>
      <c r="S31" s="156">
        <f t="shared" si="28"/>
        <v>2.7210884353741496E-2</v>
      </c>
      <c r="T31" s="156">
        <f t="shared" si="28"/>
        <v>5.3435114503816793E-2</v>
      </c>
      <c r="U31" s="156">
        <f t="shared" si="28"/>
        <v>0.12</v>
      </c>
      <c r="V31" s="156">
        <f t="shared" si="28"/>
        <v>7.3170731707317069E-2</v>
      </c>
      <c r="W31" s="156">
        <f t="shared" si="28"/>
        <v>2.0408163265306121E-2</v>
      </c>
      <c r="X31" s="156">
        <f t="shared" si="28"/>
        <v>2.5974025974025976E-2</v>
      </c>
      <c r="Y31" s="156">
        <f>IF(Y33=0,0,(IFERROR((Y32/Y33),0)))</f>
        <v>3.896103896103896E-2</v>
      </c>
      <c r="Z31" s="156">
        <f t="shared" ref="Z31:AF31" si="29">IF(Z33=0,0,(IFERROR((Z32/Z33),0)))</f>
        <v>3.3557046979865772E-2</v>
      </c>
      <c r="AA31" s="156">
        <f t="shared" si="29"/>
        <v>0.10897435897435898</v>
      </c>
      <c r="AB31" s="156">
        <f t="shared" si="29"/>
        <v>7.1895424836601302E-2</v>
      </c>
      <c r="AC31" s="156">
        <f t="shared" si="29"/>
        <v>2.7777777777777776E-2</v>
      </c>
      <c r="AD31" s="156">
        <f t="shared" si="29"/>
        <v>6.4935064935064929E-2</v>
      </c>
      <c r="AE31" s="156">
        <f t="shared" si="29"/>
        <v>9.2715231788079472E-2</v>
      </c>
      <c r="AF31" s="156">
        <f t="shared" si="29"/>
        <v>4.1666666666666664E-2</v>
      </c>
      <c r="AG31" s="156"/>
      <c r="AH31" s="154" t="s">
        <v>162</v>
      </c>
      <c r="AI31" s="156" t="s">
        <v>159</v>
      </c>
      <c r="AJ31" s="156">
        <f t="shared" ref="AJ31:BP31" si="30">IF(AJ33=0,0,(IFERROR((AJ32/AJ33),0)))</f>
        <v>0</v>
      </c>
      <c r="AK31" s="156">
        <f t="shared" si="30"/>
        <v>0</v>
      </c>
      <c r="AL31" s="156">
        <f t="shared" si="30"/>
        <v>0</v>
      </c>
      <c r="AM31" s="156">
        <f t="shared" si="30"/>
        <v>0</v>
      </c>
      <c r="AN31" s="156">
        <f t="shared" si="30"/>
        <v>0</v>
      </c>
      <c r="AO31" s="156">
        <f t="shared" si="30"/>
        <v>0</v>
      </c>
      <c r="AP31" s="156">
        <f t="shared" si="30"/>
        <v>0</v>
      </c>
      <c r="AQ31" s="156">
        <f t="shared" si="30"/>
        <v>0</v>
      </c>
      <c r="AR31" s="156">
        <f t="shared" si="30"/>
        <v>0</v>
      </c>
      <c r="AS31" s="156">
        <f t="shared" si="30"/>
        <v>0</v>
      </c>
      <c r="AT31" s="156">
        <f t="shared" si="30"/>
        <v>0</v>
      </c>
      <c r="AU31" s="156">
        <f t="shared" si="30"/>
        <v>0</v>
      </c>
      <c r="AV31" s="156">
        <f t="shared" si="30"/>
        <v>0</v>
      </c>
      <c r="AW31" s="156">
        <f t="shared" si="30"/>
        <v>0</v>
      </c>
      <c r="AX31" s="156">
        <f t="shared" si="30"/>
        <v>0</v>
      </c>
      <c r="AY31" s="156">
        <f t="shared" si="30"/>
        <v>0</v>
      </c>
      <c r="AZ31" s="156">
        <f t="shared" si="30"/>
        <v>0</v>
      </c>
      <c r="BA31" s="156">
        <f t="shared" si="30"/>
        <v>0</v>
      </c>
      <c r="BB31" s="156">
        <f t="shared" si="30"/>
        <v>0</v>
      </c>
      <c r="BC31" s="156">
        <f t="shared" si="30"/>
        <v>0</v>
      </c>
      <c r="BD31" s="156">
        <f t="shared" si="30"/>
        <v>0</v>
      </c>
      <c r="BE31" s="156">
        <f t="shared" si="30"/>
        <v>0</v>
      </c>
      <c r="BF31" s="156">
        <f t="shared" si="30"/>
        <v>0</v>
      </c>
      <c r="BG31" s="156">
        <f t="shared" si="30"/>
        <v>0</v>
      </c>
      <c r="BH31" s="156">
        <f t="shared" si="30"/>
        <v>0</v>
      </c>
      <c r="BI31" s="156">
        <f t="shared" si="30"/>
        <v>0</v>
      </c>
      <c r="BJ31" s="156">
        <f t="shared" si="30"/>
        <v>0</v>
      </c>
      <c r="BK31" s="156">
        <f t="shared" si="30"/>
        <v>0</v>
      </c>
      <c r="BL31" s="156">
        <f t="shared" si="30"/>
        <v>0</v>
      </c>
      <c r="BM31" s="156">
        <f t="shared" si="30"/>
        <v>0</v>
      </c>
      <c r="BN31" s="156">
        <f t="shared" si="30"/>
        <v>0</v>
      </c>
      <c r="BO31" s="156">
        <f t="shared" si="30"/>
        <v>0</v>
      </c>
      <c r="BP31" s="156">
        <f t="shared" si="30"/>
        <v>0</v>
      </c>
    </row>
    <row r="32" spans="1:68" hidden="1" x14ac:dyDescent="0.25">
      <c r="A32" s="185" t="s">
        <v>163</v>
      </c>
      <c r="B32" s="184"/>
      <c r="C32" s="159">
        <v>0</v>
      </c>
      <c r="D32" s="159">
        <v>0</v>
      </c>
      <c r="E32" s="159">
        <v>0</v>
      </c>
      <c r="F32" s="159">
        <v>7</v>
      </c>
      <c r="G32" s="159">
        <v>0</v>
      </c>
      <c r="H32" s="159">
        <v>4</v>
      </c>
      <c r="I32" s="184"/>
      <c r="J32" s="159">
        <v>1</v>
      </c>
      <c r="K32" s="159">
        <v>9</v>
      </c>
      <c r="L32" s="159">
        <v>13</v>
      </c>
      <c r="M32" s="159">
        <v>11</v>
      </c>
      <c r="N32" s="159">
        <v>11</v>
      </c>
      <c r="O32" s="159">
        <v>13</v>
      </c>
      <c r="P32" s="184"/>
      <c r="Q32" s="159">
        <v>14</v>
      </c>
      <c r="R32" s="159">
        <v>7</v>
      </c>
      <c r="S32" s="159">
        <v>4</v>
      </c>
      <c r="T32" s="159">
        <v>7</v>
      </c>
      <c r="U32" s="159">
        <v>12</v>
      </c>
      <c r="V32" s="159">
        <v>6</v>
      </c>
      <c r="W32" s="159">
        <v>3</v>
      </c>
      <c r="X32" s="159">
        <v>4</v>
      </c>
      <c r="Y32" s="159">
        <v>6</v>
      </c>
      <c r="Z32" s="159">
        <v>5</v>
      </c>
      <c r="AA32" s="159">
        <v>17</v>
      </c>
      <c r="AB32" s="159">
        <v>11</v>
      </c>
      <c r="AC32" s="159">
        <v>4</v>
      </c>
      <c r="AD32" s="159">
        <v>10</v>
      </c>
      <c r="AE32" s="159">
        <v>14</v>
      </c>
      <c r="AF32" s="159">
        <v>6</v>
      </c>
      <c r="AG32" s="159"/>
      <c r="AH32" s="185" t="s">
        <v>163</v>
      </c>
      <c r="AI32" s="184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</row>
    <row r="33" spans="1:68" hidden="1" x14ac:dyDescent="0.25">
      <c r="A33" s="157" t="s">
        <v>164</v>
      </c>
      <c r="B33" s="184"/>
      <c r="C33" s="159">
        <v>114</v>
      </c>
      <c r="D33" s="159">
        <v>33</v>
      </c>
      <c r="E33" s="159">
        <v>50</v>
      </c>
      <c r="F33" s="159">
        <v>75</v>
      </c>
      <c r="G33" s="159">
        <v>90</v>
      </c>
      <c r="H33" s="159">
        <v>311</v>
      </c>
      <c r="I33" s="184"/>
      <c r="J33" s="159">
        <v>106</v>
      </c>
      <c r="K33" s="159">
        <v>150</v>
      </c>
      <c r="L33" s="159">
        <v>116</v>
      </c>
      <c r="M33" s="159">
        <v>104</v>
      </c>
      <c r="N33" s="159">
        <v>112</v>
      </c>
      <c r="O33" s="159">
        <v>104</v>
      </c>
      <c r="P33" s="184"/>
      <c r="Q33" s="159">
        <v>133</v>
      </c>
      <c r="R33" s="159">
        <v>132</v>
      </c>
      <c r="S33" s="159">
        <v>147</v>
      </c>
      <c r="T33" s="159">
        <v>131</v>
      </c>
      <c r="U33" s="159">
        <v>100</v>
      </c>
      <c r="V33" s="159">
        <v>82</v>
      </c>
      <c r="W33" s="159">
        <v>147</v>
      </c>
      <c r="X33" s="159">
        <v>154</v>
      </c>
      <c r="Y33" s="159">
        <v>154</v>
      </c>
      <c r="Z33" s="159">
        <v>149</v>
      </c>
      <c r="AA33" s="159">
        <v>156</v>
      </c>
      <c r="AB33" s="159">
        <v>153</v>
      </c>
      <c r="AC33" s="159">
        <v>144</v>
      </c>
      <c r="AD33" s="159">
        <v>154</v>
      </c>
      <c r="AE33" s="159">
        <v>151</v>
      </c>
      <c r="AF33" s="159">
        <v>144</v>
      </c>
      <c r="AG33" s="159"/>
      <c r="AH33" s="157" t="s">
        <v>164</v>
      </c>
      <c r="AI33" s="184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</row>
    <row r="34" spans="1:68" ht="25.5" x14ac:dyDescent="0.25">
      <c r="A34" s="154" t="s">
        <v>162</v>
      </c>
      <c r="B34" s="184" t="s">
        <v>159</v>
      </c>
      <c r="C34" s="156">
        <f t="shared" ref="C34:O34" si="31">IF(C36=0,0,(IFERROR((C35/C36),0)))</f>
        <v>0</v>
      </c>
      <c r="D34" s="156">
        <f t="shared" si="31"/>
        <v>0</v>
      </c>
      <c r="E34" s="156">
        <f t="shared" si="31"/>
        <v>0</v>
      </c>
      <c r="F34" s="156">
        <f t="shared" si="31"/>
        <v>9.3333333333333338E-2</v>
      </c>
      <c r="G34" s="156">
        <f t="shared" si="31"/>
        <v>0</v>
      </c>
      <c r="H34" s="156">
        <f t="shared" si="31"/>
        <v>1.2861736334405145E-2</v>
      </c>
      <c r="I34" s="156" t="s">
        <v>159</v>
      </c>
      <c r="J34" s="156">
        <f t="shared" si="31"/>
        <v>9.433962264150943E-3</v>
      </c>
      <c r="K34" s="156">
        <f t="shared" si="31"/>
        <v>0.06</v>
      </c>
      <c r="L34" s="156">
        <f t="shared" si="31"/>
        <v>0.11206896551724138</v>
      </c>
      <c r="M34" s="156">
        <f t="shared" si="31"/>
        <v>0.10576923076923077</v>
      </c>
      <c r="N34" s="156">
        <f t="shared" si="31"/>
        <v>9.8214285714285712E-2</v>
      </c>
      <c r="O34" s="156">
        <f t="shared" si="31"/>
        <v>0.125</v>
      </c>
      <c r="P34" s="156" t="s">
        <v>159</v>
      </c>
      <c r="Q34" s="156">
        <f t="shared" ref="Q34:BP34" si="32">IF(Q36=0,0,(IFERROR((Q35/Q36),0)))</f>
        <v>0.10526315789473684</v>
      </c>
      <c r="R34" s="156">
        <f t="shared" si="32"/>
        <v>5.3030303030303032E-2</v>
      </c>
      <c r="S34" s="156">
        <f t="shared" si="32"/>
        <v>2.7210884353741496E-2</v>
      </c>
      <c r="T34" s="156">
        <f t="shared" si="32"/>
        <v>5.3435114503816793E-2</v>
      </c>
      <c r="U34" s="156">
        <f t="shared" si="32"/>
        <v>0.12</v>
      </c>
      <c r="V34" s="156">
        <f t="shared" si="32"/>
        <v>7.3170731707317069E-2</v>
      </c>
      <c r="W34" s="156">
        <f t="shared" si="32"/>
        <v>2.0408163265306121E-2</v>
      </c>
      <c r="X34" s="156">
        <f t="shared" si="32"/>
        <v>2.5974025974025976E-2</v>
      </c>
      <c r="Y34" s="156">
        <f>IF(Y36=0,0,(IFERROR((Y35/Y36),0)))</f>
        <v>3.896103896103896E-2</v>
      </c>
      <c r="Z34" s="156">
        <f t="shared" si="32"/>
        <v>3.3557046979865772E-2</v>
      </c>
      <c r="AA34" s="156">
        <f t="shared" si="32"/>
        <v>0.10897435897435898</v>
      </c>
      <c r="AB34" s="156">
        <f t="shared" si="32"/>
        <v>7.1895424836601302E-2</v>
      </c>
      <c r="AC34" s="156">
        <f t="shared" si="32"/>
        <v>2.7777777777777776E-2</v>
      </c>
      <c r="AD34" s="156">
        <f t="shared" si="32"/>
        <v>6.4935064935064929E-2</v>
      </c>
      <c r="AE34" s="156">
        <f t="shared" si="32"/>
        <v>9.2715231788079472E-2</v>
      </c>
      <c r="AF34" s="156">
        <f t="shared" si="32"/>
        <v>4.1666666666666664E-2</v>
      </c>
      <c r="AG34" s="156"/>
      <c r="AH34" s="154" t="s">
        <v>165</v>
      </c>
      <c r="AI34" s="156" t="s">
        <v>166</v>
      </c>
      <c r="AJ34" s="156">
        <f>IF(AJ36=0,0,(IFERROR((AJ35/AJ36),0)))</f>
        <v>2.710843373493976E-2</v>
      </c>
      <c r="AK34" s="156">
        <f t="shared" si="32"/>
        <v>0.47173913043478261</v>
      </c>
      <c r="AL34" s="156">
        <f t="shared" si="32"/>
        <v>0.12658227848101267</v>
      </c>
      <c r="AM34" s="156">
        <f t="shared" si="32"/>
        <v>0.10869565217391304</v>
      </c>
      <c r="AN34" s="156">
        <f t="shared" si="32"/>
        <v>8.4507042253521125E-2</v>
      </c>
      <c r="AO34" s="156">
        <f t="shared" si="32"/>
        <v>9.3023255813953487E-2</v>
      </c>
      <c r="AP34" s="156">
        <f t="shared" si="32"/>
        <v>6.4864864864864868E-2</v>
      </c>
      <c r="AQ34" s="156">
        <f t="shared" si="32"/>
        <v>7.1428571428571425E-2</v>
      </c>
      <c r="AR34" s="156">
        <f t="shared" si="32"/>
        <v>0.36363636363636365</v>
      </c>
      <c r="AS34" s="156">
        <f t="shared" si="32"/>
        <v>0.15025906735751296</v>
      </c>
      <c r="AT34" s="156">
        <f t="shared" si="32"/>
        <v>0.12962962962962962</v>
      </c>
      <c r="AU34" s="156">
        <f t="shared" si="32"/>
        <v>0.11678832116788321</v>
      </c>
      <c r="AV34" s="156">
        <f t="shared" si="32"/>
        <v>4.7872340425531915E-2</v>
      </c>
      <c r="AW34" s="156">
        <f t="shared" si="32"/>
        <v>0</v>
      </c>
      <c r="AX34" s="156">
        <f t="shared" si="32"/>
        <v>0</v>
      </c>
      <c r="AY34" s="156">
        <f t="shared" si="32"/>
        <v>0</v>
      </c>
      <c r="AZ34" s="156">
        <f t="shared" si="32"/>
        <v>0</v>
      </c>
      <c r="BA34" s="156">
        <f t="shared" si="32"/>
        <v>0</v>
      </c>
      <c r="BB34" s="156">
        <f t="shared" si="32"/>
        <v>0</v>
      </c>
      <c r="BC34" s="156">
        <f t="shared" si="32"/>
        <v>0</v>
      </c>
      <c r="BD34" s="156">
        <f t="shared" si="32"/>
        <v>0</v>
      </c>
      <c r="BE34" s="156">
        <f t="shared" si="32"/>
        <v>0</v>
      </c>
      <c r="BF34" s="156">
        <f t="shared" si="32"/>
        <v>0</v>
      </c>
      <c r="BG34" s="156">
        <f t="shared" si="32"/>
        <v>0</v>
      </c>
      <c r="BH34" s="156">
        <f t="shared" si="32"/>
        <v>0</v>
      </c>
      <c r="BI34" s="156">
        <f t="shared" si="32"/>
        <v>0</v>
      </c>
      <c r="BJ34" s="156">
        <f t="shared" si="32"/>
        <v>0</v>
      </c>
      <c r="BK34" s="156">
        <f t="shared" si="32"/>
        <v>0</v>
      </c>
      <c r="BL34" s="156">
        <f t="shared" si="32"/>
        <v>0</v>
      </c>
      <c r="BM34" s="156">
        <f t="shared" si="32"/>
        <v>0</v>
      </c>
      <c r="BN34" s="156">
        <f t="shared" si="32"/>
        <v>0</v>
      </c>
      <c r="BO34" s="156">
        <f t="shared" si="32"/>
        <v>0</v>
      </c>
      <c r="BP34" s="156">
        <f t="shared" si="32"/>
        <v>0</v>
      </c>
    </row>
    <row r="35" spans="1:68" x14ac:dyDescent="0.25">
      <c r="A35" s="185" t="s">
        <v>163</v>
      </c>
      <c r="B35" s="184"/>
      <c r="C35" s="159">
        <v>0</v>
      </c>
      <c r="D35" s="159">
        <v>0</v>
      </c>
      <c r="E35" s="159">
        <v>0</v>
      </c>
      <c r="F35" s="159">
        <v>7</v>
      </c>
      <c r="G35" s="159">
        <v>0</v>
      </c>
      <c r="H35" s="159">
        <v>4</v>
      </c>
      <c r="I35" s="184"/>
      <c r="J35" s="159">
        <v>1</v>
      </c>
      <c r="K35" s="159">
        <v>9</v>
      </c>
      <c r="L35" s="159">
        <v>13</v>
      </c>
      <c r="M35" s="159">
        <v>11</v>
      </c>
      <c r="N35" s="159">
        <v>11</v>
      </c>
      <c r="O35" s="159">
        <v>13</v>
      </c>
      <c r="P35" s="184"/>
      <c r="Q35" s="159">
        <v>14</v>
      </c>
      <c r="R35" s="159">
        <v>7</v>
      </c>
      <c r="S35" s="159">
        <v>4</v>
      </c>
      <c r="T35" s="159">
        <v>7</v>
      </c>
      <c r="U35" s="159">
        <v>12</v>
      </c>
      <c r="V35" s="159">
        <v>6</v>
      </c>
      <c r="W35" s="159">
        <v>3</v>
      </c>
      <c r="X35" s="159">
        <v>4</v>
      </c>
      <c r="Y35" s="159">
        <v>6</v>
      </c>
      <c r="Z35" s="159">
        <v>5</v>
      </c>
      <c r="AA35" s="159">
        <v>17</v>
      </c>
      <c r="AB35" s="159">
        <v>11</v>
      </c>
      <c r="AC35" s="159">
        <v>4</v>
      </c>
      <c r="AD35" s="159">
        <v>10</v>
      </c>
      <c r="AE35" s="159">
        <v>14</v>
      </c>
      <c r="AF35" s="159">
        <v>6</v>
      </c>
      <c r="AG35" s="159"/>
      <c r="AH35" s="185" t="s">
        <v>167</v>
      </c>
      <c r="AI35" s="186"/>
      <c r="AJ35" s="159">
        <v>9</v>
      </c>
      <c r="AK35" s="159">
        <v>651</v>
      </c>
      <c r="AL35" s="159">
        <v>20</v>
      </c>
      <c r="AM35" s="159">
        <v>15</v>
      </c>
      <c r="AN35" s="159">
        <v>12</v>
      </c>
      <c r="AO35" s="159">
        <v>8</v>
      </c>
      <c r="AP35" s="159">
        <v>12</v>
      </c>
      <c r="AQ35" s="159">
        <v>4</v>
      </c>
      <c r="AR35" s="159">
        <v>40</v>
      </c>
      <c r="AS35" s="159">
        <v>29</v>
      </c>
      <c r="AT35" s="159">
        <v>21</v>
      </c>
      <c r="AU35" s="159">
        <v>16</v>
      </c>
      <c r="AV35" s="159">
        <v>9</v>
      </c>
      <c r="AW35" s="159" t="s">
        <v>39</v>
      </c>
      <c r="AX35" s="159" t="s">
        <v>39</v>
      </c>
      <c r="AY35" s="159" t="s">
        <v>39</v>
      </c>
      <c r="AZ35" s="159" t="s">
        <v>39</v>
      </c>
      <c r="BA35" s="159" t="s">
        <v>39</v>
      </c>
      <c r="BB35" s="159" t="s">
        <v>39</v>
      </c>
      <c r="BC35" s="159" t="s">
        <v>39</v>
      </c>
      <c r="BD35" s="159" t="s">
        <v>39</v>
      </c>
      <c r="BE35" s="159" t="s">
        <v>39</v>
      </c>
      <c r="BF35" s="159" t="s">
        <v>39</v>
      </c>
      <c r="BG35" s="159" t="s">
        <v>39</v>
      </c>
      <c r="BH35" s="159" t="s">
        <v>39</v>
      </c>
      <c r="BI35" s="159" t="s">
        <v>39</v>
      </c>
      <c r="BJ35" s="159" t="s">
        <v>39</v>
      </c>
      <c r="BK35" s="159" t="s">
        <v>39</v>
      </c>
      <c r="BL35" s="159"/>
      <c r="BM35" s="159"/>
      <c r="BN35" s="159"/>
      <c r="BO35" s="159"/>
      <c r="BP35" s="159"/>
    </row>
    <row r="36" spans="1:68" x14ac:dyDescent="0.25">
      <c r="A36" s="157" t="s">
        <v>164</v>
      </c>
      <c r="B36" s="184"/>
      <c r="C36" s="159">
        <v>114</v>
      </c>
      <c r="D36" s="159">
        <v>33</v>
      </c>
      <c r="E36" s="159">
        <v>50</v>
      </c>
      <c r="F36" s="159">
        <v>75</v>
      </c>
      <c r="G36" s="159">
        <v>90</v>
      </c>
      <c r="H36" s="159">
        <v>311</v>
      </c>
      <c r="I36" s="184"/>
      <c r="J36" s="159">
        <v>106</v>
      </c>
      <c r="K36" s="159">
        <v>150</v>
      </c>
      <c r="L36" s="159">
        <v>116</v>
      </c>
      <c r="M36" s="159">
        <v>104</v>
      </c>
      <c r="N36" s="159">
        <v>112</v>
      </c>
      <c r="O36" s="159">
        <v>104</v>
      </c>
      <c r="P36" s="184"/>
      <c r="Q36" s="159">
        <v>133</v>
      </c>
      <c r="R36" s="159">
        <v>132</v>
      </c>
      <c r="S36" s="159">
        <v>147</v>
      </c>
      <c r="T36" s="159">
        <v>131</v>
      </c>
      <c r="U36" s="159">
        <v>100</v>
      </c>
      <c r="V36" s="159">
        <v>82</v>
      </c>
      <c r="W36" s="159">
        <v>147</v>
      </c>
      <c r="X36" s="159">
        <v>154</v>
      </c>
      <c r="Y36" s="159">
        <v>154</v>
      </c>
      <c r="Z36" s="159">
        <v>149</v>
      </c>
      <c r="AA36" s="159">
        <v>156</v>
      </c>
      <c r="AB36" s="159">
        <v>153</v>
      </c>
      <c r="AC36" s="159">
        <v>144</v>
      </c>
      <c r="AD36" s="159">
        <v>154</v>
      </c>
      <c r="AE36" s="159">
        <v>151</v>
      </c>
      <c r="AF36" s="159">
        <v>144</v>
      </c>
      <c r="AG36" s="159"/>
      <c r="AH36" s="157" t="s">
        <v>168</v>
      </c>
      <c r="AI36" s="187"/>
      <c r="AJ36" s="159">
        <v>332</v>
      </c>
      <c r="AK36" s="159">
        <v>1380</v>
      </c>
      <c r="AL36" s="159">
        <v>158</v>
      </c>
      <c r="AM36" s="159">
        <v>138</v>
      </c>
      <c r="AN36" s="159">
        <v>142</v>
      </c>
      <c r="AO36" s="159">
        <v>86</v>
      </c>
      <c r="AP36" s="159">
        <v>185</v>
      </c>
      <c r="AQ36" s="159">
        <v>56</v>
      </c>
      <c r="AR36" s="159">
        <v>110</v>
      </c>
      <c r="AS36" s="159">
        <v>193</v>
      </c>
      <c r="AT36" s="159">
        <v>162</v>
      </c>
      <c r="AU36" s="159">
        <v>137</v>
      </c>
      <c r="AV36" s="159">
        <v>188</v>
      </c>
      <c r="AW36" s="159" t="s">
        <v>39</v>
      </c>
      <c r="AX36" s="159" t="s">
        <v>39</v>
      </c>
      <c r="AY36" s="159" t="s">
        <v>39</v>
      </c>
      <c r="AZ36" s="159" t="s">
        <v>39</v>
      </c>
      <c r="BA36" s="159" t="s">
        <v>39</v>
      </c>
      <c r="BB36" s="159" t="s">
        <v>39</v>
      </c>
      <c r="BC36" s="159" t="s">
        <v>39</v>
      </c>
      <c r="BD36" s="159" t="s">
        <v>39</v>
      </c>
      <c r="BE36" s="159" t="s">
        <v>39</v>
      </c>
      <c r="BF36" s="159" t="s">
        <v>39</v>
      </c>
      <c r="BG36" s="159" t="s">
        <v>39</v>
      </c>
      <c r="BH36" s="159" t="s">
        <v>39</v>
      </c>
      <c r="BI36" s="159" t="s">
        <v>39</v>
      </c>
      <c r="BJ36" s="159" t="s">
        <v>39</v>
      </c>
      <c r="BK36" s="159" t="s">
        <v>39</v>
      </c>
      <c r="BL36" s="159"/>
      <c r="BM36" s="159"/>
      <c r="BN36" s="159"/>
      <c r="BO36" s="159"/>
      <c r="BP36" s="159"/>
    </row>
    <row r="37" spans="1:68" ht="25.5" x14ac:dyDescent="0.25">
      <c r="A37" s="154" t="s">
        <v>162</v>
      </c>
      <c r="B37" s="184" t="s">
        <v>159</v>
      </c>
      <c r="C37" s="156">
        <f t="shared" ref="C37:H37" si="33">IF(C39=0,0,(IFERROR((C38/C39),0)))</f>
        <v>0</v>
      </c>
      <c r="D37" s="156">
        <f t="shared" si="33"/>
        <v>0</v>
      </c>
      <c r="E37" s="156">
        <f t="shared" si="33"/>
        <v>0</v>
      </c>
      <c r="F37" s="156">
        <f t="shared" si="33"/>
        <v>9.3333333333333338E-2</v>
      </c>
      <c r="G37" s="156">
        <f t="shared" si="33"/>
        <v>0</v>
      </c>
      <c r="H37" s="156">
        <f t="shared" si="33"/>
        <v>1.2861736334405145E-2</v>
      </c>
      <c r="I37" s="156" t="s">
        <v>159</v>
      </c>
      <c r="J37" s="156">
        <f t="shared" ref="J37:O37" si="34">IF(J39=0,0,(IFERROR((J38/J39),0)))</f>
        <v>9.433962264150943E-3</v>
      </c>
      <c r="K37" s="156">
        <f t="shared" si="34"/>
        <v>0.06</v>
      </c>
      <c r="L37" s="156">
        <f t="shared" si="34"/>
        <v>0.11206896551724138</v>
      </c>
      <c r="M37" s="156">
        <f t="shared" si="34"/>
        <v>0.10576923076923077</v>
      </c>
      <c r="N37" s="156">
        <f t="shared" si="34"/>
        <v>9.8214285714285712E-2</v>
      </c>
      <c r="O37" s="156">
        <f t="shared" si="34"/>
        <v>0.125</v>
      </c>
      <c r="P37" s="156" t="s">
        <v>159</v>
      </c>
      <c r="Q37" s="156">
        <f t="shared" ref="Q37:X37" si="35">IF(Q39=0,0,(IFERROR((Q38/Q39),0)))</f>
        <v>0.10526315789473684</v>
      </c>
      <c r="R37" s="156">
        <f t="shared" si="35"/>
        <v>5.3030303030303032E-2</v>
      </c>
      <c r="S37" s="156">
        <f t="shared" si="35"/>
        <v>2.7210884353741496E-2</v>
      </c>
      <c r="T37" s="156">
        <f t="shared" si="35"/>
        <v>5.3435114503816793E-2</v>
      </c>
      <c r="U37" s="156">
        <f t="shared" si="35"/>
        <v>0.12</v>
      </c>
      <c r="V37" s="156">
        <f t="shared" si="35"/>
        <v>7.3170731707317069E-2</v>
      </c>
      <c r="W37" s="156">
        <f t="shared" si="35"/>
        <v>2.0408163265306121E-2</v>
      </c>
      <c r="X37" s="156">
        <f t="shared" si="35"/>
        <v>2.5974025974025976E-2</v>
      </c>
      <c r="Y37" s="156">
        <f>IF(Y39=0,0,(IFERROR((Y38/Y39),0)))</f>
        <v>3.896103896103896E-2</v>
      </c>
      <c r="Z37" s="156">
        <f t="shared" ref="Z37:AF37" si="36">IF(Z39=0,0,(IFERROR((Z38/Z39),0)))</f>
        <v>3.3557046979865772E-2</v>
      </c>
      <c r="AA37" s="156">
        <f t="shared" si="36"/>
        <v>0.10897435897435898</v>
      </c>
      <c r="AB37" s="156">
        <f t="shared" si="36"/>
        <v>7.1895424836601302E-2</v>
      </c>
      <c r="AC37" s="156">
        <f t="shared" si="36"/>
        <v>2.7777777777777776E-2</v>
      </c>
      <c r="AD37" s="156">
        <f t="shared" si="36"/>
        <v>6.4935064935064929E-2</v>
      </c>
      <c r="AE37" s="156">
        <f t="shared" si="36"/>
        <v>9.2715231788079472E-2</v>
      </c>
      <c r="AF37" s="156">
        <f t="shared" si="36"/>
        <v>4.1666666666666664E-2</v>
      </c>
      <c r="AG37" s="156"/>
      <c r="AH37" s="154" t="s">
        <v>169</v>
      </c>
      <c r="AI37" s="156" t="s">
        <v>170</v>
      </c>
      <c r="AJ37" s="156">
        <f t="shared" ref="AJ37:BP37" si="37">IF(AJ39=0,0,(IFERROR((AJ38/AJ39),0)))</f>
        <v>0</v>
      </c>
      <c r="AK37" s="156">
        <f t="shared" si="37"/>
        <v>0</v>
      </c>
      <c r="AL37" s="156">
        <f t="shared" si="37"/>
        <v>0</v>
      </c>
      <c r="AM37" s="156">
        <f t="shared" si="37"/>
        <v>0</v>
      </c>
      <c r="AN37" s="156">
        <f t="shared" si="37"/>
        <v>0</v>
      </c>
      <c r="AO37" s="156">
        <f t="shared" si="37"/>
        <v>0</v>
      </c>
      <c r="AP37" s="156">
        <f t="shared" si="37"/>
        <v>0</v>
      </c>
      <c r="AQ37" s="156">
        <f t="shared" si="37"/>
        <v>0</v>
      </c>
      <c r="AR37" s="156">
        <f t="shared" si="37"/>
        <v>0</v>
      </c>
      <c r="AS37" s="156">
        <f t="shared" si="37"/>
        <v>0</v>
      </c>
      <c r="AT37" s="156">
        <f t="shared" si="37"/>
        <v>0</v>
      </c>
      <c r="AU37" s="156">
        <f t="shared" si="37"/>
        <v>0</v>
      </c>
      <c r="AV37" s="156">
        <f t="shared" si="37"/>
        <v>0</v>
      </c>
      <c r="AW37" s="156">
        <f t="shared" si="37"/>
        <v>0.11627906976744186</v>
      </c>
      <c r="AX37" s="156">
        <f t="shared" si="37"/>
        <v>0.17886178861788618</v>
      </c>
      <c r="AY37" s="156">
        <f t="shared" si="37"/>
        <v>0.1391304347826087</v>
      </c>
      <c r="AZ37" s="156">
        <f t="shared" si="37"/>
        <v>0.11695906432748537</v>
      </c>
      <c r="BA37" s="156">
        <f t="shared" si="37"/>
        <v>0.14516129032258066</v>
      </c>
      <c r="BB37" s="156">
        <f t="shared" si="37"/>
        <v>0.19540229885057472</v>
      </c>
      <c r="BC37" s="156">
        <f t="shared" si="37"/>
        <v>0.14754098360655737</v>
      </c>
      <c r="BD37" s="156">
        <f t="shared" si="37"/>
        <v>0.20338983050847459</v>
      </c>
      <c r="BE37" s="156">
        <f t="shared" si="37"/>
        <v>0.23529411764705882</v>
      </c>
      <c r="BF37" s="156">
        <f t="shared" si="37"/>
        <v>0.13513513513513514</v>
      </c>
      <c r="BG37" s="156">
        <f t="shared" si="37"/>
        <v>0.10884353741496598</v>
      </c>
      <c r="BH37" s="156">
        <f t="shared" si="37"/>
        <v>0.21088435374149661</v>
      </c>
      <c r="BI37" s="156">
        <f t="shared" si="37"/>
        <v>8.7248322147651006E-2</v>
      </c>
      <c r="BJ37" s="156">
        <f t="shared" si="37"/>
        <v>0.15</v>
      </c>
      <c r="BK37" s="156">
        <f t="shared" si="37"/>
        <v>0.19852941176470587</v>
      </c>
      <c r="BL37" s="156">
        <f t="shared" si="37"/>
        <v>0</v>
      </c>
      <c r="BM37" s="156">
        <f t="shared" si="37"/>
        <v>0</v>
      </c>
      <c r="BN37" s="156">
        <f t="shared" si="37"/>
        <v>0</v>
      </c>
      <c r="BO37" s="156">
        <f t="shared" si="37"/>
        <v>0</v>
      </c>
      <c r="BP37" s="156">
        <f t="shared" si="37"/>
        <v>0</v>
      </c>
    </row>
    <row r="38" spans="1:68" x14ac:dyDescent="0.25">
      <c r="A38" s="185" t="s">
        <v>163</v>
      </c>
      <c r="B38" s="184"/>
      <c r="C38" s="159">
        <v>0</v>
      </c>
      <c r="D38" s="159">
        <v>0</v>
      </c>
      <c r="E38" s="159">
        <v>0</v>
      </c>
      <c r="F38" s="159">
        <v>7</v>
      </c>
      <c r="G38" s="159">
        <v>0</v>
      </c>
      <c r="H38" s="159">
        <v>4</v>
      </c>
      <c r="I38" s="184"/>
      <c r="J38" s="159">
        <v>1</v>
      </c>
      <c r="K38" s="159">
        <v>9</v>
      </c>
      <c r="L38" s="159">
        <v>13</v>
      </c>
      <c r="M38" s="159">
        <v>11</v>
      </c>
      <c r="N38" s="159">
        <v>11</v>
      </c>
      <c r="O38" s="159">
        <v>13</v>
      </c>
      <c r="P38" s="184"/>
      <c r="Q38" s="159">
        <v>14</v>
      </c>
      <c r="R38" s="159">
        <v>7</v>
      </c>
      <c r="S38" s="159">
        <v>4</v>
      </c>
      <c r="T38" s="159">
        <v>7</v>
      </c>
      <c r="U38" s="159">
        <v>12</v>
      </c>
      <c r="V38" s="159">
        <v>6</v>
      </c>
      <c r="W38" s="159">
        <v>3</v>
      </c>
      <c r="X38" s="159">
        <v>4</v>
      </c>
      <c r="Y38" s="159">
        <v>6</v>
      </c>
      <c r="Z38" s="159">
        <v>5</v>
      </c>
      <c r="AA38" s="159">
        <v>17</v>
      </c>
      <c r="AB38" s="159">
        <v>11</v>
      </c>
      <c r="AC38" s="159">
        <v>4</v>
      </c>
      <c r="AD38" s="159">
        <v>10</v>
      </c>
      <c r="AE38" s="159">
        <v>14</v>
      </c>
      <c r="AF38" s="159">
        <v>6</v>
      </c>
      <c r="AG38" s="159"/>
      <c r="AH38" s="185" t="s">
        <v>171</v>
      </c>
      <c r="AI38" s="186"/>
      <c r="AJ38" s="159">
        <v>0</v>
      </c>
      <c r="AK38" s="159">
        <v>0</v>
      </c>
      <c r="AL38" s="159">
        <v>0</v>
      </c>
      <c r="AM38" s="159">
        <v>0</v>
      </c>
      <c r="AN38" s="159">
        <v>0</v>
      </c>
      <c r="AO38" s="159">
        <v>0</v>
      </c>
      <c r="AP38" s="159">
        <v>0</v>
      </c>
      <c r="AQ38" s="159">
        <v>0</v>
      </c>
      <c r="AR38" s="159">
        <v>0</v>
      </c>
      <c r="AS38" s="159">
        <v>0</v>
      </c>
      <c r="AT38" s="159">
        <v>0</v>
      </c>
      <c r="AU38" s="159">
        <v>0</v>
      </c>
      <c r="AV38" s="159">
        <v>0</v>
      </c>
      <c r="AW38" s="159">
        <v>15</v>
      </c>
      <c r="AX38" s="159">
        <v>22</v>
      </c>
      <c r="AY38" s="159">
        <v>16</v>
      </c>
      <c r="AZ38" s="159">
        <v>20</v>
      </c>
      <c r="BA38" s="159">
        <v>18</v>
      </c>
      <c r="BB38" s="159">
        <v>34</v>
      </c>
      <c r="BC38" s="159">
        <v>18</v>
      </c>
      <c r="BD38" s="159">
        <v>24</v>
      </c>
      <c r="BE38" s="159">
        <v>40</v>
      </c>
      <c r="BF38" s="159">
        <v>20</v>
      </c>
      <c r="BG38" s="159">
        <v>16</v>
      </c>
      <c r="BH38" s="159">
        <v>31</v>
      </c>
      <c r="BI38" s="159">
        <v>13</v>
      </c>
      <c r="BJ38" s="159">
        <v>27</v>
      </c>
      <c r="BK38" s="159">
        <v>27</v>
      </c>
      <c r="BL38" s="159"/>
      <c r="BM38" s="159"/>
      <c r="BN38" s="159"/>
      <c r="BO38" s="159"/>
      <c r="BP38" s="159"/>
    </row>
    <row r="39" spans="1:68" x14ac:dyDescent="0.25">
      <c r="A39" s="157" t="s">
        <v>164</v>
      </c>
      <c r="B39" s="184"/>
      <c r="C39" s="159">
        <v>114</v>
      </c>
      <c r="D39" s="159">
        <v>33</v>
      </c>
      <c r="E39" s="159">
        <v>50</v>
      </c>
      <c r="F39" s="159">
        <v>75</v>
      </c>
      <c r="G39" s="159">
        <v>90</v>
      </c>
      <c r="H39" s="159">
        <v>311</v>
      </c>
      <c r="I39" s="184"/>
      <c r="J39" s="159">
        <v>106</v>
      </c>
      <c r="K39" s="159">
        <v>150</v>
      </c>
      <c r="L39" s="159">
        <v>116</v>
      </c>
      <c r="M39" s="159">
        <v>104</v>
      </c>
      <c r="N39" s="159">
        <v>112</v>
      </c>
      <c r="O39" s="159">
        <v>104</v>
      </c>
      <c r="P39" s="184"/>
      <c r="Q39" s="159">
        <v>133</v>
      </c>
      <c r="R39" s="159">
        <v>132</v>
      </c>
      <c r="S39" s="159">
        <v>147</v>
      </c>
      <c r="T39" s="159">
        <v>131</v>
      </c>
      <c r="U39" s="159">
        <v>100</v>
      </c>
      <c r="V39" s="159">
        <v>82</v>
      </c>
      <c r="W39" s="159">
        <v>147</v>
      </c>
      <c r="X39" s="159">
        <v>154</v>
      </c>
      <c r="Y39" s="159">
        <v>154</v>
      </c>
      <c r="Z39" s="159">
        <v>149</v>
      </c>
      <c r="AA39" s="159">
        <v>156</v>
      </c>
      <c r="AB39" s="159">
        <v>153</v>
      </c>
      <c r="AC39" s="159">
        <v>144</v>
      </c>
      <c r="AD39" s="159">
        <v>154</v>
      </c>
      <c r="AE39" s="159">
        <v>151</v>
      </c>
      <c r="AF39" s="159">
        <v>144</v>
      </c>
      <c r="AG39" s="159"/>
      <c r="AH39" s="157" t="s">
        <v>168</v>
      </c>
      <c r="AI39" s="187"/>
      <c r="AJ39" s="159">
        <v>0</v>
      </c>
      <c r="AK39" s="159">
        <v>0</v>
      </c>
      <c r="AL39" s="159">
        <v>0</v>
      </c>
      <c r="AM39" s="159">
        <v>0</v>
      </c>
      <c r="AN39" s="159">
        <v>0</v>
      </c>
      <c r="AO39" s="159">
        <v>0</v>
      </c>
      <c r="AP39" s="159">
        <v>0</v>
      </c>
      <c r="AQ39" s="159">
        <v>0</v>
      </c>
      <c r="AR39" s="159">
        <v>0</v>
      </c>
      <c r="AS39" s="159">
        <v>0</v>
      </c>
      <c r="AT39" s="159">
        <v>0</v>
      </c>
      <c r="AU39" s="159">
        <v>0</v>
      </c>
      <c r="AV39" s="159">
        <v>0</v>
      </c>
      <c r="AW39" s="159">
        <v>129</v>
      </c>
      <c r="AX39" s="159">
        <v>123</v>
      </c>
      <c r="AY39" s="159">
        <v>115</v>
      </c>
      <c r="AZ39" s="159">
        <v>171</v>
      </c>
      <c r="BA39" s="159">
        <v>124</v>
      </c>
      <c r="BB39" s="159">
        <v>174</v>
      </c>
      <c r="BC39" s="159">
        <v>122</v>
      </c>
      <c r="BD39" s="159">
        <v>118</v>
      </c>
      <c r="BE39" s="159">
        <v>170</v>
      </c>
      <c r="BF39" s="159">
        <v>148</v>
      </c>
      <c r="BG39" s="159">
        <v>147</v>
      </c>
      <c r="BH39" s="159">
        <v>147</v>
      </c>
      <c r="BI39" s="159">
        <v>149</v>
      </c>
      <c r="BJ39" s="159">
        <v>180</v>
      </c>
      <c r="BK39" s="159">
        <v>136</v>
      </c>
      <c r="BL39" s="159"/>
      <c r="BM39" s="159"/>
      <c r="BN39" s="159"/>
      <c r="BO39" s="159"/>
      <c r="BP39" s="159"/>
    </row>
    <row r="40" spans="1:68" s="165" customFormat="1" x14ac:dyDescent="0.25">
      <c r="A40" s="163" t="s">
        <v>172</v>
      </c>
      <c r="B40" s="164"/>
      <c r="C40" s="164"/>
      <c r="D40" s="164"/>
      <c r="E40" s="164"/>
      <c r="F40" s="164"/>
      <c r="G40" s="164"/>
      <c r="H40" s="164"/>
      <c r="I40" s="176">
        <v>1</v>
      </c>
      <c r="J40" s="164">
        <f t="shared" ref="J40:BP40" si="38">IFERROR((J41/J42),0)</f>
        <v>0.99307159353348728</v>
      </c>
      <c r="K40" s="164">
        <f t="shared" si="38"/>
        <v>1</v>
      </c>
      <c r="L40" s="164">
        <f t="shared" si="38"/>
        <v>2.0168067226890756</v>
      </c>
      <c r="M40" s="164">
        <f t="shared" si="38"/>
        <v>0.94110854503464203</v>
      </c>
      <c r="N40" s="164">
        <f t="shared" si="38"/>
        <v>0.92378752886836024</v>
      </c>
      <c r="O40" s="164">
        <f t="shared" si="38"/>
        <v>0.91489361702127658</v>
      </c>
      <c r="P40" s="176">
        <v>1</v>
      </c>
      <c r="Q40" s="164">
        <f t="shared" si="38"/>
        <v>1.0212765957446808</v>
      </c>
      <c r="R40" s="164">
        <f t="shared" si="38"/>
        <v>1.0981524249422632</v>
      </c>
      <c r="S40" s="164">
        <f t="shared" si="38"/>
        <v>1.2765957446808511</v>
      </c>
      <c r="T40" s="164">
        <f t="shared" si="38"/>
        <v>1.2234042553191489</v>
      </c>
      <c r="U40" s="164">
        <f t="shared" si="38"/>
        <v>1.2234042553191489</v>
      </c>
      <c r="V40" s="164">
        <f t="shared" si="38"/>
        <v>1.0585106382978724</v>
      </c>
      <c r="W40" s="164">
        <f t="shared" si="38"/>
        <v>1.2446808510638299</v>
      </c>
      <c r="X40" s="164">
        <f t="shared" si="38"/>
        <v>1.2021276595744681</v>
      </c>
      <c r="Y40" s="164">
        <f t="shared" si="38"/>
        <v>1.1542553191489362</v>
      </c>
      <c r="Z40" s="164">
        <f t="shared" si="38"/>
        <v>1.3723404255319149</v>
      </c>
      <c r="AA40" s="164">
        <f t="shared" si="38"/>
        <v>1.3819148936170214</v>
      </c>
      <c r="AB40" s="164">
        <f t="shared" si="38"/>
        <v>1.3819148936170214</v>
      </c>
      <c r="AC40" s="164">
        <f t="shared" si="38"/>
        <v>1.2574468085106383</v>
      </c>
      <c r="AD40" s="164">
        <f t="shared" si="38"/>
        <v>1.1170212765957446</v>
      </c>
      <c r="AE40" s="164">
        <f t="shared" si="38"/>
        <v>1.0212765957446808</v>
      </c>
      <c r="AF40" s="164">
        <f t="shared" si="38"/>
        <v>2</v>
      </c>
      <c r="AG40" s="164"/>
      <c r="AH40" s="163" t="s">
        <v>173</v>
      </c>
      <c r="AI40" s="176">
        <v>1</v>
      </c>
      <c r="AJ40" s="164">
        <f>IFERROR((AJ41/AJ42),0)</f>
        <v>1.1801896733403583</v>
      </c>
      <c r="AK40" s="164">
        <f t="shared" si="38"/>
        <v>1.1000000000000001</v>
      </c>
      <c r="AL40" s="164">
        <f t="shared" si="38"/>
        <v>1.0088888888888889</v>
      </c>
      <c r="AM40" s="164">
        <f t="shared" si="38"/>
        <v>1.2772727272727273</v>
      </c>
      <c r="AN40" s="164">
        <f t="shared" si="38"/>
        <v>1.2818181818181817</v>
      </c>
      <c r="AO40" s="164">
        <f t="shared" si="38"/>
        <v>1.1636363636363636</v>
      </c>
      <c r="AP40" s="164">
        <f t="shared" si="38"/>
        <v>1.65</v>
      </c>
      <c r="AQ40" s="164">
        <f t="shared" si="38"/>
        <v>1.6772727272727272</v>
      </c>
      <c r="AR40" s="164">
        <f t="shared" si="38"/>
        <v>1.1954545454545455</v>
      </c>
      <c r="AS40" s="164">
        <f t="shared" si="38"/>
        <v>1.0818181818181818</v>
      </c>
      <c r="AT40" s="164">
        <f t="shared" si="38"/>
        <v>1.1636363636363636</v>
      </c>
      <c r="AU40" s="164">
        <f t="shared" si="38"/>
        <v>1.1309090909090909</v>
      </c>
      <c r="AV40" s="164">
        <f t="shared" si="38"/>
        <v>1.1636363636363636</v>
      </c>
      <c r="AW40" s="164">
        <f>IFERROR((AW41/AW42),0)</f>
        <v>1.2772727272727273</v>
      </c>
      <c r="AX40" s="164">
        <f t="shared" si="38"/>
        <v>1.1954545454545455</v>
      </c>
      <c r="AY40" s="164">
        <f t="shared" si="38"/>
        <v>1.790909090909091</v>
      </c>
      <c r="AZ40" s="164">
        <f t="shared" si="38"/>
        <v>1.45</v>
      </c>
      <c r="BA40" s="164">
        <f t="shared" si="38"/>
        <v>1.240909090909091</v>
      </c>
      <c r="BB40" s="164">
        <f t="shared" si="38"/>
        <v>1.2954545454545454</v>
      </c>
      <c r="BC40" s="164">
        <f t="shared" si="38"/>
        <v>1.240909090909091</v>
      </c>
      <c r="BD40" s="164">
        <f t="shared" si="38"/>
        <v>1.3045454545454545</v>
      </c>
      <c r="BE40" s="164">
        <f t="shared" si="38"/>
        <v>1.1681818181818182</v>
      </c>
      <c r="BF40" s="164">
        <f t="shared" si="38"/>
        <v>1.1086956521739131</v>
      </c>
      <c r="BG40" s="164">
        <f t="shared" si="38"/>
        <v>1.2260869565217392</v>
      </c>
      <c r="BH40" s="164">
        <f t="shared" si="38"/>
        <v>1.259090909090909</v>
      </c>
      <c r="BI40" s="164">
        <f t="shared" si="38"/>
        <v>1.240909090909091</v>
      </c>
      <c r="BJ40" s="164">
        <f t="shared" si="38"/>
        <v>1.240909090909091</v>
      </c>
      <c r="BK40" s="164">
        <f t="shared" si="38"/>
        <v>1.240909090909091</v>
      </c>
      <c r="BL40" s="164">
        <f t="shared" si="38"/>
        <v>0</v>
      </c>
      <c r="BM40" s="164">
        <f t="shared" si="38"/>
        <v>0</v>
      </c>
      <c r="BN40" s="164">
        <f t="shared" si="38"/>
        <v>0</v>
      </c>
      <c r="BO40" s="164">
        <f t="shared" si="38"/>
        <v>0</v>
      </c>
      <c r="BP40" s="164">
        <f t="shared" si="38"/>
        <v>0</v>
      </c>
    </row>
    <row r="41" spans="1:68" s="178" customFormat="1" x14ac:dyDescent="0.25">
      <c r="A41" s="175" t="s">
        <v>174</v>
      </c>
      <c r="B41" s="176"/>
      <c r="C41" s="14"/>
      <c r="D41" s="14"/>
      <c r="E41" s="14"/>
      <c r="F41" s="14"/>
      <c r="G41" s="14"/>
      <c r="H41" s="14"/>
      <c r="I41" s="176"/>
      <c r="J41" s="14">
        <f>Efetividade!N70+Efetividade!N71</f>
        <v>1720</v>
      </c>
      <c r="K41" s="14">
        <v>940</v>
      </c>
      <c r="L41" s="14">
        <v>720</v>
      </c>
      <c r="M41" s="14">
        <v>1630</v>
      </c>
      <c r="N41" s="14">
        <v>1600</v>
      </c>
      <c r="O41" s="14">
        <v>860</v>
      </c>
      <c r="P41" s="176"/>
      <c r="Q41" s="14">
        <v>960</v>
      </c>
      <c r="R41" s="14">
        <v>1902</v>
      </c>
      <c r="S41" s="14">
        <v>1200</v>
      </c>
      <c r="T41" s="14">
        <v>1150</v>
      </c>
      <c r="U41" s="14">
        <v>1150</v>
      </c>
      <c r="V41" s="14">
        <v>995</v>
      </c>
      <c r="W41" s="14">
        <v>1170</v>
      </c>
      <c r="X41" s="14">
        <v>1130</v>
      </c>
      <c r="Y41" s="14">
        <v>1085</v>
      </c>
      <c r="Z41" s="14">
        <v>1290</v>
      </c>
      <c r="AA41" s="14">
        <v>1299</v>
      </c>
      <c r="AB41" s="14">
        <v>1299</v>
      </c>
      <c r="AC41" s="14">
        <v>1182</v>
      </c>
      <c r="AD41" s="14">
        <v>1050</v>
      </c>
      <c r="AE41" s="14">
        <v>960</v>
      </c>
      <c r="AF41" s="14">
        <v>1880</v>
      </c>
      <c r="AG41" s="14"/>
      <c r="AH41" s="175" t="s">
        <v>174</v>
      </c>
      <c r="AI41" s="177"/>
      <c r="AJ41" s="14">
        <v>1120</v>
      </c>
      <c r="AK41" s="14">
        <v>1210</v>
      </c>
      <c r="AL41" s="14">
        <v>2270</v>
      </c>
      <c r="AM41" s="14">
        <v>1405</v>
      </c>
      <c r="AN41" s="14">
        <v>1410</v>
      </c>
      <c r="AO41" s="14">
        <v>1280</v>
      </c>
      <c r="AP41" s="14">
        <v>1815</v>
      </c>
      <c r="AQ41" s="14">
        <v>1845</v>
      </c>
      <c r="AR41" s="14">
        <v>1315</v>
      </c>
      <c r="AS41" s="14">
        <v>1190</v>
      </c>
      <c r="AT41" s="14">
        <v>1280</v>
      </c>
      <c r="AU41" s="14">
        <v>1244</v>
      </c>
      <c r="AV41" s="14">
        <v>1280</v>
      </c>
      <c r="AW41" s="14">
        <v>1405</v>
      </c>
      <c r="AX41" s="14">
        <v>1315</v>
      </c>
      <c r="AY41" s="14">
        <v>1970</v>
      </c>
      <c r="AZ41" s="14">
        <v>1595</v>
      </c>
      <c r="BA41" s="14">
        <v>1365</v>
      </c>
      <c r="BB41" s="14">
        <v>1425</v>
      </c>
      <c r="BC41" s="14">
        <v>1365</v>
      </c>
      <c r="BD41" s="14">
        <v>1435</v>
      </c>
      <c r="BE41" s="14">
        <v>1285</v>
      </c>
      <c r="BF41" s="14">
        <v>1275</v>
      </c>
      <c r="BG41" s="14">
        <v>1410</v>
      </c>
      <c r="BH41" s="14">
        <v>1385</v>
      </c>
      <c r="BI41" s="14">
        <v>1365</v>
      </c>
      <c r="BJ41" s="14">
        <v>1365</v>
      </c>
      <c r="BK41" s="14">
        <v>1365</v>
      </c>
      <c r="BL41" s="14"/>
      <c r="BM41" s="14"/>
      <c r="BN41" s="14"/>
      <c r="BO41" s="14"/>
      <c r="BP41" s="14"/>
    </row>
    <row r="42" spans="1:68" s="178" customFormat="1" x14ac:dyDescent="0.25">
      <c r="A42" s="175" t="s">
        <v>175</v>
      </c>
      <c r="B42" s="176"/>
      <c r="C42" s="179"/>
      <c r="D42" s="14"/>
      <c r="E42" s="14"/>
      <c r="F42" s="14"/>
      <c r="G42" s="14"/>
      <c r="H42" s="14"/>
      <c r="I42" s="176"/>
      <c r="J42" s="14">
        <f>Producao!H67</f>
        <v>1732</v>
      </c>
      <c r="K42" s="14">
        <v>940</v>
      </c>
      <c r="L42" s="14">
        <v>357</v>
      </c>
      <c r="M42" s="14">
        <v>1732</v>
      </c>
      <c r="N42" s="14">
        <v>1732</v>
      </c>
      <c r="O42" s="14">
        <v>940</v>
      </c>
      <c r="P42" s="176"/>
      <c r="Q42" s="14">
        <v>940</v>
      </c>
      <c r="R42" s="14">
        <v>1732</v>
      </c>
      <c r="S42" s="14">
        <v>940</v>
      </c>
      <c r="T42" s="14">
        <v>940</v>
      </c>
      <c r="U42" s="14">
        <v>940</v>
      </c>
      <c r="V42" s="14">
        <v>940</v>
      </c>
      <c r="W42" s="14">
        <v>940</v>
      </c>
      <c r="X42" s="14">
        <v>940</v>
      </c>
      <c r="Y42" s="14">
        <v>940</v>
      </c>
      <c r="Z42" s="14">
        <v>940</v>
      </c>
      <c r="AA42" s="14">
        <v>940</v>
      </c>
      <c r="AB42" s="14">
        <v>940</v>
      </c>
      <c r="AC42" s="14">
        <v>940</v>
      </c>
      <c r="AD42" s="14">
        <v>940</v>
      </c>
      <c r="AE42" s="14">
        <v>940</v>
      </c>
      <c r="AF42" s="14">
        <v>940</v>
      </c>
      <c r="AG42" s="14"/>
      <c r="AH42" s="175" t="s">
        <v>175</v>
      </c>
      <c r="AI42" s="180"/>
      <c r="AJ42" s="14">
        <v>949</v>
      </c>
      <c r="AK42" s="14">
        <v>1100</v>
      </c>
      <c r="AL42" s="14">
        <v>2250</v>
      </c>
      <c r="AM42" s="14">
        <v>1100</v>
      </c>
      <c r="AN42" s="14">
        <v>1100</v>
      </c>
      <c r="AO42" s="14">
        <v>1100</v>
      </c>
      <c r="AP42" s="14">
        <v>1100</v>
      </c>
      <c r="AQ42" s="14">
        <v>1100</v>
      </c>
      <c r="AR42" s="14">
        <v>1100</v>
      </c>
      <c r="AS42" s="14">
        <v>1100</v>
      </c>
      <c r="AT42" s="14">
        <v>1100</v>
      </c>
      <c r="AU42" s="14">
        <v>1100</v>
      </c>
      <c r="AV42" s="14">
        <v>1100</v>
      </c>
      <c r="AW42" s="14">
        <v>1100</v>
      </c>
      <c r="AX42" s="14">
        <v>1100</v>
      </c>
      <c r="AY42" s="14">
        <v>1100</v>
      </c>
      <c r="AZ42" s="14">
        <v>1100</v>
      </c>
      <c r="BA42" s="14">
        <v>1100</v>
      </c>
      <c r="BB42" s="14">
        <v>1100</v>
      </c>
      <c r="BC42" s="14">
        <v>1100</v>
      </c>
      <c r="BD42" s="14">
        <v>1100</v>
      </c>
      <c r="BE42" s="14">
        <v>1100</v>
      </c>
      <c r="BF42" s="14">
        <v>1150</v>
      </c>
      <c r="BG42" s="14">
        <v>1150</v>
      </c>
      <c r="BH42" s="14">
        <v>1100</v>
      </c>
      <c r="BI42" s="14">
        <v>1100</v>
      </c>
      <c r="BJ42" s="14">
        <v>1100</v>
      </c>
      <c r="BK42" s="14">
        <v>1100</v>
      </c>
      <c r="BL42" s="14"/>
      <c r="BM42" s="14"/>
      <c r="BN42" s="14"/>
      <c r="BO42" s="14"/>
      <c r="BP42" s="14"/>
    </row>
    <row r="43" spans="1:68" s="169" customFormat="1" x14ac:dyDescent="0.25">
      <c r="A43" s="174" t="s">
        <v>176</v>
      </c>
      <c r="B43" s="156"/>
      <c r="C43" s="156"/>
      <c r="D43" s="156"/>
      <c r="E43" s="156"/>
      <c r="F43" s="156"/>
      <c r="G43" s="156"/>
      <c r="H43" s="156"/>
      <c r="I43" s="156" t="s">
        <v>177</v>
      </c>
      <c r="J43" s="156">
        <f t="shared" ref="J43:BP43" si="39">IFERROR((J44/J45),0)</f>
        <v>1</v>
      </c>
      <c r="K43" s="156">
        <f t="shared" si="39"/>
        <v>1</v>
      </c>
      <c r="L43" s="156">
        <f t="shared" si="39"/>
        <v>1</v>
      </c>
      <c r="M43" s="156">
        <f t="shared" si="39"/>
        <v>1</v>
      </c>
      <c r="N43" s="156">
        <f t="shared" si="39"/>
        <v>1</v>
      </c>
      <c r="O43" s="156">
        <f t="shared" si="39"/>
        <v>1</v>
      </c>
      <c r="P43" s="156" t="s">
        <v>177</v>
      </c>
      <c r="Q43" s="156">
        <f t="shared" si="39"/>
        <v>1</v>
      </c>
      <c r="R43" s="156">
        <f t="shared" si="39"/>
        <v>1</v>
      </c>
      <c r="S43" s="156">
        <f t="shared" si="39"/>
        <v>1</v>
      </c>
      <c r="T43" s="156">
        <f t="shared" si="39"/>
        <v>1</v>
      </c>
      <c r="U43" s="156">
        <f t="shared" si="39"/>
        <v>1</v>
      </c>
      <c r="V43" s="156">
        <f t="shared" si="39"/>
        <v>1</v>
      </c>
      <c r="W43" s="156">
        <f t="shared" si="39"/>
        <v>1</v>
      </c>
      <c r="X43" s="156">
        <f t="shared" si="39"/>
        <v>1</v>
      </c>
      <c r="Y43" s="156">
        <f>IFERROR((Y44/Y45),0)</f>
        <v>1</v>
      </c>
      <c r="Z43" s="156">
        <f t="shared" si="39"/>
        <v>1</v>
      </c>
      <c r="AA43" s="156">
        <f t="shared" si="39"/>
        <v>1</v>
      </c>
      <c r="AB43" s="156">
        <f t="shared" si="39"/>
        <v>1</v>
      </c>
      <c r="AC43" s="156">
        <f t="shared" si="39"/>
        <v>1</v>
      </c>
      <c r="AD43" s="156">
        <f t="shared" si="39"/>
        <v>1</v>
      </c>
      <c r="AE43" s="156">
        <f t="shared" si="39"/>
        <v>1</v>
      </c>
      <c r="AF43" s="156">
        <f t="shared" si="39"/>
        <v>1</v>
      </c>
      <c r="AG43" s="156"/>
      <c r="AH43" s="174" t="s">
        <v>178</v>
      </c>
      <c r="AI43" s="156" t="s">
        <v>177</v>
      </c>
      <c r="AJ43" s="156">
        <f>IFERROR((AJ44/AJ45),0)</f>
        <v>1</v>
      </c>
      <c r="AK43" s="156">
        <f t="shared" si="39"/>
        <v>1</v>
      </c>
      <c r="AL43" s="156">
        <f t="shared" si="39"/>
        <v>1</v>
      </c>
      <c r="AM43" s="156">
        <f t="shared" si="39"/>
        <v>1</v>
      </c>
      <c r="AN43" s="156">
        <f t="shared" si="39"/>
        <v>1</v>
      </c>
      <c r="AO43" s="156">
        <f t="shared" si="39"/>
        <v>1</v>
      </c>
      <c r="AP43" s="156">
        <f t="shared" si="39"/>
        <v>1</v>
      </c>
      <c r="AQ43" s="156">
        <f t="shared" si="39"/>
        <v>1</v>
      </c>
      <c r="AR43" s="156">
        <f t="shared" si="39"/>
        <v>1</v>
      </c>
      <c r="AS43" s="156">
        <f t="shared" si="39"/>
        <v>1</v>
      </c>
      <c r="AT43" s="156">
        <f t="shared" si="39"/>
        <v>1</v>
      </c>
      <c r="AU43" s="156">
        <f t="shared" si="39"/>
        <v>1</v>
      </c>
      <c r="AV43" s="156">
        <f t="shared" si="39"/>
        <v>1</v>
      </c>
      <c r="AW43" s="156">
        <f t="shared" si="39"/>
        <v>1</v>
      </c>
      <c r="AX43" s="156">
        <f t="shared" si="39"/>
        <v>1</v>
      </c>
      <c r="AY43" s="156">
        <f t="shared" si="39"/>
        <v>1</v>
      </c>
      <c r="AZ43" s="156">
        <f t="shared" si="39"/>
        <v>1</v>
      </c>
      <c r="BA43" s="156">
        <f t="shared" si="39"/>
        <v>1</v>
      </c>
      <c r="BB43" s="156">
        <f t="shared" si="39"/>
        <v>1</v>
      </c>
      <c r="BC43" s="156">
        <f t="shared" si="39"/>
        <v>1</v>
      </c>
      <c r="BD43" s="156">
        <f t="shared" si="39"/>
        <v>1</v>
      </c>
      <c r="BE43" s="156">
        <f t="shared" si="39"/>
        <v>1</v>
      </c>
      <c r="BF43" s="156">
        <f t="shared" si="39"/>
        <v>1</v>
      </c>
      <c r="BG43" s="156">
        <f t="shared" si="39"/>
        <v>1</v>
      </c>
      <c r="BH43" s="156">
        <f t="shared" si="39"/>
        <v>1</v>
      </c>
      <c r="BI43" s="156">
        <f t="shared" si="39"/>
        <v>1</v>
      </c>
      <c r="BJ43" s="156">
        <f t="shared" si="39"/>
        <v>1</v>
      </c>
      <c r="BK43" s="156">
        <f t="shared" si="39"/>
        <v>1</v>
      </c>
      <c r="BL43" s="156">
        <f t="shared" si="39"/>
        <v>0</v>
      </c>
      <c r="BM43" s="156">
        <f t="shared" si="39"/>
        <v>0</v>
      </c>
      <c r="BN43" s="156">
        <f t="shared" si="39"/>
        <v>0</v>
      </c>
      <c r="BO43" s="156">
        <f t="shared" si="39"/>
        <v>0</v>
      </c>
      <c r="BP43" s="156">
        <f t="shared" si="39"/>
        <v>0</v>
      </c>
    </row>
    <row r="44" spans="1:68" s="178" customFormat="1" x14ac:dyDescent="0.25">
      <c r="A44" s="175" t="s">
        <v>179</v>
      </c>
      <c r="B44" s="176"/>
      <c r="C44" s="14"/>
      <c r="D44" s="14"/>
      <c r="E44" s="14"/>
      <c r="F44" s="14"/>
      <c r="G44" s="14"/>
      <c r="H44" s="14"/>
      <c r="I44" s="176"/>
      <c r="J44" s="14">
        <v>2620</v>
      </c>
      <c r="K44" s="14">
        <v>2796</v>
      </c>
      <c r="L44" s="14">
        <v>2944</v>
      </c>
      <c r="M44" s="14">
        <v>2896</v>
      </c>
      <c r="N44" s="14">
        <v>3080</v>
      </c>
      <c r="O44" s="14">
        <v>2943</v>
      </c>
      <c r="P44" s="176"/>
      <c r="Q44" s="14">
        <v>13749</v>
      </c>
      <c r="R44" s="14">
        <v>2959</v>
      </c>
      <c r="S44" s="14">
        <v>3703</v>
      </c>
      <c r="T44" s="14">
        <v>4060</v>
      </c>
      <c r="U44" s="14">
        <v>4022</v>
      </c>
      <c r="V44" s="14">
        <v>3772</v>
      </c>
      <c r="W44" s="14">
        <v>3849</v>
      </c>
      <c r="X44" s="14">
        <v>4095</v>
      </c>
      <c r="Y44" s="14">
        <v>3700</v>
      </c>
      <c r="Z44" s="14">
        <v>4322</v>
      </c>
      <c r="AA44" s="14">
        <v>4195</v>
      </c>
      <c r="AB44" s="14">
        <v>4056</v>
      </c>
      <c r="AC44" s="14">
        <v>3475</v>
      </c>
      <c r="AD44" s="14">
        <v>3967</v>
      </c>
      <c r="AE44" s="14">
        <v>4380</v>
      </c>
      <c r="AF44" s="14">
        <v>4398</v>
      </c>
      <c r="AG44" s="14"/>
      <c r="AH44" s="175" t="s">
        <v>179</v>
      </c>
      <c r="AI44" s="177"/>
      <c r="AJ44" s="159">
        <v>3800</v>
      </c>
      <c r="AK44" s="159">
        <v>4535</v>
      </c>
      <c r="AL44" s="159">
        <v>4514</v>
      </c>
      <c r="AM44" s="159">
        <v>4212</v>
      </c>
      <c r="AN44" s="159">
        <v>4241</v>
      </c>
      <c r="AO44" s="159">
        <v>4577</v>
      </c>
      <c r="AP44" s="159">
        <v>4595</v>
      </c>
      <c r="AQ44" s="159">
        <v>4411</v>
      </c>
      <c r="AR44" s="159">
        <v>4603</v>
      </c>
      <c r="AS44" s="159">
        <v>4767</v>
      </c>
      <c r="AT44" s="159">
        <v>4467</v>
      </c>
      <c r="AU44" s="159">
        <v>4637</v>
      </c>
      <c r="AV44" s="159">
        <v>4634</v>
      </c>
      <c r="AW44" s="159">
        <v>5286</v>
      </c>
      <c r="AX44" s="159">
        <v>5501</v>
      </c>
      <c r="AY44" s="159">
        <v>4931</v>
      </c>
      <c r="AZ44" s="159">
        <v>5217</v>
      </c>
      <c r="BA44" s="159">
        <v>4406</v>
      </c>
      <c r="BB44" s="159">
        <v>4657</v>
      </c>
      <c r="BC44" s="159">
        <v>4034</v>
      </c>
      <c r="BD44" s="159">
        <v>4792</v>
      </c>
      <c r="BE44" s="159">
        <v>4462</v>
      </c>
      <c r="BF44" s="159">
        <v>4385</v>
      </c>
      <c r="BG44" s="159">
        <v>4465</v>
      </c>
      <c r="BH44" s="159">
        <v>4650</v>
      </c>
      <c r="BI44" s="159">
        <v>4497</v>
      </c>
      <c r="BJ44" s="159">
        <v>4443</v>
      </c>
      <c r="BK44" s="159">
        <v>4470</v>
      </c>
      <c r="BL44" s="159"/>
      <c r="BM44" s="159"/>
      <c r="BN44" s="159"/>
      <c r="BO44" s="159"/>
      <c r="BP44" s="159"/>
    </row>
    <row r="45" spans="1:68" s="178" customFormat="1" x14ac:dyDescent="0.25">
      <c r="A45" s="175" t="s">
        <v>180</v>
      </c>
      <c r="B45" s="176"/>
      <c r="C45" s="179"/>
      <c r="D45" s="14"/>
      <c r="E45" s="14"/>
      <c r="F45" s="14"/>
      <c r="G45" s="14"/>
      <c r="H45" s="14"/>
      <c r="I45" s="176"/>
      <c r="J45" s="14">
        <v>2620</v>
      </c>
      <c r="K45" s="14">
        <v>2796</v>
      </c>
      <c r="L45" s="14">
        <v>2944</v>
      </c>
      <c r="M45" s="14">
        <v>2896</v>
      </c>
      <c r="N45" s="14">
        <v>3080</v>
      </c>
      <c r="O45" s="14">
        <v>2943</v>
      </c>
      <c r="P45" s="176"/>
      <c r="Q45" s="14">
        <v>13749</v>
      </c>
      <c r="R45" s="14">
        <v>2959</v>
      </c>
      <c r="S45" s="14">
        <v>3703</v>
      </c>
      <c r="T45" s="14">
        <v>4060</v>
      </c>
      <c r="U45" s="14">
        <v>4022</v>
      </c>
      <c r="V45" s="14">
        <v>3772</v>
      </c>
      <c r="W45" s="14">
        <v>3849</v>
      </c>
      <c r="X45" s="14">
        <v>4095</v>
      </c>
      <c r="Y45" s="14">
        <v>3700</v>
      </c>
      <c r="Z45" s="14">
        <v>4322</v>
      </c>
      <c r="AA45" s="14">
        <v>4195</v>
      </c>
      <c r="AB45" s="14">
        <v>4056</v>
      </c>
      <c r="AC45" s="14">
        <v>3475</v>
      </c>
      <c r="AD45" s="14">
        <v>3967</v>
      </c>
      <c r="AE45" s="14">
        <v>4380</v>
      </c>
      <c r="AF45" s="14">
        <v>4398</v>
      </c>
      <c r="AG45" s="14"/>
      <c r="AH45" s="175" t="s">
        <v>180</v>
      </c>
      <c r="AI45" s="180"/>
      <c r="AJ45" s="159">
        <v>3800</v>
      </c>
      <c r="AK45" s="159">
        <v>4535</v>
      </c>
      <c r="AL45" s="159">
        <v>4514</v>
      </c>
      <c r="AM45" s="159">
        <v>4212</v>
      </c>
      <c r="AN45" s="159">
        <v>4241</v>
      </c>
      <c r="AO45" s="159">
        <v>4577</v>
      </c>
      <c r="AP45" s="159">
        <v>4595</v>
      </c>
      <c r="AQ45" s="159">
        <v>4411</v>
      </c>
      <c r="AR45" s="159">
        <v>4603</v>
      </c>
      <c r="AS45" s="159">
        <v>4767</v>
      </c>
      <c r="AT45" s="159">
        <v>4467</v>
      </c>
      <c r="AU45" s="159">
        <v>4637</v>
      </c>
      <c r="AV45" s="159">
        <v>4634</v>
      </c>
      <c r="AW45" s="159">
        <v>5286</v>
      </c>
      <c r="AX45" s="159">
        <v>5501</v>
      </c>
      <c r="AY45" s="159">
        <v>4931</v>
      </c>
      <c r="AZ45" s="159">
        <v>5217</v>
      </c>
      <c r="BA45" s="159">
        <v>4406</v>
      </c>
      <c r="BB45" s="159">
        <v>4657</v>
      </c>
      <c r="BC45" s="159">
        <v>4034</v>
      </c>
      <c r="BD45" s="159">
        <v>4792</v>
      </c>
      <c r="BE45" s="159">
        <v>4462</v>
      </c>
      <c r="BF45" s="159">
        <v>4385</v>
      </c>
      <c r="BG45" s="159">
        <v>4465</v>
      </c>
      <c r="BH45" s="159">
        <v>4650</v>
      </c>
      <c r="BI45" s="159">
        <v>4497</v>
      </c>
      <c r="BJ45" s="159">
        <v>4443</v>
      </c>
      <c r="BK45" s="159">
        <v>4470</v>
      </c>
      <c r="BL45" s="159"/>
      <c r="BM45" s="159"/>
      <c r="BN45" s="159"/>
      <c r="BO45" s="159"/>
      <c r="BP45" s="159"/>
    </row>
    <row r="46" spans="1:68" ht="25.5" x14ac:dyDescent="0.25">
      <c r="A46" s="154"/>
      <c r="B46" s="184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4" t="s">
        <v>181</v>
      </c>
      <c r="AI46" s="156" t="s">
        <v>182</v>
      </c>
      <c r="AJ46" s="156">
        <f t="shared" ref="AJ46:BP46" si="40">IFERROR(ROUND((AJ47/AJ48),4),0)</f>
        <v>1</v>
      </c>
      <c r="AK46" s="156">
        <f t="shared" si="40"/>
        <v>1</v>
      </c>
      <c r="AL46" s="156">
        <f t="shared" si="40"/>
        <v>1</v>
      </c>
      <c r="AM46" s="156">
        <f t="shared" si="40"/>
        <v>1</v>
      </c>
      <c r="AN46" s="156">
        <f t="shared" si="40"/>
        <v>1</v>
      </c>
      <c r="AO46" s="156">
        <f t="shared" si="40"/>
        <v>0.99490000000000001</v>
      </c>
      <c r="AP46" s="156">
        <f t="shared" si="40"/>
        <v>1</v>
      </c>
      <c r="AQ46" s="156">
        <f t="shared" si="40"/>
        <v>1</v>
      </c>
      <c r="AR46" s="156">
        <f t="shared" si="40"/>
        <v>1</v>
      </c>
      <c r="AS46" s="156">
        <f t="shared" si="40"/>
        <v>1</v>
      </c>
      <c r="AT46" s="156">
        <f t="shared" si="40"/>
        <v>1</v>
      </c>
      <c r="AU46" s="156">
        <f t="shared" si="40"/>
        <v>1</v>
      </c>
      <c r="AV46" s="156">
        <f t="shared" si="40"/>
        <v>1</v>
      </c>
      <c r="AW46" s="156">
        <f t="shared" si="40"/>
        <v>0.875</v>
      </c>
      <c r="AX46" s="156">
        <f t="shared" si="40"/>
        <v>1</v>
      </c>
      <c r="AY46" s="156">
        <f t="shared" si="40"/>
        <v>1</v>
      </c>
      <c r="AZ46" s="156">
        <f t="shared" si="40"/>
        <v>1</v>
      </c>
      <c r="BA46" s="156">
        <f t="shared" si="40"/>
        <v>1</v>
      </c>
      <c r="BB46" s="156">
        <f t="shared" si="40"/>
        <v>1</v>
      </c>
      <c r="BC46" s="156">
        <f t="shared" si="40"/>
        <v>0.88939999999999997</v>
      </c>
      <c r="BD46" s="156">
        <f t="shared" si="40"/>
        <v>0.99250000000000005</v>
      </c>
      <c r="BE46" s="156">
        <f t="shared" si="40"/>
        <v>0.98880000000000001</v>
      </c>
      <c r="BF46" s="156">
        <f t="shared" si="40"/>
        <v>0.98939999999999995</v>
      </c>
      <c r="BG46" s="156">
        <f t="shared" si="40"/>
        <v>1</v>
      </c>
      <c r="BH46" s="156">
        <f t="shared" si="40"/>
        <v>1</v>
      </c>
      <c r="BI46" s="156">
        <f t="shared" si="40"/>
        <v>0.98799999999999999</v>
      </c>
      <c r="BJ46" s="156">
        <f t="shared" si="40"/>
        <v>1</v>
      </c>
      <c r="BK46" s="156">
        <f t="shared" si="40"/>
        <v>0.99419999999999997</v>
      </c>
      <c r="BL46" s="156">
        <f t="shared" si="40"/>
        <v>0</v>
      </c>
      <c r="BM46" s="156">
        <f t="shared" si="40"/>
        <v>0</v>
      </c>
      <c r="BN46" s="156">
        <f t="shared" si="40"/>
        <v>0</v>
      </c>
      <c r="BO46" s="156">
        <f t="shared" si="40"/>
        <v>0</v>
      </c>
      <c r="BP46" s="156">
        <f t="shared" si="40"/>
        <v>0</v>
      </c>
    </row>
    <row r="47" spans="1:68" x14ac:dyDescent="0.25">
      <c r="A47" s="157"/>
      <c r="B47" s="184"/>
      <c r="C47" s="159"/>
      <c r="D47" s="159"/>
      <c r="E47" s="159"/>
      <c r="F47" s="159"/>
      <c r="G47" s="159"/>
      <c r="H47" s="159"/>
      <c r="I47" s="184"/>
      <c r="J47" s="159"/>
      <c r="K47" s="159"/>
      <c r="L47" s="159"/>
      <c r="M47" s="159"/>
      <c r="N47" s="159"/>
      <c r="O47" s="159"/>
      <c r="P47" s="184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7" t="s">
        <v>183</v>
      </c>
      <c r="AI47" s="186"/>
      <c r="AJ47" s="159">
        <v>1150</v>
      </c>
      <c r="AK47" s="159">
        <v>1150</v>
      </c>
      <c r="AL47" s="159">
        <v>564</v>
      </c>
      <c r="AM47" s="159">
        <v>252</v>
      </c>
      <c r="AN47" s="159">
        <v>221</v>
      </c>
      <c r="AO47" s="159">
        <v>197</v>
      </c>
      <c r="AP47" s="159">
        <v>239</v>
      </c>
      <c r="AQ47" s="159">
        <v>328</v>
      </c>
      <c r="AR47" s="159">
        <v>373</v>
      </c>
      <c r="AS47" s="159">
        <v>404</v>
      </c>
      <c r="AT47" s="159">
        <v>409</v>
      </c>
      <c r="AU47" s="159">
        <v>348</v>
      </c>
      <c r="AV47" s="159">
        <v>366</v>
      </c>
      <c r="AW47" s="159">
        <v>14</v>
      </c>
      <c r="AX47" s="159">
        <v>266</v>
      </c>
      <c r="AY47" s="159">
        <v>212</v>
      </c>
      <c r="AZ47" s="159">
        <v>230</v>
      </c>
      <c r="BA47" s="159">
        <v>259</v>
      </c>
      <c r="BB47" s="159">
        <v>431</v>
      </c>
      <c r="BC47" s="159">
        <v>177</v>
      </c>
      <c r="BD47" s="159">
        <v>265</v>
      </c>
      <c r="BE47" s="159">
        <v>266</v>
      </c>
      <c r="BF47" s="159">
        <v>281</v>
      </c>
      <c r="BG47" s="159">
        <v>285</v>
      </c>
      <c r="BH47" s="159">
        <v>290</v>
      </c>
      <c r="BI47" s="159">
        <v>328</v>
      </c>
      <c r="BJ47" s="159">
        <v>245</v>
      </c>
      <c r="BK47" s="159">
        <v>340</v>
      </c>
      <c r="BL47" s="159"/>
      <c r="BM47" s="159"/>
      <c r="BN47" s="159"/>
      <c r="BO47" s="159"/>
      <c r="BP47" s="159"/>
    </row>
    <row r="48" spans="1:68" x14ac:dyDescent="0.25">
      <c r="A48" s="157"/>
      <c r="B48" s="184"/>
      <c r="C48" s="159"/>
      <c r="D48" s="159"/>
      <c r="E48" s="159"/>
      <c r="F48" s="159"/>
      <c r="G48" s="159"/>
      <c r="H48" s="159"/>
      <c r="I48" s="184"/>
      <c r="J48" s="159"/>
      <c r="K48" s="159"/>
      <c r="L48" s="159"/>
      <c r="M48" s="159"/>
      <c r="N48" s="159"/>
      <c r="O48" s="159"/>
      <c r="P48" s="184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7" t="s">
        <v>184</v>
      </c>
      <c r="AI48" s="187"/>
      <c r="AJ48" s="159">
        <v>1150</v>
      </c>
      <c r="AK48" s="159">
        <v>1150</v>
      </c>
      <c r="AL48" s="159">
        <v>564</v>
      </c>
      <c r="AM48" s="159">
        <v>252</v>
      </c>
      <c r="AN48" s="159">
        <v>221</v>
      </c>
      <c r="AO48" s="159">
        <v>198</v>
      </c>
      <c r="AP48" s="159">
        <v>239</v>
      </c>
      <c r="AQ48" s="159">
        <v>328</v>
      </c>
      <c r="AR48" s="159">
        <v>373</v>
      </c>
      <c r="AS48" s="159">
        <v>404</v>
      </c>
      <c r="AT48" s="159">
        <v>409</v>
      </c>
      <c r="AU48" s="159">
        <v>348</v>
      </c>
      <c r="AV48" s="159">
        <v>366</v>
      </c>
      <c r="AW48" s="159">
        <v>16</v>
      </c>
      <c r="AX48" s="159">
        <v>266</v>
      </c>
      <c r="AY48" s="159">
        <v>212</v>
      </c>
      <c r="AZ48" s="159">
        <v>230</v>
      </c>
      <c r="BA48" s="159">
        <v>259</v>
      </c>
      <c r="BB48" s="159">
        <v>431</v>
      </c>
      <c r="BC48" s="159">
        <v>199</v>
      </c>
      <c r="BD48" s="159">
        <v>267</v>
      </c>
      <c r="BE48" s="159">
        <v>269</v>
      </c>
      <c r="BF48" s="159">
        <v>284</v>
      </c>
      <c r="BG48" s="159">
        <v>285</v>
      </c>
      <c r="BH48" s="159">
        <v>290</v>
      </c>
      <c r="BI48" s="159">
        <v>332</v>
      </c>
      <c r="BJ48" s="159">
        <v>245</v>
      </c>
      <c r="BK48" s="159">
        <v>342</v>
      </c>
      <c r="BL48" s="159"/>
      <c r="BM48" s="159"/>
      <c r="BN48" s="159"/>
      <c r="BO48" s="159"/>
      <c r="BP48" s="159"/>
    </row>
    <row r="49" spans="1:68" ht="25.5" x14ac:dyDescent="0.25">
      <c r="A49" s="154"/>
      <c r="B49" s="18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4" t="s">
        <v>185</v>
      </c>
      <c r="AI49" s="156" t="s">
        <v>182</v>
      </c>
      <c r="AJ49" s="156">
        <f t="shared" ref="AJ49:BP49" si="41">IFERROR(ROUND((AJ50/AJ51),4),0)</f>
        <v>0.90910000000000002</v>
      </c>
      <c r="AK49" s="156">
        <f t="shared" si="41"/>
        <v>0.90910000000000002</v>
      </c>
      <c r="AL49" s="156">
        <f t="shared" si="41"/>
        <v>1</v>
      </c>
      <c r="AM49" s="156">
        <f t="shared" si="41"/>
        <v>1</v>
      </c>
      <c r="AN49" s="156">
        <f t="shared" si="41"/>
        <v>1</v>
      </c>
      <c r="AO49" s="156">
        <f t="shared" si="41"/>
        <v>1</v>
      </c>
      <c r="AP49" s="156">
        <f t="shared" si="41"/>
        <v>1</v>
      </c>
      <c r="AQ49" s="156">
        <f t="shared" si="41"/>
        <v>1</v>
      </c>
      <c r="AR49" s="156">
        <f t="shared" si="41"/>
        <v>1</v>
      </c>
      <c r="AS49" s="156">
        <f t="shared" si="41"/>
        <v>1</v>
      </c>
      <c r="AT49" s="156">
        <f t="shared" si="41"/>
        <v>1</v>
      </c>
      <c r="AU49" s="156">
        <f t="shared" si="41"/>
        <v>1</v>
      </c>
      <c r="AV49" s="156">
        <f t="shared" si="41"/>
        <v>1</v>
      </c>
      <c r="AW49" s="156">
        <f t="shared" si="41"/>
        <v>0.875</v>
      </c>
      <c r="AX49" s="156">
        <f t="shared" si="41"/>
        <v>1</v>
      </c>
      <c r="AY49" s="156">
        <f t="shared" si="41"/>
        <v>1</v>
      </c>
      <c r="AZ49" s="156">
        <f t="shared" si="41"/>
        <v>1</v>
      </c>
      <c r="BA49" s="156">
        <f t="shared" si="41"/>
        <v>1</v>
      </c>
      <c r="BB49" s="156">
        <f t="shared" si="41"/>
        <v>1</v>
      </c>
      <c r="BC49" s="156">
        <f t="shared" si="41"/>
        <v>1</v>
      </c>
      <c r="BD49" s="156">
        <f t="shared" si="41"/>
        <v>1</v>
      </c>
      <c r="BE49" s="156">
        <f t="shared" si="41"/>
        <v>1</v>
      </c>
      <c r="BF49" s="156">
        <f t="shared" si="41"/>
        <v>1</v>
      </c>
      <c r="BG49" s="156">
        <f t="shared" si="41"/>
        <v>1</v>
      </c>
      <c r="BH49" s="156">
        <f t="shared" si="41"/>
        <v>1</v>
      </c>
      <c r="BI49" s="156">
        <f t="shared" si="41"/>
        <v>1</v>
      </c>
      <c r="BJ49" s="156">
        <f t="shared" si="41"/>
        <v>1</v>
      </c>
      <c r="BK49" s="156">
        <f t="shared" si="41"/>
        <v>1</v>
      </c>
      <c r="BL49" s="156">
        <f t="shared" si="41"/>
        <v>0</v>
      </c>
      <c r="BM49" s="156">
        <f t="shared" si="41"/>
        <v>0</v>
      </c>
      <c r="BN49" s="156">
        <f t="shared" si="41"/>
        <v>0</v>
      </c>
      <c r="BO49" s="156">
        <f t="shared" si="41"/>
        <v>0</v>
      </c>
      <c r="BP49" s="156">
        <f t="shared" si="41"/>
        <v>0</v>
      </c>
    </row>
    <row r="50" spans="1:68" x14ac:dyDescent="0.25">
      <c r="A50" s="157"/>
      <c r="B50" s="184"/>
      <c r="C50" s="159"/>
      <c r="D50" s="159"/>
      <c r="E50" s="159"/>
      <c r="F50" s="159"/>
      <c r="G50" s="159"/>
      <c r="H50" s="159"/>
      <c r="I50" s="184"/>
      <c r="J50" s="159"/>
      <c r="K50" s="159"/>
      <c r="L50" s="159"/>
      <c r="M50" s="159"/>
      <c r="N50" s="159"/>
      <c r="O50" s="159"/>
      <c r="P50" s="184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7" t="s">
        <v>186</v>
      </c>
      <c r="AI50" s="186"/>
      <c r="AJ50" s="159">
        <v>10</v>
      </c>
      <c r="AK50" s="159">
        <v>10</v>
      </c>
      <c r="AL50" s="159">
        <v>10</v>
      </c>
      <c r="AM50" s="159">
        <v>5</v>
      </c>
      <c r="AN50" s="159">
        <v>16</v>
      </c>
      <c r="AO50" s="159">
        <v>11</v>
      </c>
      <c r="AP50" s="159">
        <v>5</v>
      </c>
      <c r="AQ50" s="159">
        <v>9</v>
      </c>
      <c r="AR50" s="159">
        <v>7</v>
      </c>
      <c r="AS50" s="159">
        <v>7</v>
      </c>
      <c r="AT50" s="159">
        <v>10</v>
      </c>
      <c r="AU50" s="159">
        <v>7</v>
      </c>
      <c r="AV50" s="159">
        <v>366</v>
      </c>
      <c r="AW50" s="159">
        <v>14</v>
      </c>
      <c r="AX50" s="159">
        <v>266</v>
      </c>
      <c r="AY50" s="159">
        <v>212</v>
      </c>
      <c r="AZ50" s="159">
        <v>230</v>
      </c>
      <c r="BA50" s="159">
        <v>259</v>
      </c>
      <c r="BB50" s="159">
        <v>431</v>
      </c>
      <c r="BC50" s="159">
        <v>199</v>
      </c>
      <c r="BD50" s="159">
        <v>267</v>
      </c>
      <c r="BE50" s="159">
        <v>269</v>
      </c>
      <c r="BF50" s="159">
        <v>284</v>
      </c>
      <c r="BG50" s="159">
        <v>285</v>
      </c>
      <c r="BH50" s="159">
        <v>290</v>
      </c>
      <c r="BI50" s="159">
        <v>332</v>
      </c>
      <c r="BJ50" s="159">
        <v>245</v>
      </c>
      <c r="BK50" s="159">
        <v>342</v>
      </c>
      <c r="BL50" s="159"/>
      <c r="BM50" s="159"/>
      <c r="BN50" s="159"/>
      <c r="BO50" s="159"/>
      <c r="BP50" s="159"/>
    </row>
    <row r="51" spans="1:68" x14ac:dyDescent="0.25">
      <c r="A51" s="157"/>
      <c r="B51" s="184"/>
      <c r="C51" s="159"/>
      <c r="D51" s="159"/>
      <c r="E51" s="159"/>
      <c r="F51" s="159"/>
      <c r="G51" s="159"/>
      <c r="H51" s="159"/>
      <c r="I51" s="184"/>
      <c r="J51" s="159"/>
      <c r="K51" s="159"/>
      <c r="L51" s="159"/>
      <c r="M51" s="159"/>
      <c r="N51" s="159"/>
      <c r="O51" s="159"/>
      <c r="P51" s="184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7" t="s">
        <v>184</v>
      </c>
      <c r="AI51" s="187"/>
      <c r="AJ51" s="159">
        <v>11</v>
      </c>
      <c r="AK51" s="159">
        <v>11</v>
      </c>
      <c r="AL51" s="159">
        <v>10</v>
      </c>
      <c r="AM51" s="159">
        <v>5</v>
      </c>
      <c r="AN51" s="159">
        <v>16</v>
      </c>
      <c r="AO51" s="159">
        <v>11</v>
      </c>
      <c r="AP51" s="159">
        <v>5</v>
      </c>
      <c r="AQ51" s="159">
        <v>9</v>
      </c>
      <c r="AR51" s="159">
        <v>7</v>
      </c>
      <c r="AS51" s="159">
        <v>7</v>
      </c>
      <c r="AT51" s="159">
        <v>10</v>
      </c>
      <c r="AU51" s="159">
        <v>7</v>
      </c>
      <c r="AV51" s="159">
        <v>366</v>
      </c>
      <c r="AW51" s="159">
        <v>16</v>
      </c>
      <c r="AX51" s="159">
        <v>266</v>
      </c>
      <c r="AY51" s="159">
        <v>212</v>
      </c>
      <c r="AZ51" s="159">
        <v>230</v>
      </c>
      <c r="BA51" s="159">
        <v>259</v>
      </c>
      <c r="BB51" s="159">
        <v>431</v>
      </c>
      <c r="BC51" s="159">
        <v>199</v>
      </c>
      <c r="BD51" s="159">
        <v>267</v>
      </c>
      <c r="BE51" s="159">
        <v>269</v>
      </c>
      <c r="BF51" s="159">
        <v>284</v>
      </c>
      <c r="BG51" s="159">
        <v>285</v>
      </c>
      <c r="BH51" s="159">
        <v>290</v>
      </c>
      <c r="BI51" s="159">
        <v>332</v>
      </c>
      <c r="BJ51" s="159">
        <v>245</v>
      </c>
      <c r="BK51" s="159">
        <v>342</v>
      </c>
      <c r="BL51" s="159"/>
      <c r="BM51" s="159"/>
      <c r="BN51" s="159"/>
      <c r="BO51" s="159"/>
      <c r="BP51" s="159"/>
    </row>
    <row r="52" spans="1:68" x14ac:dyDescent="0.25">
      <c r="A52" s="154" t="s">
        <v>187</v>
      </c>
      <c r="B52" s="184" t="s">
        <v>188</v>
      </c>
      <c r="C52" s="156">
        <f t="shared" ref="C52:O52" si="42">IF(C54=0,0,(IFERROR((C53/C54),0)))</f>
        <v>0.31067961165048541</v>
      </c>
      <c r="D52" s="156">
        <f t="shared" si="42"/>
        <v>0.56000000000000005</v>
      </c>
      <c r="E52" s="156">
        <f t="shared" si="42"/>
        <v>0.5092592592592593</v>
      </c>
      <c r="F52" s="156">
        <f t="shared" si="42"/>
        <v>0.47126436781609193</v>
      </c>
      <c r="G52" s="156">
        <f t="shared" si="42"/>
        <v>0.43157894736842106</v>
      </c>
      <c r="H52" s="156">
        <f t="shared" si="42"/>
        <v>0.47368421052631576</v>
      </c>
      <c r="I52" s="156" t="s">
        <v>188</v>
      </c>
      <c r="J52" s="156">
        <f t="shared" si="42"/>
        <v>0.4823529411764706</v>
      </c>
      <c r="K52" s="156">
        <f t="shared" si="42"/>
        <v>0.46728971962616822</v>
      </c>
      <c r="L52" s="156">
        <f t="shared" si="42"/>
        <v>0.42168674698795183</v>
      </c>
      <c r="M52" s="156">
        <f t="shared" si="42"/>
        <v>0.44680851063829785</v>
      </c>
      <c r="N52" s="156">
        <f t="shared" si="42"/>
        <v>0.52127659574468088</v>
      </c>
      <c r="O52" s="156">
        <f t="shared" si="42"/>
        <v>0.47572815533980584</v>
      </c>
      <c r="P52" s="156" t="s">
        <v>188</v>
      </c>
      <c r="Q52" s="156">
        <f t="shared" ref="Q52:BP52" si="43">IF(Q54=0,0,(IFERROR((Q53/Q54),0)))</f>
        <v>0.44660194174757284</v>
      </c>
      <c r="R52" s="156">
        <f t="shared" si="43"/>
        <v>0.52427184466019416</v>
      </c>
      <c r="S52" s="156">
        <f t="shared" si="43"/>
        <v>0.57017543859649122</v>
      </c>
      <c r="T52" s="156">
        <f t="shared" si="43"/>
        <v>0.5</v>
      </c>
      <c r="U52" s="156">
        <f t="shared" si="43"/>
        <v>0.52066115702479343</v>
      </c>
      <c r="V52" s="156">
        <f t="shared" si="43"/>
        <v>0.48514851485148514</v>
      </c>
      <c r="W52" s="156">
        <f t="shared" si="43"/>
        <v>0.50458715596330272</v>
      </c>
      <c r="X52" s="156">
        <f t="shared" si="43"/>
        <v>0.47413793103448276</v>
      </c>
      <c r="Y52" s="156">
        <f>IF(Y54=0,0,(IFERROR((Y53/Y54),0)))</f>
        <v>0.5663716814159292</v>
      </c>
      <c r="Z52" s="156">
        <f t="shared" si="43"/>
        <v>0.5625</v>
      </c>
      <c r="AA52" s="156">
        <f t="shared" si="43"/>
        <v>0.51764705882352946</v>
      </c>
      <c r="AB52" s="156">
        <f t="shared" si="43"/>
        <v>0.61946902654867253</v>
      </c>
      <c r="AC52" s="156">
        <f t="shared" si="43"/>
        <v>0.54285714285714282</v>
      </c>
      <c r="AD52" s="156">
        <f t="shared" si="43"/>
        <v>0.59405940594059403</v>
      </c>
      <c r="AE52" s="156">
        <f t="shared" si="43"/>
        <v>0.54867256637168138</v>
      </c>
      <c r="AF52" s="156">
        <f t="shared" si="43"/>
        <v>0.61956521739130432</v>
      </c>
      <c r="AG52" s="156"/>
      <c r="AH52" s="154" t="s">
        <v>189</v>
      </c>
      <c r="AI52" s="156" t="s">
        <v>188</v>
      </c>
      <c r="AJ52" s="156">
        <f>IF(AJ54=0,0,(IFERROR((AJ53/AJ54),0)))</f>
        <v>0.6</v>
      </c>
      <c r="AK52" s="156">
        <f t="shared" si="43"/>
        <v>0.5950413223140496</v>
      </c>
      <c r="AL52" s="156">
        <f t="shared" si="43"/>
        <v>0.56756756756756754</v>
      </c>
      <c r="AM52" s="156">
        <f t="shared" si="43"/>
        <v>0.61111111111111116</v>
      </c>
      <c r="AN52" s="156">
        <f t="shared" si="43"/>
        <v>0.58620689655172409</v>
      </c>
      <c r="AO52" s="156">
        <f t="shared" si="43"/>
        <v>0.6292134831460674</v>
      </c>
      <c r="AP52" s="156">
        <f t="shared" si="43"/>
        <v>0.56862745098039214</v>
      </c>
      <c r="AQ52" s="156">
        <f t="shared" si="43"/>
        <v>0.51764705882352946</v>
      </c>
      <c r="AR52" s="156">
        <f t="shared" si="43"/>
        <v>0.4631578947368421</v>
      </c>
      <c r="AS52" s="156">
        <f t="shared" si="43"/>
        <v>0.55208333333333337</v>
      </c>
      <c r="AT52" s="156">
        <f t="shared" si="43"/>
        <v>0.53921568627450978</v>
      </c>
      <c r="AU52" s="156">
        <f t="shared" si="43"/>
        <v>0.3963963963963964</v>
      </c>
      <c r="AV52" s="156">
        <f t="shared" si="43"/>
        <v>0.40517241379310343</v>
      </c>
      <c r="AW52" s="156">
        <f t="shared" si="43"/>
        <v>0.43636363636363634</v>
      </c>
      <c r="AX52" s="156">
        <f t="shared" si="43"/>
        <v>0.48550724637681159</v>
      </c>
      <c r="AY52" s="156">
        <f t="shared" si="43"/>
        <v>0.5</v>
      </c>
      <c r="AZ52" s="156">
        <f t="shared" si="43"/>
        <v>0.55084745762711862</v>
      </c>
      <c r="BA52" s="156">
        <v>0.496</v>
      </c>
      <c r="BB52" s="156">
        <f t="shared" si="43"/>
        <v>0.36470588235294116</v>
      </c>
      <c r="BC52" s="156">
        <f t="shared" si="43"/>
        <v>0.36521739130434783</v>
      </c>
      <c r="BD52" s="156">
        <f t="shared" si="43"/>
        <v>0.49549549549549549</v>
      </c>
      <c r="BE52" s="156">
        <f t="shared" si="43"/>
        <v>0.31632653061224492</v>
      </c>
      <c r="BF52" s="156">
        <f t="shared" si="43"/>
        <v>0.46391752577319589</v>
      </c>
      <c r="BG52" s="156">
        <f t="shared" si="43"/>
        <v>0.40594059405940597</v>
      </c>
      <c r="BH52" s="156">
        <f t="shared" si="43"/>
        <v>0.36956521739130432</v>
      </c>
      <c r="BI52" s="156">
        <f t="shared" si="43"/>
        <v>0.41237113402061853</v>
      </c>
      <c r="BJ52" s="156">
        <f t="shared" si="43"/>
        <v>0.31506849315068491</v>
      </c>
      <c r="BK52" s="156">
        <f t="shared" si="43"/>
        <v>0.33734939759036142</v>
      </c>
      <c r="BL52" s="156">
        <f t="shared" si="43"/>
        <v>0</v>
      </c>
      <c r="BM52" s="156">
        <f t="shared" si="43"/>
        <v>0</v>
      </c>
      <c r="BN52" s="156">
        <f t="shared" si="43"/>
        <v>0</v>
      </c>
      <c r="BO52" s="156">
        <f t="shared" si="43"/>
        <v>0</v>
      </c>
      <c r="BP52" s="156">
        <f t="shared" si="43"/>
        <v>0</v>
      </c>
    </row>
    <row r="53" spans="1:68" x14ac:dyDescent="0.25">
      <c r="A53" s="157" t="s">
        <v>190</v>
      </c>
      <c r="B53" s="184"/>
      <c r="C53" s="159">
        <v>32</v>
      </c>
      <c r="D53" s="159">
        <v>42</v>
      </c>
      <c r="E53" s="159">
        <v>55</v>
      </c>
      <c r="F53" s="159">
        <v>41</v>
      </c>
      <c r="G53" s="159">
        <v>41</v>
      </c>
      <c r="H53" s="159">
        <v>45</v>
      </c>
      <c r="I53" s="184"/>
      <c r="J53" s="159">
        <v>41</v>
      </c>
      <c r="K53" s="159">
        <v>50</v>
      </c>
      <c r="L53" s="159">
        <v>35</v>
      </c>
      <c r="M53" s="159">
        <v>42</v>
      </c>
      <c r="N53" s="159">
        <v>49</v>
      </c>
      <c r="O53" s="159">
        <v>49</v>
      </c>
      <c r="P53" s="184"/>
      <c r="Q53" s="159">
        <v>46</v>
      </c>
      <c r="R53" s="159">
        <v>54</v>
      </c>
      <c r="S53" s="159">
        <v>65</v>
      </c>
      <c r="T53" s="159">
        <v>60</v>
      </c>
      <c r="U53" s="159">
        <v>63</v>
      </c>
      <c r="V53" s="159">
        <v>49</v>
      </c>
      <c r="W53" s="159">
        <v>55</v>
      </c>
      <c r="X53" s="159">
        <v>55</v>
      </c>
      <c r="Y53" s="159">
        <v>64</v>
      </c>
      <c r="Z53" s="159">
        <v>54</v>
      </c>
      <c r="AA53" s="159">
        <v>44</v>
      </c>
      <c r="AB53" s="159">
        <v>70</v>
      </c>
      <c r="AC53" s="159">
        <v>57</v>
      </c>
      <c r="AD53" s="159">
        <v>60</v>
      </c>
      <c r="AE53" s="159">
        <v>62</v>
      </c>
      <c r="AF53" s="159">
        <v>57</v>
      </c>
      <c r="AG53" s="159"/>
      <c r="AH53" s="157" t="s">
        <v>190</v>
      </c>
      <c r="AI53" s="186"/>
      <c r="AJ53" s="159">
        <v>57</v>
      </c>
      <c r="AK53" s="159">
        <v>72</v>
      </c>
      <c r="AL53" s="159">
        <v>63</v>
      </c>
      <c r="AM53" s="159">
        <v>55</v>
      </c>
      <c r="AN53" s="159">
        <v>51</v>
      </c>
      <c r="AO53" s="159">
        <v>56</v>
      </c>
      <c r="AP53" s="159">
        <v>58</v>
      </c>
      <c r="AQ53" s="159">
        <v>44</v>
      </c>
      <c r="AR53" s="159">
        <v>44</v>
      </c>
      <c r="AS53" s="159">
        <v>53</v>
      </c>
      <c r="AT53" s="159">
        <v>55</v>
      </c>
      <c r="AU53" s="159">
        <v>44</v>
      </c>
      <c r="AV53" s="159">
        <v>47</v>
      </c>
      <c r="AW53" s="159">
        <v>48</v>
      </c>
      <c r="AX53" s="159">
        <v>67</v>
      </c>
      <c r="AY53" s="159">
        <v>57</v>
      </c>
      <c r="AZ53" s="159">
        <v>65</v>
      </c>
      <c r="BA53" s="159">
        <v>58</v>
      </c>
      <c r="BB53" s="159">
        <v>31</v>
      </c>
      <c r="BC53" s="159">
        <v>42</v>
      </c>
      <c r="BD53" s="159">
        <v>55</v>
      </c>
      <c r="BE53" s="159">
        <v>31</v>
      </c>
      <c r="BF53" s="159">
        <v>45</v>
      </c>
      <c r="BG53" s="159">
        <v>41</v>
      </c>
      <c r="BH53" s="159">
        <v>34</v>
      </c>
      <c r="BI53" s="159">
        <v>40</v>
      </c>
      <c r="BJ53" s="159">
        <v>23</v>
      </c>
      <c r="BK53" s="159">
        <v>28</v>
      </c>
      <c r="BL53" s="159"/>
      <c r="BM53" s="159"/>
      <c r="BN53" s="159"/>
      <c r="BO53" s="159"/>
      <c r="BP53" s="159"/>
    </row>
    <row r="54" spans="1:68" x14ac:dyDescent="0.25">
      <c r="A54" s="157" t="s">
        <v>191</v>
      </c>
      <c r="B54" s="184"/>
      <c r="C54" s="159">
        <v>103</v>
      </c>
      <c r="D54" s="159">
        <v>75</v>
      </c>
      <c r="E54" s="159">
        <v>108</v>
      </c>
      <c r="F54" s="159">
        <v>87</v>
      </c>
      <c r="G54" s="159">
        <v>95</v>
      </c>
      <c r="H54" s="159">
        <v>95</v>
      </c>
      <c r="I54" s="184"/>
      <c r="J54" s="159">
        <v>85</v>
      </c>
      <c r="K54" s="159">
        <v>107</v>
      </c>
      <c r="L54" s="159">
        <v>83</v>
      </c>
      <c r="M54" s="159">
        <v>94</v>
      </c>
      <c r="N54" s="159">
        <v>94</v>
      </c>
      <c r="O54" s="159">
        <v>103</v>
      </c>
      <c r="P54" s="184"/>
      <c r="Q54" s="159">
        <v>103</v>
      </c>
      <c r="R54" s="159">
        <v>103</v>
      </c>
      <c r="S54" s="159">
        <v>114</v>
      </c>
      <c r="T54" s="159">
        <v>120</v>
      </c>
      <c r="U54" s="159">
        <v>121</v>
      </c>
      <c r="V54" s="159">
        <v>101</v>
      </c>
      <c r="W54" s="159">
        <v>109</v>
      </c>
      <c r="X54" s="159">
        <v>116</v>
      </c>
      <c r="Y54" s="159">
        <v>113</v>
      </c>
      <c r="Z54" s="159">
        <v>96</v>
      </c>
      <c r="AA54" s="159">
        <v>85</v>
      </c>
      <c r="AB54" s="159">
        <v>113</v>
      </c>
      <c r="AC54" s="159">
        <v>105</v>
      </c>
      <c r="AD54" s="159">
        <v>101</v>
      </c>
      <c r="AE54" s="159">
        <v>113</v>
      </c>
      <c r="AF54" s="159">
        <v>92</v>
      </c>
      <c r="AG54" s="159"/>
      <c r="AH54" s="157" t="s">
        <v>191</v>
      </c>
      <c r="AI54" s="187"/>
      <c r="AJ54" s="159">
        <v>95</v>
      </c>
      <c r="AK54" s="159">
        <v>121</v>
      </c>
      <c r="AL54" s="159">
        <v>111</v>
      </c>
      <c r="AM54" s="159">
        <v>90</v>
      </c>
      <c r="AN54" s="159">
        <v>87</v>
      </c>
      <c r="AO54" s="159">
        <v>89</v>
      </c>
      <c r="AP54" s="159">
        <v>102</v>
      </c>
      <c r="AQ54" s="159">
        <v>85</v>
      </c>
      <c r="AR54" s="159">
        <v>95</v>
      </c>
      <c r="AS54" s="159">
        <v>96</v>
      </c>
      <c r="AT54" s="159">
        <v>102</v>
      </c>
      <c r="AU54" s="159">
        <v>111</v>
      </c>
      <c r="AV54" s="159">
        <v>116</v>
      </c>
      <c r="AW54" s="159">
        <v>110</v>
      </c>
      <c r="AX54" s="159">
        <v>138</v>
      </c>
      <c r="AY54" s="159">
        <v>114</v>
      </c>
      <c r="AZ54" s="159">
        <v>118</v>
      </c>
      <c r="BA54" s="159">
        <v>117</v>
      </c>
      <c r="BB54" s="159">
        <v>85</v>
      </c>
      <c r="BC54" s="159">
        <v>115</v>
      </c>
      <c r="BD54" s="159">
        <v>111</v>
      </c>
      <c r="BE54" s="159">
        <v>98</v>
      </c>
      <c r="BF54" s="159">
        <v>97</v>
      </c>
      <c r="BG54" s="159">
        <v>101</v>
      </c>
      <c r="BH54" s="159">
        <v>92</v>
      </c>
      <c r="BI54" s="159">
        <v>97</v>
      </c>
      <c r="BJ54" s="159">
        <v>73</v>
      </c>
      <c r="BK54" s="159">
        <v>83</v>
      </c>
      <c r="BL54" s="159"/>
      <c r="BM54" s="159"/>
      <c r="BN54" s="159"/>
      <c r="BO54" s="159"/>
      <c r="BP54" s="159"/>
    </row>
    <row r="55" spans="1:68" ht="25.5" x14ac:dyDescent="0.25">
      <c r="A55" s="154" t="s">
        <v>192</v>
      </c>
      <c r="B55" s="188">
        <v>1</v>
      </c>
      <c r="C55" s="156">
        <f t="shared" ref="C55:O55" si="44">IF((C57=0),1,IF((ISBLANK(C57)),0,(IFERROR((C56/C57),0))))</f>
        <v>1</v>
      </c>
      <c r="D55" s="156">
        <f t="shared" si="44"/>
        <v>1</v>
      </c>
      <c r="E55" s="156">
        <f t="shared" si="44"/>
        <v>1</v>
      </c>
      <c r="F55" s="156">
        <f t="shared" si="44"/>
        <v>1</v>
      </c>
      <c r="G55" s="156">
        <f t="shared" si="44"/>
        <v>1</v>
      </c>
      <c r="H55" s="156">
        <f t="shared" si="44"/>
        <v>1</v>
      </c>
      <c r="I55" s="156">
        <v>1</v>
      </c>
      <c r="J55" s="156">
        <f t="shared" si="44"/>
        <v>1</v>
      </c>
      <c r="K55" s="156">
        <f t="shared" si="44"/>
        <v>1</v>
      </c>
      <c r="L55" s="156">
        <f t="shared" si="44"/>
        <v>1</v>
      </c>
      <c r="M55" s="156">
        <f t="shared" si="44"/>
        <v>1</v>
      </c>
      <c r="N55" s="156">
        <f t="shared" si="44"/>
        <v>1</v>
      </c>
      <c r="O55" s="156">
        <f t="shared" si="44"/>
        <v>1</v>
      </c>
      <c r="P55" s="156">
        <v>1</v>
      </c>
      <c r="Q55" s="156">
        <f t="shared" ref="Q55:BP55" si="45">IF((Q57=0),1,IF((ISBLANK(Q57)),0,(IFERROR((Q56/Q57),0))))</f>
        <v>1</v>
      </c>
      <c r="R55" s="156">
        <f t="shared" si="45"/>
        <v>1</v>
      </c>
      <c r="S55" s="156">
        <f t="shared" si="45"/>
        <v>1</v>
      </c>
      <c r="T55" s="156">
        <f t="shared" si="45"/>
        <v>1</v>
      </c>
      <c r="U55" s="156">
        <f t="shared" si="45"/>
        <v>1</v>
      </c>
      <c r="V55" s="156">
        <f t="shared" si="45"/>
        <v>1</v>
      </c>
      <c r="W55" s="156">
        <f t="shared" si="45"/>
        <v>1</v>
      </c>
      <c r="X55" s="156">
        <f t="shared" si="45"/>
        <v>1</v>
      </c>
      <c r="Y55" s="156">
        <f>IF((Y57=0),1,IF((ISBLANK(Y57)),0,(IFERROR((Y56/Y57),0))))</f>
        <v>1</v>
      </c>
      <c r="Z55" s="156">
        <f t="shared" si="45"/>
        <v>1</v>
      </c>
      <c r="AA55" s="156">
        <f t="shared" si="45"/>
        <v>1</v>
      </c>
      <c r="AB55" s="156">
        <f t="shared" si="45"/>
        <v>1</v>
      </c>
      <c r="AC55" s="156">
        <f t="shared" si="45"/>
        <v>1</v>
      </c>
      <c r="AD55" s="156">
        <f t="shared" si="45"/>
        <v>1</v>
      </c>
      <c r="AE55" s="156">
        <f t="shared" si="45"/>
        <v>1</v>
      </c>
      <c r="AF55" s="156">
        <f t="shared" si="45"/>
        <v>1</v>
      </c>
      <c r="AG55" s="156"/>
      <c r="AH55" s="154" t="s">
        <v>193</v>
      </c>
      <c r="AI55" s="156">
        <v>1</v>
      </c>
      <c r="AJ55" s="156">
        <f>IF((AJ57=0),1,IF((ISBLANK(AJ57)),0,(IFERROR((AJ56/AJ57),0))))</f>
        <v>1</v>
      </c>
      <c r="AK55" s="156">
        <f t="shared" si="45"/>
        <v>1</v>
      </c>
      <c r="AL55" s="156">
        <f t="shared" si="45"/>
        <v>1</v>
      </c>
      <c r="AM55" s="156">
        <f t="shared" si="45"/>
        <v>1</v>
      </c>
      <c r="AN55" s="156">
        <f t="shared" si="45"/>
        <v>1</v>
      </c>
      <c r="AO55" s="156">
        <f t="shared" si="45"/>
        <v>1</v>
      </c>
      <c r="AP55" s="156">
        <f t="shared" si="45"/>
        <v>1</v>
      </c>
      <c r="AQ55" s="156">
        <f t="shared" si="45"/>
        <v>1</v>
      </c>
      <c r="AR55" s="156">
        <f t="shared" si="45"/>
        <v>1</v>
      </c>
      <c r="AS55" s="156">
        <f t="shared" si="45"/>
        <v>1</v>
      </c>
      <c r="AT55" s="156">
        <f t="shared" si="45"/>
        <v>1</v>
      </c>
      <c r="AU55" s="156">
        <f t="shared" si="45"/>
        <v>1</v>
      </c>
      <c r="AV55" s="156">
        <f t="shared" si="45"/>
        <v>1</v>
      </c>
      <c r="AW55" s="156">
        <f t="shared" si="45"/>
        <v>1</v>
      </c>
      <c r="AX55" s="156">
        <f t="shared" si="45"/>
        <v>1</v>
      </c>
      <c r="AY55" s="156">
        <f t="shared" si="45"/>
        <v>1</v>
      </c>
      <c r="AZ55" s="156">
        <f t="shared" si="45"/>
        <v>1</v>
      </c>
      <c r="BA55" s="156">
        <f t="shared" si="45"/>
        <v>1</v>
      </c>
      <c r="BB55" s="156">
        <f t="shared" si="45"/>
        <v>1</v>
      </c>
      <c r="BC55" s="156">
        <f t="shared" si="45"/>
        <v>1</v>
      </c>
      <c r="BD55" s="156">
        <f t="shared" si="45"/>
        <v>1</v>
      </c>
      <c r="BE55" s="156">
        <f t="shared" si="45"/>
        <v>1</v>
      </c>
      <c r="BF55" s="156">
        <f t="shared" si="45"/>
        <v>1</v>
      </c>
      <c r="BG55" s="156">
        <f t="shared" si="45"/>
        <v>1</v>
      </c>
      <c r="BH55" s="156">
        <f t="shared" si="45"/>
        <v>1</v>
      </c>
      <c r="BI55" s="156">
        <f t="shared" si="45"/>
        <v>1</v>
      </c>
      <c r="BJ55" s="156">
        <f t="shared" si="45"/>
        <v>1</v>
      </c>
      <c r="BK55" s="156">
        <f t="shared" si="45"/>
        <v>1</v>
      </c>
      <c r="BL55" s="156">
        <f t="shared" si="45"/>
        <v>1</v>
      </c>
      <c r="BM55" s="156">
        <f t="shared" si="45"/>
        <v>1</v>
      </c>
      <c r="BN55" s="156">
        <f t="shared" si="45"/>
        <v>1</v>
      </c>
      <c r="BO55" s="156">
        <f t="shared" si="45"/>
        <v>1</v>
      </c>
      <c r="BP55" s="156">
        <f t="shared" si="45"/>
        <v>1</v>
      </c>
    </row>
    <row r="56" spans="1:68" s="178" customFormat="1" ht="25.5" x14ac:dyDescent="0.25">
      <c r="A56" s="181" t="s">
        <v>194</v>
      </c>
      <c r="B56" s="176"/>
      <c r="C56" s="14">
        <v>32</v>
      </c>
      <c r="D56" s="14">
        <v>42</v>
      </c>
      <c r="E56" s="14">
        <v>55</v>
      </c>
      <c r="F56" s="159">
        <v>41</v>
      </c>
      <c r="G56" s="159">
        <v>41</v>
      </c>
      <c r="H56" s="159">
        <v>45</v>
      </c>
      <c r="I56" s="176"/>
      <c r="J56" s="159">
        <v>41</v>
      </c>
      <c r="K56" s="159">
        <v>50</v>
      </c>
      <c r="L56" s="159">
        <v>35</v>
      </c>
      <c r="M56" s="159">
        <v>42</v>
      </c>
      <c r="N56" s="159">
        <v>49</v>
      </c>
      <c r="O56" s="159">
        <v>49</v>
      </c>
      <c r="P56" s="176"/>
      <c r="Q56" s="159">
        <v>46</v>
      </c>
      <c r="R56" s="159">
        <v>54</v>
      </c>
      <c r="S56" s="159">
        <v>65</v>
      </c>
      <c r="T56" s="159">
        <v>60</v>
      </c>
      <c r="U56" s="159">
        <v>63</v>
      </c>
      <c r="V56" s="159">
        <v>49</v>
      </c>
      <c r="W56" s="159">
        <v>55</v>
      </c>
      <c r="X56" s="159">
        <v>55</v>
      </c>
      <c r="Y56" s="159">
        <v>64</v>
      </c>
      <c r="Z56" s="159">
        <v>54</v>
      </c>
      <c r="AA56" s="159">
        <v>44</v>
      </c>
      <c r="AB56" s="159">
        <v>69</v>
      </c>
      <c r="AC56" s="159">
        <v>57</v>
      </c>
      <c r="AD56" s="159">
        <v>60</v>
      </c>
      <c r="AE56" s="159">
        <v>62</v>
      </c>
      <c r="AF56" s="159">
        <v>57</v>
      </c>
      <c r="AG56" s="159"/>
      <c r="AH56" s="181" t="s">
        <v>194</v>
      </c>
      <c r="AI56" s="177"/>
      <c r="AJ56" s="159">
        <v>57</v>
      </c>
      <c r="AK56" s="159">
        <v>72</v>
      </c>
      <c r="AL56" s="159">
        <v>63</v>
      </c>
      <c r="AM56" s="159">
        <v>55</v>
      </c>
      <c r="AN56" s="159">
        <v>51</v>
      </c>
      <c r="AO56" s="159">
        <v>56</v>
      </c>
      <c r="AP56" s="159">
        <v>58</v>
      </c>
      <c r="AQ56" s="159">
        <v>44</v>
      </c>
      <c r="AR56" s="159">
        <v>44</v>
      </c>
      <c r="AS56" s="159">
        <v>53</v>
      </c>
      <c r="AT56" s="159">
        <v>55</v>
      </c>
      <c r="AU56" s="159">
        <v>44</v>
      </c>
      <c r="AV56" s="159">
        <v>47</v>
      </c>
      <c r="AW56" s="159">
        <v>48</v>
      </c>
      <c r="AX56" s="159">
        <v>67</v>
      </c>
      <c r="AY56" s="159">
        <v>57</v>
      </c>
      <c r="AZ56" s="159">
        <v>65</v>
      </c>
      <c r="BA56" s="159">
        <v>58</v>
      </c>
      <c r="BB56" s="159">
        <v>31</v>
      </c>
      <c r="BC56" s="159">
        <v>42</v>
      </c>
      <c r="BD56" s="159">
        <v>55</v>
      </c>
      <c r="BE56" s="159">
        <v>31</v>
      </c>
      <c r="BF56" s="159">
        <v>45</v>
      </c>
      <c r="BG56" s="159">
        <v>41</v>
      </c>
      <c r="BH56" s="159">
        <v>34</v>
      </c>
      <c r="BI56" s="159">
        <v>40</v>
      </c>
      <c r="BJ56" s="159">
        <v>23</v>
      </c>
      <c r="BK56" s="159">
        <v>28</v>
      </c>
      <c r="BL56" s="159"/>
      <c r="BM56" s="159"/>
      <c r="BN56" s="159"/>
      <c r="BO56" s="159"/>
      <c r="BP56" s="159"/>
    </row>
    <row r="57" spans="1:68" s="178" customFormat="1" x14ac:dyDescent="0.25">
      <c r="A57" s="181" t="s">
        <v>195</v>
      </c>
      <c r="B57" s="176"/>
      <c r="C57" s="159">
        <f>IF(ISBLANK(C53),"",C53)</f>
        <v>32</v>
      </c>
      <c r="D57" s="159">
        <f t="shared" ref="D57:O57" si="46">IF(ISBLANK(D53),"",D53)</f>
        <v>42</v>
      </c>
      <c r="E57" s="159">
        <f t="shared" si="46"/>
        <v>55</v>
      </c>
      <c r="F57" s="159">
        <f t="shared" si="46"/>
        <v>41</v>
      </c>
      <c r="G57" s="159">
        <f t="shared" si="46"/>
        <v>41</v>
      </c>
      <c r="H57" s="159">
        <f t="shared" si="46"/>
        <v>45</v>
      </c>
      <c r="I57" s="176"/>
      <c r="J57" s="159">
        <f t="shared" si="46"/>
        <v>41</v>
      </c>
      <c r="K57" s="159">
        <f t="shared" si="46"/>
        <v>50</v>
      </c>
      <c r="L57" s="159">
        <f t="shared" si="46"/>
        <v>35</v>
      </c>
      <c r="M57" s="159">
        <f t="shared" si="46"/>
        <v>42</v>
      </c>
      <c r="N57" s="159">
        <f t="shared" si="46"/>
        <v>49</v>
      </c>
      <c r="O57" s="159">
        <f t="shared" si="46"/>
        <v>49</v>
      </c>
      <c r="P57" s="176"/>
      <c r="Q57" s="159">
        <f t="shared" ref="Q57:AA57" si="47">IF(ISBLANK(Q53),"",Q53)</f>
        <v>46</v>
      </c>
      <c r="R57" s="159">
        <f t="shared" si="47"/>
        <v>54</v>
      </c>
      <c r="S57" s="159">
        <f t="shared" si="47"/>
        <v>65</v>
      </c>
      <c r="T57" s="159">
        <f t="shared" si="47"/>
        <v>60</v>
      </c>
      <c r="U57" s="159">
        <f t="shared" si="47"/>
        <v>63</v>
      </c>
      <c r="V57" s="159">
        <f t="shared" si="47"/>
        <v>49</v>
      </c>
      <c r="W57" s="159">
        <f t="shared" si="47"/>
        <v>55</v>
      </c>
      <c r="X57" s="159">
        <f t="shared" si="47"/>
        <v>55</v>
      </c>
      <c r="Y57" s="159">
        <v>64</v>
      </c>
      <c r="Z57" s="159">
        <f t="shared" si="47"/>
        <v>54</v>
      </c>
      <c r="AA57" s="159">
        <f t="shared" si="47"/>
        <v>44</v>
      </c>
      <c r="AB57" s="159">
        <v>69</v>
      </c>
      <c r="AC57" s="159">
        <v>57</v>
      </c>
      <c r="AD57" s="159">
        <v>60</v>
      </c>
      <c r="AE57" s="159">
        <v>62</v>
      </c>
      <c r="AF57" s="159">
        <v>57</v>
      </c>
      <c r="AG57" s="159"/>
      <c r="AH57" s="181" t="s">
        <v>195</v>
      </c>
      <c r="AI57" s="180"/>
      <c r="AJ57" s="159">
        <v>57</v>
      </c>
      <c r="AK57" s="159">
        <v>72</v>
      </c>
      <c r="AL57" s="159">
        <v>63</v>
      </c>
      <c r="AM57" s="159">
        <v>55</v>
      </c>
      <c r="AN57" s="159">
        <v>51</v>
      </c>
      <c r="AO57" s="159">
        <v>56</v>
      </c>
      <c r="AP57" s="159">
        <v>58</v>
      </c>
      <c r="AQ57" s="159">
        <v>44</v>
      </c>
      <c r="AR57" s="159">
        <v>44</v>
      </c>
      <c r="AS57" s="159">
        <v>53</v>
      </c>
      <c r="AT57" s="159">
        <v>55</v>
      </c>
      <c r="AU57" s="159">
        <v>44</v>
      </c>
      <c r="AV57" s="159">
        <v>47</v>
      </c>
      <c r="AW57" s="159">
        <v>48</v>
      </c>
      <c r="AX57" s="159">
        <v>67</v>
      </c>
      <c r="AY57" s="159">
        <v>57</v>
      </c>
      <c r="AZ57" s="159">
        <v>65</v>
      </c>
      <c r="BA57" s="159">
        <v>58</v>
      </c>
      <c r="BB57" s="159">
        <v>31</v>
      </c>
      <c r="BC57" s="159">
        <v>42</v>
      </c>
      <c r="BD57" s="159">
        <v>55</v>
      </c>
      <c r="BE57" s="159">
        <v>31</v>
      </c>
      <c r="BF57" s="159">
        <v>45</v>
      </c>
      <c r="BG57" s="159">
        <v>41</v>
      </c>
      <c r="BH57" s="159">
        <v>34</v>
      </c>
      <c r="BI57" s="159">
        <v>40</v>
      </c>
      <c r="BJ57" s="159">
        <v>23</v>
      </c>
      <c r="BK57" s="159">
        <v>28</v>
      </c>
      <c r="BL57" s="159"/>
      <c r="BM57" s="159"/>
      <c r="BN57" s="159"/>
      <c r="BO57" s="159"/>
      <c r="BP57" s="159"/>
    </row>
    <row r="58" spans="1:68" x14ac:dyDescent="0.25">
      <c r="A58" s="154" t="s">
        <v>187</v>
      </c>
      <c r="B58" s="184" t="s">
        <v>188</v>
      </c>
      <c r="C58" s="156">
        <f t="shared" ref="C58:H58" si="48">IF(C60=0,0,(IFERROR((C59/C60),0)))</f>
        <v>0.31067961165048541</v>
      </c>
      <c r="D58" s="156">
        <f t="shared" si="48"/>
        <v>0.56000000000000005</v>
      </c>
      <c r="E58" s="156">
        <f t="shared" si="48"/>
        <v>0.5092592592592593</v>
      </c>
      <c r="F58" s="156">
        <f t="shared" si="48"/>
        <v>0.47126436781609193</v>
      </c>
      <c r="G58" s="156">
        <f t="shared" si="48"/>
        <v>0.43157894736842106</v>
      </c>
      <c r="H58" s="156">
        <f t="shared" si="48"/>
        <v>0.47368421052631576</v>
      </c>
      <c r="I58" s="156" t="s">
        <v>188</v>
      </c>
      <c r="J58" s="156">
        <f t="shared" ref="J58:O58" si="49">IF(J60=0,0,(IFERROR((J59/J60),0)))</f>
        <v>0.4823529411764706</v>
      </c>
      <c r="K58" s="156">
        <f t="shared" si="49"/>
        <v>0.46728971962616822</v>
      </c>
      <c r="L58" s="156">
        <f t="shared" si="49"/>
        <v>0.42168674698795183</v>
      </c>
      <c r="M58" s="156">
        <f t="shared" si="49"/>
        <v>0.44680851063829785</v>
      </c>
      <c r="N58" s="156">
        <f t="shared" si="49"/>
        <v>0.52127659574468088</v>
      </c>
      <c r="O58" s="156">
        <f t="shared" si="49"/>
        <v>0.47572815533980584</v>
      </c>
      <c r="P58" s="156" t="s">
        <v>188</v>
      </c>
      <c r="Q58" s="156">
        <f t="shared" ref="Q58:X58" si="50">IF(Q60=0,0,(IFERROR((Q59/Q60),0)))</f>
        <v>0.44660194174757284</v>
      </c>
      <c r="R58" s="156">
        <f t="shared" si="50"/>
        <v>0.52427184466019416</v>
      </c>
      <c r="S58" s="156">
        <f t="shared" si="50"/>
        <v>0.57017543859649122</v>
      </c>
      <c r="T58" s="156">
        <f t="shared" si="50"/>
        <v>0.5</v>
      </c>
      <c r="U58" s="156">
        <f t="shared" si="50"/>
        <v>0.52066115702479343</v>
      </c>
      <c r="V58" s="156">
        <f t="shared" si="50"/>
        <v>0.48514851485148514</v>
      </c>
      <c r="W58" s="156">
        <f t="shared" si="50"/>
        <v>0.50458715596330272</v>
      </c>
      <c r="X58" s="156">
        <f t="shared" si="50"/>
        <v>0.47413793103448276</v>
      </c>
      <c r="Y58" s="156">
        <f>IF(Y60=0,0,(IFERROR((Y59/Y60),0)))</f>
        <v>0.5663716814159292</v>
      </c>
      <c r="Z58" s="156">
        <f t="shared" ref="Z58:AF58" si="51">IF(Z60=0,0,(IFERROR((Z59/Z60),0)))</f>
        <v>0.5625</v>
      </c>
      <c r="AA58" s="156">
        <f t="shared" si="51"/>
        <v>0.51764705882352946</v>
      </c>
      <c r="AB58" s="156">
        <f t="shared" si="51"/>
        <v>0.61946902654867253</v>
      </c>
      <c r="AC58" s="156">
        <f t="shared" si="51"/>
        <v>0.54285714285714282</v>
      </c>
      <c r="AD58" s="156">
        <f t="shared" si="51"/>
        <v>0.59405940594059403</v>
      </c>
      <c r="AE58" s="156">
        <f t="shared" si="51"/>
        <v>0.54867256637168138</v>
      </c>
      <c r="AF58" s="156">
        <f t="shared" si="51"/>
        <v>0.61956521739130432</v>
      </c>
      <c r="AG58" s="156"/>
      <c r="AH58" s="154" t="s">
        <v>196</v>
      </c>
      <c r="AI58" s="156" t="s">
        <v>197</v>
      </c>
      <c r="AJ58" s="156">
        <f t="shared" ref="AJ58:BP58" si="52">IFERROR(ROUND((AJ59/AJ60),4),0)</f>
        <v>6.0000000000000001E-3</v>
      </c>
      <c r="AK58" s="156">
        <f t="shared" si="52"/>
        <v>6.0000000000000001E-3</v>
      </c>
      <c r="AL58" s="156">
        <f t="shared" si="52"/>
        <v>1.0200000000000001E-2</v>
      </c>
      <c r="AM58" s="156">
        <f t="shared" si="52"/>
        <v>2.9999999999999997E-4</v>
      </c>
      <c r="AN58" s="156">
        <f t="shared" si="52"/>
        <v>1.2999999999999999E-3</v>
      </c>
      <c r="AO58" s="156">
        <f t="shared" si="52"/>
        <v>1.1000000000000001E-3</v>
      </c>
      <c r="AP58" s="156">
        <f t="shared" si="52"/>
        <v>8.0000000000000004E-4</v>
      </c>
      <c r="AQ58" s="156">
        <f t="shared" si="52"/>
        <v>4.0000000000000002E-4</v>
      </c>
      <c r="AR58" s="156">
        <f t="shared" si="52"/>
        <v>2.0000000000000001E-4</v>
      </c>
      <c r="AS58" s="156">
        <f t="shared" si="52"/>
        <v>2.0000000000000001E-4</v>
      </c>
      <c r="AT58" s="156">
        <f t="shared" si="52"/>
        <v>4.0000000000000002E-4</v>
      </c>
      <c r="AU58" s="156">
        <f t="shared" si="52"/>
        <v>3.7000000000000002E-3</v>
      </c>
      <c r="AV58" s="168">
        <f t="shared" si="52"/>
        <v>4.3E-3</v>
      </c>
      <c r="AW58" s="156">
        <f t="shared" si="52"/>
        <v>0</v>
      </c>
      <c r="AX58" s="156">
        <f t="shared" si="52"/>
        <v>2.2000000000000001E-3</v>
      </c>
      <c r="AY58" s="156">
        <f t="shared" si="52"/>
        <v>1.18E-2</v>
      </c>
      <c r="AZ58" s="156">
        <f t="shared" si="52"/>
        <v>2.4400000000000002E-2</v>
      </c>
      <c r="BA58" s="156">
        <f t="shared" si="52"/>
        <v>1.5E-3</v>
      </c>
      <c r="BB58" s="156">
        <f t="shared" si="52"/>
        <v>3.3E-3</v>
      </c>
      <c r="BC58" s="156">
        <f t="shared" si="52"/>
        <v>2.8999999999999998E-3</v>
      </c>
      <c r="BD58" s="156">
        <f t="shared" si="52"/>
        <v>5.9999999999999995E-4</v>
      </c>
      <c r="BE58" s="168">
        <f t="shared" si="52"/>
        <v>3.7000000000000002E-3</v>
      </c>
      <c r="BF58" s="156">
        <f t="shared" si="52"/>
        <v>1.9E-3</v>
      </c>
      <c r="BG58" s="156">
        <f t="shared" si="52"/>
        <v>4.1000000000000003E-3</v>
      </c>
      <c r="BH58" s="156">
        <f t="shared" si="52"/>
        <v>2.5000000000000001E-3</v>
      </c>
      <c r="BI58" s="156">
        <f t="shared" si="52"/>
        <v>4.1999999999999997E-3</v>
      </c>
      <c r="BJ58" s="156">
        <f t="shared" si="52"/>
        <v>5.0000000000000001E-4</v>
      </c>
      <c r="BK58" s="156">
        <f t="shared" si="52"/>
        <v>1.8700000000000001E-2</v>
      </c>
      <c r="BL58" s="156">
        <f t="shared" si="52"/>
        <v>0</v>
      </c>
      <c r="BM58" s="156">
        <f t="shared" si="52"/>
        <v>0</v>
      </c>
      <c r="BN58" s="156">
        <f t="shared" si="52"/>
        <v>0</v>
      </c>
      <c r="BO58" s="156">
        <f t="shared" si="52"/>
        <v>0</v>
      </c>
      <c r="BP58" s="156">
        <f t="shared" si="52"/>
        <v>0</v>
      </c>
    </row>
    <row r="59" spans="1:68" s="200" customFormat="1" x14ac:dyDescent="0.25">
      <c r="A59" s="189" t="s">
        <v>190</v>
      </c>
      <c r="B59" s="190"/>
      <c r="C59" s="191">
        <v>32</v>
      </c>
      <c r="D59" s="191">
        <v>42</v>
      </c>
      <c r="E59" s="191">
        <v>55</v>
      </c>
      <c r="F59" s="191">
        <v>41</v>
      </c>
      <c r="G59" s="191">
        <v>41</v>
      </c>
      <c r="H59" s="191">
        <v>45</v>
      </c>
      <c r="I59" s="190"/>
      <c r="J59" s="191">
        <v>41</v>
      </c>
      <c r="K59" s="191">
        <v>50</v>
      </c>
      <c r="L59" s="191">
        <v>35</v>
      </c>
      <c r="M59" s="191">
        <v>42</v>
      </c>
      <c r="N59" s="191">
        <v>49</v>
      </c>
      <c r="O59" s="191">
        <v>49</v>
      </c>
      <c r="P59" s="190"/>
      <c r="Q59" s="191">
        <v>46</v>
      </c>
      <c r="R59" s="191">
        <v>54</v>
      </c>
      <c r="S59" s="191">
        <v>65</v>
      </c>
      <c r="T59" s="191">
        <v>60</v>
      </c>
      <c r="U59" s="191">
        <v>63</v>
      </c>
      <c r="V59" s="191">
        <v>49</v>
      </c>
      <c r="W59" s="191">
        <v>55</v>
      </c>
      <c r="X59" s="191">
        <v>55</v>
      </c>
      <c r="Y59" s="191">
        <v>64</v>
      </c>
      <c r="Z59" s="191">
        <v>54</v>
      </c>
      <c r="AA59" s="191">
        <v>44</v>
      </c>
      <c r="AB59" s="191">
        <v>70</v>
      </c>
      <c r="AC59" s="191">
        <v>57</v>
      </c>
      <c r="AD59" s="191">
        <v>60</v>
      </c>
      <c r="AE59" s="191">
        <v>62</v>
      </c>
      <c r="AF59" s="191">
        <v>57</v>
      </c>
      <c r="AG59" s="191"/>
      <c r="AH59" s="189" t="s">
        <v>198</v>
      </c>
      <c r="AI59" s="192"/>
      <c r="AJ59" s="191">
        <v>5592</v>
      </c>
      <c r="AK59" s="191">
        <v>5592.34</v>
      </c>
      <c r="AL59" s="191">
        <v>5089.83</v>
      </c>
      <c r="AM59" s="191">
        <v>245.88</v>
      </c>
      <c r="AN59" s="191">
        <v>1261.27</v>
      </c>
      <c r="AO59" s="191">
        <v>1078.24</v>
      </c>
      <c r="AP59" s="191">
        <v>494.56</v>
      </c>
      <c r="AQ59" s="191">
        <v>777.75</v>
      </c>
      <c r="AR59" s="191">
        <v>187.21</v>
      </c>
      <c r="AS59" s="193">
        <v>63.49</v>
      </c>
      <c r="AT59" s="193">
        <v>166.7</v>
      </c>
      <c r="AU59" s="194">
        <v>1026.5899999999999</v>
      </c>
      <c r="AV59" s="195">
        <v>1268.8</v>
      </c>
      <c r="AW59" s="196">
        <v>0</v>
      </c>
      <c r="AX59" s="193">
        <v>730.29</v>
      </c>
      <c r="AY59" s="191">
        <v>3577.89</v>
      </c>
      <c r="AZ59" s="191">
        <v>4525.04</v>
      </c>
      <c r="BA59" s="191">
        <v>447.16</v>
      </c>
      <c r="BB59" s="191">
        <v>1184.31</v>
      </c>
      <c r="BC59" s="191">
        <v>698.03</v>
      </c>
      <c r="BD59" s="197">
        <v>276</v>
      </c>
      <c r="BE59" s="198">
        <v>1412.06</v>
      </c>
      <c r="BF59" s="199">
        <v>697.29</v>
      </c>
      <c r="BG59" s="191">
        <v>1461</v>
      </c>
      <c r="BH59" s="191">
        <v>507.63</v>
      </c>
      <c r="BI59" s="191">
        <v>1731.72</v>
      </c>
      <c r="BJ59" s="191">
        <v>210.87</v>
      </c>
      <c r="BK59" s="191">
        <v>6557.52</v>
      </c>
      <c r="BL59" s="191"/>
      <c r="BM59" s="191"/>
      <c r="BN59" s="191"/>
      <c r="BO59" s="191"/>
      <c r="BP59" s="191"/>
    </row>
    <row r="60" spans="1:68" s="200" customFormat="1" x14ac:dyDescent="0.25">
      <c r="A60" s="189" t="s">
        <v>191</v>
      </c>
      <c r="B60" s="190"/>
      <c r="C60" s="191">
        <v>103</v>
      </c>
      <c r="D60" s="191">
        <v>75</v>
      </c>
      <c r="E60" s="191">
        <v>108</v>
      </c>
      <c r="F60" s="191">
        <v>87</v>
      </c>
      <c r="G60" s="191">
        <v>95</v>
      </c>
      <c r="H60" s="191">
        <v>95</v>
      </c>
      <c r="I60" s="190"/>
      <c r="J60" s="191">
        <v>85</v>
      </c>
      <c r="K60" s="191">
        <v>107</v>
      </c>
      <c r="L60" s="191">
        <v>83</v>
      </c>
      <c r="M60" s="191">
        <v>94</v>
      </c>
      <c r="N60" s="191">
        <v>94</v>
      </c>
      <c r="O60" s="191">
        <v>103</v>
      </c>
      <c r="P60" s="190"/>
      <c r="Q60" s="191">
        <v>103</v>
      </c>
      <c r="R60" s="191">
        <v>103</v>
      </c>
      <c r="S60" s="191">
        <v>114</v>
      </c>
      <c r="T60" s="191">
        <v>120</v>
      </c>
      <c r="U60" s="191">
        <v>121</v>
      </c>
      <c r="V60" s="191">
        <v>101</v>
      </c>
      <c r="W60" s="191">
        <v>109</v>
      </c>
      <c r="X60" s="191">
        <v>116</v>
      </c>
      <c r="Y60" s="191">
        <v>113</v>
      </c>
      <c r="Z60" s="191">
        <v>96</v>
      </c>
      <c r="AA60" s="191">
        <v>85</v>
      </c>
      <c r="AB60" s="191">
        <v>113</v>
      </c>
      <c r="AC60" s="191">
        <v>105</v>
      </c>
      <c r="AD60" s="191">
        <v>101</v>
      </c>
      <c r="AE60" s="191">
        <v>113</v>
      </c>
      <c r="AF60" s="191">
        <v>92</v>
      </c>
      <c r="AG60" s="191"/>
      <c r="AH60" s="189" t="s">
        <v>199</v>
      </c>
      <c r="AI60" s="201"/>
      <c r="AJ60" s="191">
        <v>932361</v>
      </c>
      <c r="AK60" s="191">
        <v>932360.83</v>
      </c>
      <c r="AL60" s="191">
        <v>500041</v>
      </c>
      <c r="AM60" s="191">
        <v>818078.24</v>
      </c>
      <c r="AN60" s="191">
        <v>948936</v>
      </c>
      <c r="AO60" s="191">
        <v>975313</v>
      </c>
      <c r="AP60" s="191">
        <v>645080</v>
      </c>
      <c r="AQ60" s="202">
        <v>1955726.39</v>
      </c>
      <c r="AR60" s="191">
        <v>1226418</v>
      </c>
      <c r="AS60" s="193">
        <v>407318.8</v>
      </c>
      <c r="AT60" s="193">
        <v>387454.01</v>
      </c>
      <c r="AU60" s="194">
        <v>279158.02</v>
      </c>
      <c r="AV60" s="195">
        <v>297337.49</v>
      </c>
      <c r="AW60" s="196">
        <v>289298.93</v>
      </c>
      <c r="AX60" s="193">
        <v>335395.65000000002</v>
      </c>
      <c r="AY60" s="191">
        <v>303181.76</v>
      </c>
      <c r="AZ60" s="191">
        <v>185411.8</v>
      </c>
      <c r="BA60" s="191">
        <v>303080.52</v>
      </c>
      <c r="BB60" s="191">
        <v>363082</v>
      </c>
      <c r="BC60" s="191">
        <v>237241.7</v>
      </c>
      <c r="BD60" s="191">
        <v>428527.9</v>
      </c>
      <c r="BE60" s="203">
        <v>386153.97</v>
      </c>
      <c r="BF60" s="191">
        <v>371601.89</v>
      </c>
      <c r="BG60" s="191">
        <v>356650</v>
      </c>
      <c r="BH60" s="191">
        <v>203396.56</v>
      </c>
      <c r="BI60" s="191">
        <v>416449.74</v>
      </c>
      <c r="BJ60" s="191">
        <v>438725.99</v>
      </c>
      <c r="BK60" s="191">
        <v>349937.91</v>
      </c>
      <c r="BL60" s="191"/>
      <c r="BM60" s="191"/>
      <c r="BN60" s="191"/>
      <c r="BO60" s="191"/>
      <c r="BP60" s="191"/>
    </row>
    <row r="61" spans="1:68" ht="25.5" hidden="1" x14ac:dyDescent="0.25">
      <c r="A61" s="204" t="s">
        <v>200</v>
      </c>
      <c r="B61" s="205" t="s">
        <v>201</v>
      </c>
      <c r="C61" s="206">
        <f>IF((C63=0),1,IF((ISBLANK(C63)),0,IF((C63=0),1,((IFERROR((C62/C63),0))))))</f>
        <v>1</v>
      </c>
      <c r="D61" s="206">
        <f t="shared" ref="D61:O61" si="53">IF((D63=0),1,IF((ISBLANK(D63)),0,IF((D63=0),1,((IFERROR((D62/D63),0))))))</f>
        <v>1</v>
      </c>
      <c r="E61" s="206">
        <f t="shared" si="53"/>
        <v>1</v>
      </c>
      <c r="F61" s="206">
        <f t="shared" si="53"/>
        <v>1</v>
      </c>
      <c r="G61" s="206">
        <f t="shared" si="53"/>
        <v>1</v>
      </c>
      <c r="H61" s="206">
        <f t="shared" si="53"/>
        <v>1</v>
      </c>
      <c r="I61" s="206" t="s">
        <v>202</v>
      </c>
      <c r="J61" s="207" t="s">
        <v>203</v>
      </c>
      <c r="K61" s="207" t="s">
        <v>203</v>
      </c>
      <c r="L61" s="206">
        <f t="shared" si="53"/>
        <v>1</v>
      </c>
      <c r="M61" s="207" t="s">
        <v>203</v>
      </c>
      <c r="N61" s="206">
        <f t="shared" si="53"/>
        <v>1</v>
      </c>
      <c r="O61" s="206">
        <f t="shared" si="53"/>
        <v>1</v>
      </c>
      <c r="P61" s="206" t="s">
        <v>202</v>
      </c>
      <c r="Q61" s="206">
        <f t="shared" ref="Q61:AR61" si="54">IF((Q63=0),1,IF((ISBLANK(Q63)),0,IF((Q63=0),1,((IFERROR((Q62/Q63),0))))))</f>
        <v>1</v>
      </c>
      <c r="R61" s="206">
        <f t="shared" si="54"/>
        <v>1</v>
      </c>
      <c r="S61" s="206">
        <f t="shared" si="54"/>
        <v>1</v>
      </c>
      <c r="T61" s="206">
        <f t="shared" si="54"/>
        <v>1</v>
      </c>
      <c r="U61" s="206">
        <f t="shared" si="54"/>
        <v>1</v>
      </c>
      <c r="V61" s="206">
        <f t="shared" si="54"/>
        <v>1</v>
      </c>
      <c r="W61" s="206">
        <f t="shared" si="54"/>
        <v>1</v>
      </c>
      <c r="X61" s="206">
        <f t="shared" si="54"/>
        <v>1</v>
      </c>
      <c r="Y61" s="206">
        <f t="shared" si="54"/>
        <v>1</v>
      </c>
      <c r="Z61" s="206">
        <f t="shared" si="54"/>
        <v>1</v>
      </c>
      <c r="AA61" s="206">
        <f t="shared" si="54"/>
        <v>1</v>
      </c>
      <c r="AB61" s="206">
        <f t="shared" si="54"/>
        <v>1</v>
      </c>
      <c r="AC61" s="206">
        <f t="shared" si="54"/>
        <v>1</v>
      </c>
      <c r="AD61" s="206">
        <f t="shared" si="54"/>
        <v>1</v>
      </c>
      <c r="AE61" s="206">
        <f t="shared" si="54"/>
        <v>1</v>
      </c>
      <c r="AF61" s="206">
        <f t="shared" si="54"/>
        <v>1</v>
      </c>
      <c r="AG61" s="206"/>
      <c r="AH61" s="204" t="s">
        <v>200</v>
      </c>
      <c r="AI61" s="206" t="s">
        <v>202</v>
      </c>
      <c r="AJ61" s="206"/>
      <c r="AK61" s="206">
        <f t="shared" si="54"/>
        <v>1</v>
      </c>
      <c r="AL61" s="206">
        <f t="shared" si="54"/>
        <v>1</v>
      </c>
      <c r="AM61" s="206">
        <f t="shared" si="54"/>
        <v>1</v>
      </c>
      <c r="AN61" s="206">
        <f t="shared" si="54"/>
        <v>1</v>
      </c>
      <c r="AO61" s="206">
        <f t="shared" si="54"/>
        <v>1</v>
      </c>
      <c r="AP61" s="206">
        <f t="shared" si="54"/>
        <v>1</v>
      </c>
      <c r="AQ61" s="206">
        <f t="shared" si="54"/>
        <v>1</v>
      </c>
      <c r="AR61" s="206">
        <f t="shared" si="54"/>
        <v>1</v>
      </c>
    </row>
    <row r="62" spans="1:68" hidden="1" x14ac:dyDescent="0.25">
      <c r="A62" s="157" t="s">
        <v>204</v>
      </c>
      <c r="B62" s="155"/>
      <c r="C62" s="159">
        <v>0</v>
      </c>
      <c r="D62" s="159">
        <v>0</v>
      </c>
      <c r="E62" s="159">
        <v>0</v>
      </c>
      <c r="F62" s="159">
        <v>0</v>
      </c>
      <c r="G62" s="159">
        <v>0</v>
      </c>
      <c r="H62" s="159">
        <v>0</v>
      </c>
      <c r="I62" s="155"/>
      <c r="J62" s="208" t="s">
        <v>205</v>
      </c>
      <c r="K62" s="208" t="s">
        <v>205</v>
      </c>
      <c r="L62" s="159">
        <v>1</v>
      </c>
      <c r="M62" s="208" t="s">
        <v>205</v>
      </c>
      <c r="N62" s="159">
        <v>2</v>
      </c>
      <c r="O62" s="159">
        <v>1</v>
      </c>
      <c r="P62" s="155"/>
      <c r="Q62" s="159">
        <v>0</v>
      </c>
      <c r="R62" s="159">
        <v>0</v>
      </c>
      <c r="S62" s="159">
        <v>0</v>
      </c>
      <c r="T62" s="159">
        <v>1</v>
      </c>
      <c r="U62" s="159">
        <v>0</v>
      </c>
      <c r="V62" s="159">
        <v>1</v>
      </c>
      <c r="W62" s="159">
        <v>2</v>
      </c>
      <c r="X62" s="159">
        <v>0</v>
      </c>
      <c r="Y62" s="159">
        <v>2</v>
      </c>
      <c r="Z62" s="159">
        <v>0</v>
      </c>
      <c r="AA62" s="159">
        <v>0</v>
      </c>
      <c r="AB62" s="159">
        <v>0</v>
      </c>
      <c r="AC62" s="159">
        <v>0</v>
      </c>
      <c r="AD62" s="159">
        <v>0</v>
      </c>
      <c r="AE62" s="159">
        <v>1</v>
      </c>
      <c r="AF62" s="159">
        <v>0</v>
      </c>
      <c r="AG62" s="159"/>
      <c r="AH62" s="157" t="s">
        <v>204</v>
      </c>
      <c r="AI62" s="155"/>
      <c r="AJ62" s="155"/>
      <c r="AK62" s="159"/>
      <c r="AL62" s="159"/>
      <c r="AM62" s="159"/>
      <c r="AN62" s="159"/>
      <c r="AO62" s="159"/>
      <c r="AP62" s="159"/>
      <c r="AQ62" s="159"/>
      <c r="AR62" s="159"/>
    </row>
    <row r="63" spans="1:68" hidden="1" x14ac:dyDescent="0.25">
      <c r="A63" s="157" t="s">
        <v>206</v>
      </c>
      <c r="B63" s="155"/>
      <c r="C63" s="159">
        <v>0</v>
      </c>
      <c r="D63" s="159">
        <v>0</v>
      </c>
      <c r="E63" s="159">
        <v>0</v>
      </c>
      <c r="F63" s="159">
        <v>0</v>
      </c>
      <c r="G63" s="159">
        <v>0</v>
      </c>
      <c r="H63" s="159">
        <v>0</v>
      </c>
      <c r="I63" s="155"/>
      <c r="J63" s="208" t="s">
        <v>207</v>
      </c>
      <c r="K63" s="208" t="s">
        <v>207</v>
      </c>
      <c r="L63" s="159">
        <v>1</v>
      </c>
      <c r="M63" s="208" t="s">
        <v>207</v>
      </c>
      <c r="N63" s="159">
        <v>2</v>
      </c>
      <c r="O63" s="159">
        <v>1</v>
      </c>
      <c r="P63" s="155"/>
      <c r="Q63" s="159">
        <v>0</v>
      </c>
      <c r="R63" s="159">
        <v>0</v>
      </c>
      <c r="S63" s="159">
        <v>0</v>
      </c>
      <c r="T63" s="159">
        <v>1</v>
      </c>
      <c r="U63" s="159">
        <v>0</v>
      </c>
      <c r="V63" s="159">
        <v>1</v>
      </c>
      <c r="W63" s="159">
        <v>2</v>
      </c>
      <c r="X63" s="159">
        <v>0</v>
      </c>
      <c r="Y63" s="159">
        <v>2</v>
      </c>
      <c r="Z63" s="159">
        <v>0</v>
      </c>
      <c r="AA63" s="159">
        <v>0</v>
      </c>
      <c r="AB63" s="159">
        <v>0</v>
      </c>
      <c r="AC63" s="159">
        <v>0</v>
      </c>
      <c r="AD63" s="159">
        <v>0</v>
      </c>
      <c r="AE63" s="159">
        <v>1</v>
      </c>
      <c r="AF63" s="159">
        <v>0</v>
      </c>
      <c r="AG63" s="159"/>
      <c r="AH63" s="157" t="s">
        <v>206</v>
      </c>
      <c r="AI63" s="155"/>
      <c r="AJ63" s="155"/>
      <c r="AK63" s="159"/>
      <c r="AL63" s="159"/>
      <c r="AM63" s="159"/>
      <c r="AN63" s="159"/>
      <c r="AO63" s="159"/>
      <c r="AP63" s="159"/>
      <c r="AQ63" s="159"/>
      <c r="AR63" s="159"/>
    </row>
    <row r="64" spans="1:68" ht="25.5" hidden="1" x14ac:dyDescent="0.25">
      <c r="A64" s="154" t="s">
        <v>208</v>
      </c>
      <c r="B64" s="155" t="s">
        <v>159</v>
      </c>
      <c r="C64" s="156">
        <f t="shared" ref="C64:O64" si="55">IFERROR((C65/C66),0)</f>
        <v>3.8937019371167137E-4</v>
      </c>
      <c r="D64" s="156">
        <f t="shared" si="55"/>
        <v>7.6962544894817856E-4</v>
      </c>
      <c r="E64" s="156">
        <f t="shared" si="55"/>
        <v>7.6771221759157706E-4</v>
      </c>
      <c r="F64" s="156">
        <f t="shared" si="55"/>
        <v>4.6242774566473987E-4</v>
      </c>
      <c r="G64" s="156">
        <f t="shared" si="55"/>
        <v>4.1532551136953588E-4</v>
      </c>
      <c r="H64" s="156">
        <f t="shared" si="55"/>
        <v>5.6561085972850684E-4</v>
      </c>
      <c r="I64" s="156" t="s">
        <v>144</v>
      </c>
      <c r="J64" s="156">
        <f t="shared" si="55"/>
        <v>2.2454249466711575E-4</v>
      </c>
      <c r="K64" s="156">
        <f t="shared" si="55"/>
        <v>2.0435271278226218E-4</v>
      </c>
      <c r="L64" s="156">
        <f t="shared" si="55"/>
        <v>1.270513499205929E-3</v>
      </c>
      <c r="M64" s="156">
        <f t="shared" si="55"/>
        <v>1.0236462278636503E-3</v>
      </c>
      <c r="N64" s="156">
        <f t="shared" si="55"/>
        <v>1.0679196924391286E-4</v>
      </c>
      <c r="O64" s="156">
        <f t="shared" si="55"/>
        <v>9.8347757671125098E-5</v>
      </c>
      <c r="P64" s="156" t="s">
        <v>144</v>
      </c>
      <c r="Q64" s="156">
        <f t="shared" ref="Q64:AR64" si="56">IFERROR((Q65/Q66),0)</f>
        <v>0</v>
      </c>
      <c r="R64" s="156">
        <f t="shared" si="56"/>
        <v>0</v>
      </c>
      <c r="S64" s="156">
        <f t="shared" si="56"/>
        <v>4.4169611307420494E-4</v>
      </c>
      <c r="T64" s="156">
        <f t="shared" si="56"/>
        <v>4.2228212039532795E-3</v>
      </c>
      <c r="U64" s="156">
        <f t="shared" si="56"/>
        <v>8.4796065462562541E-5</v>
      </c>
      <c r="V64" s="156">
        <f t="shared" si="56"/>
        <v>9.5183704549781079E-4</v>
      </c>
      <c r="W64" s="156">
        <f t="shared" si="56"/>
        <v>4.9144879103597404E-4</v>
      </c>
      <c r="X64" s="156">
        <f t="shared" si="56"/>
        <v>2.8598665395614874E-4</v>
      </c>
      <c r="Y64" s="156">
        <f>IFERROR((Y65/Y66),0)</f>
        <v>1.5346249760214848E-3</v>
      </c>
      <c r="Z64" s="156">
        <f t="shared" si="56"/>
        <v>2.0651881116997397E-3</v>
      </c>
      <c r="AA64" s="156">
        <f t="shared" si="56"/>
        <v>0</v>
      </c>
      <c r="AB64" s="156">
        <f t="shared" si="56"/>
        <v>1.7534630896019639E-3</v>
      </c>
      <c r="AC64" s="156">
        <f t="shared" si="56"/>
        <v>1.3068692313975333E-3</v>
      </c>
      <c r="AD64" s="156">
        <f t="shared" si="56"/>
        <v>1.4674080939141179E-3</v>
      </c>
      <c r="AE64" s="156">
        <f t="shared" si="56"/>
        <v>1.5031942878617061E-3</v>
      </c>
      <c r="AF64" s="156">
        <f t="shared" si="56"/>
        <v>1.3378920767058123E-3</v>
      </c>
      <c r="AG64" s="156"/>
      <c r="AH64" s="154" t="s">
        <v>208</v>
      </c>
      <c r="AI64" s="156" t="s">
        <v>144</v>
      </c>
      <c r="AJ64" s="156"/>
      <c r="AK64" s="156">
        <f t="shared" si="56"/>
        <v>0</v>
      </c>
      <c r="AL64" s="156">
        <f t="shared" si="56"/>
        <v>0</v>
      </c>
      <c r="AM64" s="156">
        <f t="shared" si="56"/>
        <v>0</v>
      </c>
      <c r="AN64" s="156">
        <f t="shared" si="56"/>
        <v>0</v>
      </c>
      <c r="AO64" s="156">
        <f t="shared" si="56"/>
        <v>0</v>
      </c>
      <c r="AP64" s="156">
        <f t="shared" si="56"/>
        <v>0</v>
      </c>
      <c r="AQ64" s="156">
        <f t="shared" si="56"/>
        <v>0</v>
      </c>
      <c r="AR64" s="156">
        <f t="shared" si="56"/>
        <v>0</v>
      </c>
    </row>
    <row r="65" spans="1:44" hidden="1" x14ac:dyDescent="0.25">
      <c r="A65" s="175" t="s">
        <v>209</v>
      </c>
      <c r="B65" s="176"/>
      <c r="C65" s="14">
        <v>4</v>
      </c>
      <c r="D65" s="14">
        <v>6</v>
      </c>
      <c r="E65" s="14">
        <v>7</v>
      </c>
      <c r="F65" s="14">
        <v>4</v>
      </c>
      <c r="G65" s="14">
        <v>4</v>
      </c>
      <c r="H65" s="14">
        <v>6</v>
      </c>
      <c r="I65" s="176"/>
      <c r="J65" s="14">
        <v>2</v>
      </c>
      <c r="K65" s="14">
        <v>2</v>
      </c>
      <c r="L65" s="14">
        <v>12</v>
      </c>
      <c r="M65" s="14">
        <v>10</v>
      </c>
      <c r="N65" s="14">
        <v>1</v>
      </c>
      <c r="O65" s="14">
        <v>1</v>
      </c>
      <c r="P65" s="176"/>
      <c r="Q65" s="14">
        <v>0</v>
      </c>
      <c r="R65" s="14">
        <v>0</v>
      </c>
      <c r="S65" s="14">
        <v>5</v>
      </c>
      <c r="T65" s="14">
        <v>47</v>
      </c>
      <c r="U65" s="14">
        <v>1</v>
      </c>
      <c r="V65" s="14">
        <v>10</v>
      </c>
      <c r="W65" s="14">
        <v>5</v>
      </c>
      <c r="X65" s="14">
        <v>3</v>
      </c>
      <c r="Y65" s="14">
        <v>16</v>
      </c>
      <c r="Z65" s="14">
        <v>23</v>
      </c>
      <c r="AA65" s="14">
        <v>0</v>
      </c>
      <c r="AB65" s="14">
        <v>20</v>
      </c>
      <c r="AC65" s="14">
        <v>16</v>
      </c>
      <c r="AD65" s="14">
        <v>19</v>
      </c>
      <c r="AE65" s="14">
        <v>20</v>
      </c>
      <c r="AF65" s="14">
        <v>18</v>
      </c>
      <c r="AG65" s="14"/>
      <c r="AH65" s="175" t="s">
        <v>209</v>
      </c>
      <c r="AI65" s="176"/>
      <c r="AJ65" s="176"/>
      <c r="AK65" s="14"/>
      <c r="AL65" s="14"/>
      <c r="AM65" s="14"/>
      <c r="AN65" s="14"/>
      <c r="AO65" s="14"/>
      <c r="AP65" s="14"/>
      <c r="AQ65" s="14"/>
      <c r="AR65" s="14"/>
    </row>
    <row r="66" spans="1:44" hidden="1" x14ac:dyDescent="0.25">
      <c r="A66" s="175" t="s">
        <v>210</v>
      </c>
      <c r="B66" s="176"/>
      <c r="C66" s="179">
        <v>10273</v>
      </c>
      <c r="D66" s="14">
        <v>7796</v>
      </c>
      <c r="E66" s="14">
        <v>9118</v>
      </c>
      <c r="F66" s="14">
        <v>8650</v>
      </c>
      <c r="G66" s="14">
        <v>9631</v>
      </c>
      <c r="H66" s="14">
        <v>10608</v>
      </c>
      <c r="I66" s="176"/>
      <c r="J66" s="14">
        <v>8907</v>
      </c>
      <c r="K66" s="14">
        <v>9787</v>
      </c>
      <c r="L66" s="14">
        <v>9445</v>
      </c>
      <c r="M66" s="14">
        <v>9769</v>
      </c>
      <c r="N66" s="14">
        <v>9364</v>
      </c>
      <c r="O66" s="14">
        <v>10168</v>
      </c>
      <c r="P66" s="176"/>
      <c r="Q66" s="14">
        <v>9934</v>
      </c>
      <c r="R66" s="14">
        <v>9463</v>
      </c>
      <c r="S66" s="14">
        <v>11320</v>
      </c>
      <c r="T66" s="14">
        <v>11130</v>
      </c>
      <c r="U66" s="14">
        <v>11793</v>
      </c>
      <c r="V66" s="14">
        <v>10506</v>
      </c>
      <c r="W66" s="14">
        <v>10174</v>
      </c>
      <c r="X66" s="14">
        <v>10490</v>
      </c>
      <c r="Y66" s="14">
        <v>10426</v>
      </c>
      <c r="Z66" s="14">
        <v>11137</v>
      </c>
      <c r="AA66" s="14">
        <v>11292</v>
      </c>
      <c r="AB66" s="14">
        <v>11406</v>
      </c>
      <c r="AC66" s="14">
        <v>12243</v>
      </c>
      <c r="AD66" s="14">
        <v>12948</v>
      </c>
      <c r="AE66" s="14">
        <v>13305</v>
      </c>
      <c r="AF66" s="14">
        <v>13454</v>
      </c>
      <c r="AG66" s="14"/>
      <c r="AH66" s="175" t="s">
        <v>210</v>
      </c>
      <c r="AI66" s="176"/>
      <c r="AJ66" s="176"/>
      <c r="AK66" s="14"/>
      <c r="AL66" s="14"/>
      <c r="AM66" s="14"/>
      <c r="AN66" s="14"/>
      <c r="AO66" s="14"/>
      <c r="AP66" s="14"/>
      <c r="AQ66" s="14"/>
      <c r="AR66" s="14"/>
    </row>
    <row r="67" spans="1:44" x14ac:dyDescent="0.25">
      <c r="A67" s="209"/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AH67" s="209"/>
    </row>
    <row r="68" spans="1:44" x14ac:dyDescent="0.25">
      <c r="A68" s="209"/>
      <c r="B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AH68" s="209"/>
    </row>
    <row r="69" spans="1:44" x14ac:dyDescent="0.25">
      <c r="A69" s="209"/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AH69" s="209"/>
    </row>
    <row r="70" spans="1:44" x14ac:dyDescent="0.25">
      <c r="A70" s="209"/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AH70" s="209"/>
    </row>
    <row r="71" spans="1:44" x14ac:dyDescent="0.25">
      <c r="A71" s="209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AH71" s="209"/>
    </row>
    <row r="72" spans="1:44" x14ac:dyDescent="0.25">
      <c r="A72" s="209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AH72" s="209"/>
    </row>
    <row r="73" spans="1:44" x14ac:dyDescent="0.25">
      <c r="A73" s="209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AH73" s="209"/>
    </row>
    <row r="74" spans="1:44" x14ac:dyDescent="0.25">
      <c r="A74" s="209"/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AH74" s="209"/>
    </row>
    <row r="75" spans="1:44" x14ac:dyDescent="0.25">
      <c r="A75" s="209"/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AH75" s="209"/>
    </row>
    <row r="76" spans="1:44" x14ac:dyDescent="0.25">
      <c r="A76" s="209"/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AH76" s="209"/>
    </row>
    <row r="77" spans="1:44" x14ac:dyDescent="0.25">
      <c r="A77" s="209"/>
      <c r="B77" s="210"/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AH77" s="209"/>
    </row>
    <row r="78" spans="1:44" x14ac:dyDescent="0.25">
      <c r="A78" s="209"/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AH78" s="209"/>
    </row>
    <row r="79" spans="1:44" x14ac:dyDescent="0.25">
      <c r="A79" s="209"/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AH79" s="209"/>
    </row>
    <row r="80" spans="1:44" x14ac:dyDescent="0.25">
      <c r="A80" s="209"/>
      <c r="B80" s="210"/>
      <c r="C80" s="210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AH80" s="209"/>
    </row>
    <row r="81" spans="1:34" x14ac:dyDescent="0.25">
      <c r="A81" s="209"/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AH81" s="209"/>
    </row>
    <row r="82" spans="1:34" x14ac:dyDescent="0.25">
      <c r="A82" s="209"/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AH82" s="209"/>
    </row>
    <row r="83" spans="1:34" x14ac:dyDescent="0.25">
      <c r="A83" s="209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AH83" s="209"/>
    </row>
    <row r="84" spans="1:34" x14ac:dyDescent="0.25">
      <c r="A84" s="209"/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AH84" s="209"/>
    </row>
    <row r="85" spans="1:34" x14ac:dyDescent="0.25">
      <c r="A85" s="209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AH85" s="209"/>
    </row>
    <row r="86" spans="1:34" x14ac:dyDescent="0.25">
      <c r="A86" s="209"/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AH86" s="209"/>
    </row>
    <row r="87" spans="1:34" x14ac:dyDescent="0.25">
      <c r="A87" s="209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AH87" s="209"/>
    </row>
    <row r="88" spans="1:34" x14ac:dyDescent="0.25">
      <c r="A88" s="209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AH88" s="209"/>
    </row>
    <row r="89" spans="1:34" x14ac:dyDescent="0.25">
      <c r="A89" s="209"/>
      <c r="B89" s="210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AH89" s="209"/>
    </row>
    <row r="90" spans="1:34" x14ac:dyDescent="0.25">
      <c r="A90" s="209"/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AH90" s="209"/>
    </row>
    <row r="91" spans="1:34" x14ac:dyDescent="0.25">
      <c r="A91" s="209"/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AH91" s="209"/>
    </row>
    <row r="92" spans="1:34" x14ac:dyDescent="0.25">
      <c r="A92" s="209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AH92" s="209"/>
    </row>
    <row r="93" spans="1:34" x14ac:dyDescent="0.25">
      <c r="A93" s="209"/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AH93" s="209"/>
    </row>
    <row r="94" spans="1:34" x14ac:dyDescent="0.25">
      <c r="A94" s="209"/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AH94" s="209"/>
    </row>
    <row r="95" spans="1:34" x14ac:dyDescent="0.25">
      <c r="A95" s="209"/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AH95" s="209"/>
    </row>
    <row r="96" spans="1:34" x14ac:dyDescent="0.25">
      <c r="A96" s="209"/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AH96" s="209"/>
    </row>
    <row r="97" spans="1:34" x14ac:dyDescent="0.25">
      <c r="A97" s="209"/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AH97" s="209"/>
    </row>
    <row r="98" spans="1:34" x14ac:dyDescent="0.25">
      <c r="A98" s="209"/>
      <c r="B98" s="210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AH98" s="209"/>
    </row>
    <row r="99" spans="1:34" x14ac:dyDescent="0.25">
      <c r="A99" s="209"/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AH99" s="209"/>
    </row>
    <row r="100" spans="1:34" x14ac:dyDescent="0.25">
      <c r="A100" s="209"/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AH100" s="209"/>
    </row>
    <row r="101" spans="1:34" x14ac:dyDescent="0.25">
      <c r="A101" s="209"/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AH101" s="209"/>
    </row>
    <row r="102" spans="1:34" x14ac:dyDescent="0.25">
      <c r="A102" s="209"/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AH102" s="209"/>
    </row>
    <row r="103" spans="1:34" x14ac:dyDescent="0.25">
      <c r="A103" s="209"/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AH103" s="209"/>
    </row>
    <row r="104" spans="1:34" x14ac:dyDescent="0.25">
      <c r="A104" s="209"/>
      <c r="B104" s="210"/>
      <c r="C104" s="210"/>
      <c r="D104" s="210"/>
      <c r="E104" s="210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AH104" s="209"/>
    </row>
    <row r="105" spans="1:34" x14ac:dyDescent="0.25">
      <c r="A105" s="209"/>
      <c r="B105" s="210"/>
      <c r="C105" s="210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AH105" s="209"/>
    </row>
    <row r="106" spans="1:34" x14ac:dyDescent="0.25">
      <c r="A106" s="209"/>
      <c r="B106" s="210"/>
      <c r="C106" s="210"/>
      <c r="D106" s="210"/>
      <c r="E106" s="210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AH106" s="209"/>
    </row>
    <row r="107" spans="1:34" x14ac:dyDescent="0.25">
      <c r="A107" s="209"/>
      <c r="B107" s="210"/>
      <c r="C107" s="210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AH107" s="209"/>
    </row>
    <row r="108" spans="1:34" x14ac:dyDescent="0.25">
      <c r="A108" s="209"/>
      <c r="B108" s="210"/>
      <c r="C108" s="210"/>
      <c r="D108" s="210"/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AH108" s="209"/>
    </row>
    <row r="109" spans="1:34" x14ac:dyDescent="0.25">
      <c r="A109" s="209"/>
      <c r="B109" s="210"/>
      <c r="C109" s="210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AH109" s="209"/>
    </row>
    <row r="110" spans="1:34" x14ac:dyDescent="0.25">
      <c r="A110" s="209"/>
      <c r="B110" s="210"/>
      <c r="C110" s="210"/>
      <c r="D110" s="210"/>
      <c r="E110" s="210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AH110" s="209"/>
    </row>
    <row r="111" spans="1:34" x14ac:dyDescent="0.25">
      <c r="A111" s="209"/>
      <c r="B111" s="210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AH111" s="209"/>
    </row>
    <row r="112" spans="1:34" x14ac:dyDescent="0.25">
      <c r="A112" s="209"/>
      <c r="B112" s="210"/>
      <c r="C112" s="210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AH112" s="209"/>
    </row>
    <row r="113" spans="1:34" x14ac:dyDescent="0.25">
      <c r="A113" s="209"/>
      <c r="B113" s="210"/>
      <c r="C113" s="210"/>
      <c r="D113" s="210"/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AH113" s="209"/>
    </row>
    <row r="114" spans="1:34" x14ac:dyDescent="0.25">
      <c r="A114" s="209"/>
      <c r="B114" s="210"/>
      <c r="C114" s="210"/>
      <c r="D114" s="210"/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AH114" s="209"/>
    </row>
    <row r="115" spans="1:34" x14ac:dyDescent="0.25">
      <c r="A115" s="209"/>
      <c r="B115" s="210"/>
      <c r="C115" s="210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AH115" s="209"/>
    </row>
    <row r="116" spans="1:34" x14ac:dyDescent="0.25">
      <c r="A116" s="209"/>
      <c r="B116" s="210"/>
      <c r="C116" s="210"/>
      <c r="D116" s="210"/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AH116" s="209"/>
    </row>
    <row r="117" spans="1:34" x14ac:dyDescent="0.25">
      <c r="A117" s="209"/>
      <c r="B117" s="210"/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AH117" s="209"/>
    </row>
    <row r="118" spans="1:34" x14ac:dyDescent="0.25">
      <c r="A118" s="209"/>
      <c r="B118" s="210"/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AH118" s="209"/>
    </row>
    <row r="119" spans="1:34" x14ac:dyDescent="0.25">
      <c r="A119" s="209"/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AH119" s="209"/>
    </row>
    <row r="120" spans="1:34" x14ac:dyDescent="0.25">
      <c r="A120" s="209"/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AH120" s="209"/>
    </row>
    <row r="121" spans="1:34" x14ac:dyDescent="0.25">
      <c r="A121" s="209"/>
      <c r="B121" s="210"/>
      <c r="C121" s="210"/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AH121" s="209"/>
    </row>
    <row r="122" spans="1:34" x14ac:dyDescent="0.25">
      <c r="A122" s="209"/>
      <c r="B122" s="210"/>
      <c r="C122" s="210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AH122" s="209"/>
    </row>
    <row r="123" spans="1:34" x14ac:dyDescent="0.25">
      <c r="A123" s="209"/>
      <c r="B123" s="210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AH123" s="209"/>
    </row>
    <row r="124" spans="1:34" x14ac:dyDescent="0.25">
      <c r="A124" s="209"/>
      <c r="B124" s="210"/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AH124" s="209"/>
    </row>
    <row r="125" spans="1:34" x14ac:dyDescent="0.25">
      <c r="A125" s="209"/>
      <c r="B125" s="210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AH125" s="209"/>
    </row>
    <row r="126" spans="1:34" x14ac:dyDescent="0.25">
      <c r="A126" s="209"/>
      <c r="B126" s="210"/>
      <c r="C126" s="210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AH126" s="209"/>
    </row>
    <row r="127" spans="1:34" x14ac:dyDescent="0.25">
      <c r="A127" s="209"/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AH127" s="209"/>
    </row>
    <row r="128" spans="1:34" x14ac:dyDescent="0.25">
      <c r="A128" s="209"/>
      <c r="B128" s="210"/>
      <c r="C128" s="210"/>
      <c r="D128" s="210"/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AH128" s="209"/>
    </row>
    <row r="129" spans="1:34" x14ac:dyDescent="0.25">
      <c r="A129" s="209"/>
      <c r="B129" s="210"/>
      <c r="C129" s="210"/>
      <c r="D129" s="210"/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AH129" s="209"/>
    </row>
    <row r="130" spans="1:34" x14ac:dyDescent="0.25">
      <c r="A130" s="209"/>
      <c r="B130" s="210"/>
      <c r="C130" s="210"/>
      <c r="D130" s="210"/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AH130" s="209"/>
    </row>
    <row r="131" spans="1:34" x14ac:dyDescent="0.25">
      <c r="A131" s="209"/>
      <c r="B131" s="210"/>
      <c r="C131" s="210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AH131" s="209"/>
    </row>
    <row r="132" spans="1:34" x14ac:dyDescent="0.25">
      <c r="A132" s="209"/>
      <c r="B132" s="210"/>
      <c r="C132" s="210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AH132" s="209"/>
    </row>
    <row r="133" spans="1:34" x14ac:dyDescent="0.25">
      <c r="A133" s="209"/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AH133" s="209"/>
    </row>
    <row r="134" spans="1:34" x14ac:dyDescent="0.25">
      <c r="A134" s="209"/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AH134" s="209"/>
    </row>
    <row r="135" spans="1:34" x14ac:dyDescent="0.25">
      <c r="A135" s="209"/>
      <c r="B135" s="210"/>
      <c r="C135" s="210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AH135" s="209"/>
    </row>
    <row r="136" spans="1:34" x14ac:dyDescent="0.25">
      <c r="A136" s="209"/>
      <c r="B136" s="210"/>
      <c r="C136" s="210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AH136" s="209"/>
    </row>
    <row r="137" spans="1:34" x14ac:dyDescent="0.25">
      <c r="A137" s="209"/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AH137" s="209"/>
    </row>
    <row r="138" spans="1:34" x14ac:dyDescent="0.25">
      <c r="A138" s="209"/>
      <c r="B138" s="210"/>
      <c r="C138" s="210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AH138" s="209"/>
    </row>
    <row r="139" spans="1:34" x14ac:dyDescent="0.25">
      <c r="A139" s="209"/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AH139" s="209"/>
    </row>
    <row r="140" spans="1:34" x14ac:dyDescent="0.25">
      <c r="A140" s="209"/>
      <c r="B140" s="210"/>
      <c r="C140" s="210"/>
      <c r="D140" s="210"/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AH140" s="209"/>
    </row>
    <row r="141" spans="1:34" x14ac:dyDescent="0.25">
      <c r="A141" s="209"/>
      <c r="B141" s="210"/>
      <c r="C141" s="210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AH141" s="209"/>
    </row>
    <row r="142" spans="1:34" x14ac:dyDescent="0.25">
      <c r="A142" s="209"/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AH142" s="209"/>
    </row>
    <row r="143" spans="1:34" x14ac:dyDescent="0.25">
      <c r="A143" s="209"/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AH143" s="209"/>
    </row>
    <row r="144" spans="1:34" x14ac:dyDescent="0.25">
      <c r="A144" s="209"/>
      <c r="B144" s="210"/>
      <c r="C144" s="210"/>
      <c r="D144" s="210"/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AH144" s="209"/>
    </row>
    <row r="145" spans="1:34" x14ac:dyDescent="0.25">
      <c r="A145" s="209"/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AH145" s="209"/>
    </row>
    <row r="146" spans="1:34" x14ac:dyDescent="0.25">
      <c r="A146" s="209"/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AH146" s="209"/>
    </row>
    <row r="147" spans="1:34" x14ac:dyDescent="0.25">
      <c r="A147" s="209"/>
      <c r="B147" s="210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AH147" s="209"/>
    </row>
    <row r="148" spans="1:34" x14ac:dyDescent="0.25">
      <c r="A148" s="209"/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AH148" s="209"/>
    </row>
    <row r="149" spans="1:34" x14ac:dyDescent="0.25">
      <c r="A149" s="209"/>
      <c r="B149" s="210"/>
      <c r="C149" s="210"/>
      <c r="D149" s="210"/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AH149" s="209"/>
    </row>
    <row r="150" spans="1:34" x14ac:dyDescent="0.25">
      <c r="A150" s="209"/>
      <c r="B150" s="210"/>
      <c r="C150" s="210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AH150" s="209"/>
    </row>
    <row r="151" spans="1:34" x14ac:dyDescent="0.25">
      <c r="A151" s="209"/>
      <c r="B151" s="210"/>
      <c r="C151" s="210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AH151" s="209"/>
    </row>
    <row r="152" spans="1:34" x14ac:dyDescent="0.25">
      <c r="A152" s="209"/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AH152" s="209"/>
    </row>
    <row r="153" spans="1:34" x14ac:dyDescent="0.25">
      <c r="A153" s="209"/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AH153" s="209"/>
    </row>
    <row r="154" spans="1:34" x14ac:dyDescent="0.25">
      <c r="A154" s="209"/>
      <c r="B154" s="210"/>
      <c r="C154" s="210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AH154" s="209"/>
    </row>
    <row r="155" spans="1:34" x14ac:dyDescent="0.25">
      <c r="A155" s="209"/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AH155" s="209"/>
    </row>
    <row r="156" spans="1:34" x14ac:dyDescent="0.25">
      <c r="A156" s="209"/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AH156" s="209"/>
    </row>
    <row r="157" spans="1:34" x14ac:dyDescent="0.25">
      <c r="A157" s="209"/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AH157" s="209"/>
    </row>
    <row r="158" spans="1:34" x14ac:dyDescent="0.25">
      <c r="A158" s="209"/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AH158" s="209"/>
    </row>
    <row r="159" spans="1:34" x14ac:dyDescent="0.25">
      <c r="A159" s="209"/>
      <c r="B159" s="210"/>
      <c r="C159" s="210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AH159" s="209"/>
    </row>
    <row r="160" spans="1:34" x14ac:dyDescent="0.25">
      <c r="A160" s="209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AH160" s="209"/>
    </row>
    <row r="161" spans="1:34" x14ac:dyDescent="0.25">
      <c r="A161" s="209"/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AH161" s="209"/>
    </row>
    <row r="162" spans="1:34" x14ac:dyDescent="0.25">
      <c r="A162" s="209"/>
      <c r="B162" s="210"/>
      <c r="C162" s="210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AH162" s="209"/>
    </row>
    <row r="163" spans="1:34" x14ac:dyDescent="0.25">
      <c r="A163" s="209"/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AH163" s="209"/>
    </row>
    <row r="164" spans="1:34" x14ac:dyDescent="0.25">
      <c r="A164" s="209"/>
      <c r="B164" s="210"/>
      <c r="C164" s="210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AH164" s="209"/>
    </row>
    <row r="165" spans="1:34" x14ac:dyDescent="0.25">
      <c r="A165" s="209"/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AH165" s="209"/>
    </row>
    <row r="166" spans="1:34" x14ac:dyDescent="0.25">
      <c r="A166" s="209"/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AH166" s="209"/>
    </row>
    <row r="167" spans="1:34" x14ac:dyDescent="0.25">
      <c r="A167" s="209"/>
      <c r="B167" s="210"/>
      <c r="C167" s="210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AH167" s="209"/>
    </row>
    <row r="168" spans="1:34" x14ac:dyDescent="0.25">
      <c r="A168" s="209"/>
      <c r="B168" s="210"/>
      <c r="C168" s="210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AH168" s="209"/>
    </row>
    <row r="169" spans="1:34" x14ac:dyDescent="0.25">
      <c r="A169" s="209"/>
      <c r="B169" s="210"/>
      <c r="C169" s="210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AH169" s="209"/>
    </row>
    <row r="170" spans="1:34" x14ac:dyDescent="0.25">
      <c r="A170" s="209"/>
      <c r="B170" s="210"/>
      <c r="C170" s="210"/>
      <c r="D170" s="210"/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AH170" s="209"/>
    </row>
    <row r="171" spans="1:34" x14ac:dyDescent="0.25">
      <c r="A171" s="209"/>
      <c r="B171" s="210"/>
      <c r="C171" s="210"/>
      <c r="D171" s="210"/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AH171" s="209"/>
    </row>
    <row r="172" spans="1:34" x14ac:dyDescent="0.25">
      <c r="A172" s="209"/>
      <c r="B172" s="210"/>
      <c r="C172" s="210"/>
      <c r="D172" s="210"/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AH172" s="209"/>
    </row>
    <row r="173" spans="1:34" x14ac:dyDescent="0.25">
      <c r="A173" s="209"/>
      <c r="B173" s="210"/>
      <c r="C173" s="210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AH173" s="209"/>
    </row>
    <row r="174" spans="1:34" x14ac:dyDescent="0.25">
      <c r="A174" s="209"/>
      <c r="B174" s="210"/>
      <c r="C174" s="210"/>
      <c r="D174" s="210"/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AH174" s="209"/>
    </row>
    <row r="175" spans="1:34" x14ac:dyDescent="0.25">
      <c r="A175" s="209"/>
      <c r="B175" s="210"/>
      <c r="C175" s="210"/>
      <c r="D175" s="210"/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AH175" s="209"/>
    </row>
    <row r="176" spans="1:34" x14ac:dyDescent="0.25">
      <c r="A176" s="209"/>
      <c r="B176" s="210"/>
      <c r="C176" s="210"/>
      <c r="D176" s="210"/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AH176" s="209"/>
    </row>
    <row r="177" spans="1:34" x14ac:dyDescent="0.25">
      <c r="A177" s="209"/>
      <c r="B177" s="210"/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AH177" s="209"/>
    </row>
    <row r="178" spans="1:34" x14ac:dyDescent="0.25">
      <c r="A178" s="209"/>
      <c r="B178" s="210"/>
      <c r="C178" s="210"/>
      <c r="D178" s="210"/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AH178" s="209"/>
    </row>
    <row r="179" spans="1:34" x14ac:dyDescent="0.25">
      <c r="A179" s="209"/>
      <c r="B179" s="210"/>
      <c r="C179" s="210"/>
      <c r="D179" s="210"/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AH179" s="209"/>
    </row>
    <row r="180" spans="1:34" x14ac:dyDescent="0.25">
      <c r="A180" s="209"/>
      <c r="B180" s="210"/>
      <c r="C180" s="210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AH180" s="209"/>
    </row>
    <row r="181" spans="1:34" x14ac:dyDescent="0.25">
      <c r="A181" s="209"/>
      <c r="B181" s="210"/>
      <c r="C181" s="210"/>
      <c r="D181" s="210"/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AH181" s="209"/>
    </row>
    <row r="182" spans="1:34" x14ac:dyDescent="0.25">
      <c r="A182" s="209"/>
      <c r="B182" s="210"/>
      <c r="C182" s="210"/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AH182" s="209"/>
    </row>
    <row r="183" spans="1:34" x14ac:dyDescent="0.25">
      <c r="A183" s="209"/>
      <c r="B183" s="210"/>
      <c r="C183" s="210"/>
      <c r="D183" s="210"/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AH183" s="209"/>
    </row>
    <row r="184" spans="1:34" x14ac:dyDescent="0.25">
      <c r="A184" s="209"/>
      <c r="B184" s="210"/>
      <c r="C184" s="210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AH184" s="209"/>
    </row>
    <row r="185" spans="1:34" x14ac:dyDescent="0.25">
      <c r="A185" s="209"/>
      <c r="B185" s="210"/>
      <c r="C185" s="210"/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AH185" s="209"/>
    </row>
    <row r="186" spans="1:34" x14ac:dyDescent="0.25">
      <c r="A186" s="209"/>
      <c r="B186" s="210"/>
      <c r="C186" s="210"/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AH186" s="209"/>
    </row>
    <row r="187" spans="1:34" x14ac:dyDescent="0.25">
      <c r="A187" s="209"/>
      <c r="B187" s="210"/>
      <c r="C187" s="210"/>
      <c r="D187" s="21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AH187" s="209"/>
    </row>
    <row r="188" spans="1:34" x14ac:dyDescent="0.25">
      <c r="A188" s="209"/>
      <c r="B188" s="210"/>
      <c r="C188" s="210"/>
      <c r="D188" s="210"/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AH188" s="209"/>
    </row>
    <row r="189" spans="1:34" x14ac:dyDescent="0.25">
      <c r="A189" s="209"/>
      <c r="B189" s="210"/>
      <c r="C189" s="210"/>
      <c r="D189" s="210"/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AH189" s="209"/>
    </row>
    <row r="190" spans="1:34" x14ac:dyDescent="0.25">
      <c r="A190" s="209"/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AH190" s="209"/>
    </row>
    <row r="191" spans="1:34" x14ac:dyDescent="0.25">
      <c r="A191" s="209"/>
      <c r="B191" s="210"/>
      <c r="C191" s="210"/>
      <c r="D191" s="210"/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AH191" s="209"/>
    </row>
    <row r="192" spans="1:34" x14ac:dyDescent="0.25">
      <c r="A192" s="209"/>
      <c r="B192" s="210"/>
      <c r="C192" s="210"/>
      <c r="D192" s="210"/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AH192" s="209"/>
    </row>
    <row r="193" spans="1:34" x14ac:dyDescent="0.25">
      <c r="A193" s="209"/>
      <c r="B193" s="210"/>
      <c r="C193" s="210"/>
      <c r="D193" s="210"/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AH193" s="209"/>
    </row>
    <row r="194" spans="1:34" x14ac:dyDescent="0.25">
      <c r="A194" s="209"/>
      <c r="B194" s="210"/>
      <c r="C194" s="210"/>
      <c r="D194" s="210"/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AH194" s="209"/>
    </row>
    <row r="195" spans="1:34" x14ac:dyDescent="0.25">
      <c r="A195" s="209"/>
      <c r="B195" s="210"/>
      <c r="C195" s="210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AH195" s="209"/>
    </row>
    <row r="196" spans="1:34" x14ac:dyDescent="0.25">
      <c r="A196" s="209"/>
      <c r="B196" s="210"/>
      <c r="C196" s="210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AH196" s="209"/>
    </row>
    <row r="197" spans="1:34" x14ac:dyDescent="0.25">
      <c r="A197" s="209"/>
      <c r="B197" s="210"/>
      <c r="C197" s="210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AH197" s="209"/>
    </row>
    <row r="198" spans="1:34" x14ac:dyDescent="0.25">
      <c r="A198" s="209"/>
      <c r="B198" s="210"/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AH198" s="209"/>
    </row>
    <row r="199" spans="1:34" x14ac:dyDescent="0.25">
      <c r="A199" s="209"/>
      <c r="B199" s="210"/>
      <c r="C199" s="210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AH199" s="209"/>
    </row>
    <row r="200" spans="1:34" x14ac:dyDescent="0.25">
      <c r="A200" s="209"/>
      <c r="B200" s="210"/>
      <c r="C200" s="210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AH200" s="209"/>
    </row>
    <row r="201" spans="1:34" x14ac:dyDescent="0.25">
      <c r="A201" s="209"/>
      <c r="B201" s="210"/>
      <c r="C201" s="210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AH201" s="209"/>
    </row>
    <row r="202" spans="1:34" x14ac:dyDescent="0.25">
      <c r="A202" s="209"/>
      <c r="B202" s="210"/>
      <c r="C202" s="210"/>
      <c r="D202" s="210"/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AH202" s="209"/>
    </row>
    <row r="203" spans="1:34" x14ac:dyDescent="0.25">
      <c r="A203" s="209"/>
      <c r="B203" s="210"/>
      <c r="C203" s="210"/>
      <c r="D203" s="210"/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AH203" s="209"/>
    </row>
    <row r="204" spans="1:34" x14ac:dyDescent="0.25">
      <c r="A204" s="209"/>
      <c r="B204" s="210"/>
      <c r="C204" s="210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AH204" s="209"/>
    </row>
    <row r="205" spans="1:34" x14ac:dyDescent="0.25">
      <c r="A205" s="209"/>
      <c r="B205" s="210"/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AH205" s="209"/>
    </row>
    <row r="206" spans="1:34" x14ac:dyDescent="0.25">
      <c r="A206" s="209"/>
      <c r="B206" s="210"/>
      <c r="C206" s="210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AH206" s="209"/>
    </row>
    <row r="207" spans="1:34" x14ac:dyDescent="0.25">
      <c r="A207" s="209"/>
      <c r="B207" s="210"/>
      <c r="C207" s="210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AH207" s="209"/>
    </row>
    <row r="208" spans="1:34" x14ac:dyDescent="0.25">
      <c r="A208" s="209"/>
      <c r="B208" s="210"/>
      <c r="C208" s="210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AH208" s="209"/>
    </row>
    <row r="209" spans="1:34" x14ac:dyDescent="0.25">
      <c r="A209" s="209"/>
      <c r="B209" s="210"/>
      <c r="C209" s="210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AH209" s="209"/>
    </row>
    <row r="210" spans="1:34" x14ac:dyDescent="0.25">
      <c r="A210" s="209"/>
      <c r="B210" s="210"/>
      <c r="C210" s="210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AH210" s="209"/>
    </row>
    <row r="211" spans="1:34" x14ac:dyDescent="0.25">
      <c r="A211" s="209"/>
      <c r="B211" s="210"/>
      <c r="C211" s="210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AH211" s="209"/>
    </row>
    <row r="212" spans="1:34" x14ac:dyDescent="0.25">
      <c r="A212" s="209"/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AH212" s="209"/>
    </row>
    <row r="213" spans="1:34" x14ac:dyDescent="0.25">
      <c r="A213" s="209"/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AH213" s="209"/>
    </row>
    <row r="214" spans="1:34" x14ac:dyDescent="0.25">
      <c r="A214" s="209"/>
      <c r="B214" s="210"/>
      <c r="C214" s="210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AH214" s="209"/>
    </row>
    <row r="215" spans="1:34" x14ac:dyDescent="0.25">
      <c r="A215" s="209"/>
      <c r="B215" s="210"/>
      <c r="C215" s="210"/>
      <c r="D215" s="210"/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AH215" s="209"/>
    </row>
    <row r="216" spans="1:34" x14ac:dyDescent="0.25">
      <c r="A216" s="209"/>
      <c r="B216" s="210"/>
      <c r="C216" s="210"/>
      <c r="D216" s="210"/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AH216" s="209"/>
    </row>
    <row r="217" spans="1:34" x14ac:dyDescent="0.25">
      <c r="A217" s="209"/>
      <c r="B217" s="210"/>
      <c r="C217" s="210"/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AH217" s="209"/>
    </row>
    <row r="218" spans="1:34" x14ac:dyDescent="0.25">
      <c r="A218" s="209"/>
      <c r="B218" s="210"/>
      <c r="C218" s="210"/>
      <c r="D218" s="210"/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AH218" s="209"/>
    </row>
    <row r="219" spans="1:34" x14ac:dyDescent="0.25">
      <c r="A219" s="209"/>
      <c r="B219" s="210"/>
      <c r="C219" s="210"/>
      <c r="D219" s="210"/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AH219" s="209"/>
    </row>
    <row r="220" spans="1:34" x14ac:dyDescent="0.25">
      <c r="A220" s="209"/>
      <c r="B220" s="210"/>
      <c r="C220" s="210"/>
      <c r="D220" s="210"/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AH220" s="209"/>
    </row>
    <row r="221" spans="1:34" x14ac:dyDescent="0.25">
      <c r="A221" s="209"/>
      <c r="B221" s="210"/>
      <c r="C221" s="210"/>
      <c r="D221" s="210"/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AH221" s="209"/>
    </row>
    <row r="222" spans="1:34" x14ac:dyDescent="0.25">
      <c r="A222" s="209"/>
      <c r="B222" s="210"/>
      <c r="C222" s="210"/>
      <c r="D222" s="210"/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AH222" s="209"/>
    </row>
    <row r="223" spans="1:34" x14ac:dyDescent="0.25">
      <c r="A223" s="209"/>
      <c r="B223" s="210"/>
      <c r="C223" s="210"/>
      <c r="D223" s="210"/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AH223" s="209"/>
    </row>
    <row r="224" spans="1:34" x14ac:dyDescent="0.25">
      <c r="A224" s="209"/>
      <c r="B224" s="210"/>
      <c r="C224" s="210"/>
      <c r="D224" s="210"/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AH224" s="209"/>
    </row>
    <row r="225" spans="1:34" x14ac:dyDescent="0.25">
      <c r="A225" s="209"/>
      <c r="B225" s="210"/>
      <c r="C225" s="210"/>
      <c r="D225" s="210"/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AH225" s="209"/>
    </row>
    <row r="226" spans="1:34" x14ac:dyDescent="0.25">
      <c r="A226" s="209"/>
      <c r="B226" s="210"/>
      <c r="C226" s="210"/>
      <c r="D226" s="210"/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AH226" s="209"/>
    </row>
    <row r="227" spans="1:34" x14ac:dyDescent="0.25">
      <c r="A227" s="209"/>
      <c r="B227" s="210"/>
      <c r="C227" s="210"/>
      <c r="D227" s="210"/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AH227" s="209"/>
    </row>
    <row r="228" spans="1:34" x14ac:dyDescent="0.25">
      <c r="A228" s="209"/>
      <c r="B228" s="210"/>
      <c r="C228" s="210"/>
      <c r="D228" s="210"/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AH228" s="209"/>
    </row>
    <row r="229" spans="1:34" x14ac:dyDescent="0.25">
      <c r="A229" s="209"/>
      <c r="B229" s="210"/>
      <c r="C229" s="210"/>
      <c r="D229" s="210"/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AH229" s="209"/>
    </row>
    <row r="230" spans="1:34" x14ac:dyDescent="0.25">
      <c r="A230" s="209"/>
      <c r="B230" s="210"/>
      <c r="C230" s="210"/>
      <c r="D230" s="210"/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AH230" s="209"/>
    </row>
    <row r="231" spans="1:34" x14ac:dyDescent="0.25">
      <c r="A231" s="209"/>
      <c r="B231" s="210"/>
      <c r="C231" s="210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AH231" s="209"/>
    </row>
    <row r="232" spans="1:34" x14ac:dyDescent="0.25">
      <c r="A232" s="209"/>
      <c r="B232" s="210"/>
      <c r="C232" s="210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AH232" s="209"/>
    </row>
    <row r="233" spans="1:34" x14ac:dyDescent="0.25">
      <c r="A233" s="209"/>
      <c r="B233" s="210"/>
      <c r="C233" s="210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AH233" s="209"/>
    </row>
    <row r="234" spans="1:34" x14ac:dyDescent="0.25">
      <c r="A234" s="209"/>
      <c r="B234" s="210"/>
      <c r="C234" s="210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AH234" s="209"/>
    </row>
    <row r="235" spans="1:34" x14ac:dyDescent="0.25">
      <c r="A235" s="209"/>
      <c r="B235" s="210"/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AH235" s="209"/>
    </row>
    <row r="236" spans="1:34" x14ac:dyDescent="0.25">
      <c r="A236" s="209"/>
      <c r="B236" s="210"/>
      <c r="C236" s="210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AH236" s="209"/>
    </row>
    <row r="237" spans="1:34" x14ac:dyDescent="0.25">
      <c r="A237" s="209"/>
      <c r="B237" s="210"/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AH237" s="209"/>
    </row>
    <row r="238" spans="1:34" x14ac:dyDescent="0.25">
      <c r="A238" s="209"/>
      <c r="B238" s="210"/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AH238" s="209"/>
    </row>
    <row r="239" spans="1:34" x14ac:dyDescent="0.25">
      <c r="A239" s="209"/>
      <c r="B239" s="210"/>
      <c r="C239" s="210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AH239" s="209"/>
    </row>
    <row r="240" spans="1:34" x14ac:dyDescent="0.25">
      <c r="A240" s="209"/>
      <c r="B240" s="210"/>
      <c r="C240" s="210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AH240" s="209"/>
    </row>
    <row r="241" spans="1:34" x14ac:dyDescent="0.25">
      <c r="A241" s="209"/>
      <c r="B241" s="210"/>
      <c r="C241" s="210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AH241" s="209"/>
    </row>
    <row r="242" spans="1:34" x14ac:dyDescent="0.25">
      <c r="A242" s="209"/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AH242" s="209"/>
    </row>
    <row r="243" spans="1:34" x14ac:dyDescent="0.25">
      <c r="A243" s="209"/>
      <c r="B243" s="210"/>
      <c r="C243" s="210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AH243" s="209"/>
    </row>
    <row r="244" spans="1:34" x14ac:dyDescent="0.25">
      <c r="A244" s="209"/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AH244" s="209"/>
    </row>
    <row r="245" spans="1:34" x14ac:dyDescent="0.25">
      <c r="A245" s="209"/>
      <c r="B245" s="210"/>
      <c r="C245" s="210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AH245" s="209"/>
    </row>
    <row r="246" spans="1:34" x14ac:dyDescent="0.25">
      <c r="A246" s="209"/>
      <c r="B246" s="210"/>
      <c r="C246" s="210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AH246" s="209"/>
    </row>
    <row r="247" spans="1:34" x14ac:dyDescent="0.25">
      <c r="A247" s="209"/>
      <c r="B247" s="210"/>
      <c r="C247" s="210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AH247" s="209"/>
    </row>
    <row r="248" spans="1:34" x14ac:dyDescent="0.25">
      <c r="A248" s="209"/>
      <c r="B248" s="210"/>
      <c r="C248" s="210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AH248" s="209"/>
    </row>
    <row r="249" spans="1:34" x14ac:dyDescent="0.25">
      <c r="A249" s="209"/>
      <c r="B249" s="210"/>
      <c r="C249" s="210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AH249" s="209"/>
    </row>
    <row r="250" spans="1:34" x14ac:dyDescent="0.25">
      <c r="A250" s="209"/>
      <c r="B250" s="210"/>
      <c r="C250" s="210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AH250" s="209"/>
    </row>
    <row r="251" spans="1:34" x14ac:dyDescent="0.25">
      <c r="A251" s="209"/>
      <c r="B251" s="210"/>
      <c r="C251" s="210"/>
      <c r="D251" s="210"/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AH251" s="209"/>
    </row>
    <row r="252" spans="1:34" x14ac:dyDescent="0.25">
      <c r="A252" s="209"/>
      <c r="B252" s="210"/>
      <c r="C252" s="210"/>
      <c r="D252" s="210"/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AH252" s="209"/>
    </row>
    <row r="253" spans="1:34" x14ac:dyDescent="0.25">
      <c r="A253" s="209"/>
      <c r="B253" s="210"/>
      <c r="C253" s="210"/>
      <c r="D253" s="210"/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AH253" s="209"/>
    </row>
    <row r="254" spans="1:34" x14ac:dyDescent="0.25">
      <c r="A254" s="209"/>
      <c r="B254" s="210"/>
      <c r="C254" s="210"/>
      <c r="D254" s="210"/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AH254" s="209"/>
    </row>
    <row r="255" spans="1:34" x14ac:dyDescent="0.25">
      <c r="A255" s="209"/>
      <c r="B255" s="210"/>
      <c r="C255" s="210"/>
      <c r="D255" s="210"/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AH255" s="209"/>
    </row>
    <row r="256" spans="1:34" x14ac:dyDescent="0.25">
      <c r="A256" s="209"/>
      <c r="B256" s="210"/>
      <c r="C256" s="210"/>
      <c r="D256" s="210"/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AH256" s="209"/>
    </row>
    <row r="257" spans="1:34" x14ac:dyDescent="0.25">
      <c r="A257" s="209"/>
      <c r="B257" s="210"/>
      <c r="C257" s="210"/>
      <c r="D257" s="210"/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AH257" s="209"/>
    </row>
    <row r="258" spans="1:34" x14ac:dyDescent="0.25">
      <c r="A258" s="209"/>
      <c r="B258" s="210"/>
      <c r="C258" s="210"/>
      <c r="D258" s="210"/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AH258" s="209"/>
    </row>
    <row r="259" spans="1:34" x14ac:dyDescent="0.25">
      <c r="A259" s="209"/>
      <c r="B259" s="210"/>
      <c r="C259" s="210"/>
      <c r="D259" s="210"/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AH259" s="209"/>
    </row>
    <row r="260" spans="1:34" x14ac:dyDescent="0.25">
      <c r="A260" s="209"/>
      <c r="B260" s="210"/>
      <c r="C260" s="210"/>
      <c r="D260" s="210"/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AH260" s="209"/>
    </row>
    <row r="261" spans="1:34" x14ac:dyDescent="0.25">
      <c r="A261" s="209"/>
      <c r="B261" s="210"/>
      <c r="C261" s="210"/>
      <c r="D261" s="210"/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AH261" s="209"/>
    </row>
    <row r="262" spans="1:34" x14ac:dyDescent="0.25">
      <c r="A262" s="209"/>
      <c r="B262" s="210"/>
      <c r="C262" s="210"/>
      <c r="D262" s="210"/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AH262" s="209"/>
    </row>
    <row r="263" spans="1:34" x14ac:dyDescent="0.25">
      <c r="A263" s="209"/>
      <c r="B263" s="210"/>
      <c r="C263" s="210"/>
      <c r="D263" s="210"/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AH263" s="209"/>
    </row>
    <row r="264" spans="1:34" x14ac:dyDescent="0.25">
      <c r="A264" s="209"/>
      <c r="B264" s="210"/>
      <c r="C264" s="210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AH264" s="209"/>
    </row>
    <row r="265" spans="1:34" x14ac:dyDescent="0.25">
      <c r="A265" s="209"/>
      <c r="B265" s="210"/>
      <c r="C265" s="210"/>
      <c r="D265" s="210"/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AH265" s="209"/>
    </row>
    <row r="266" spans="1:34" x14ac:dyDescent="0.25">
      <c r="A266" s="209"/>
      <c r="B266" s="210"/>
      <c r="C266" s="210"/>
      <c r="D266" s="210"/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AH266" s="209"/>
    </row>
    <row r="267" spans="1:34" x14ac:dyDescent="0.25">
      <c r="A267" s="209"/>
      <c r="B267" s="210"/>
      <c r="C267" s="210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AH267" s="209"/>
    </row>
    <row r="268" spans="1:34" x14ac:dyDescent="0.25">
      <c r="A268" s="209"/>
      <c r="B268" s="210"/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AH268" s="209"/>
    </row>
    <row r="269" spans="1:34" x14ac:dyDescent="0.25">
      <c r="A269" s="209"/>
      <c r="B269" s="210"/>
      <c r="C269" s="210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AH269" s="209"/>
    </row>
    <row r="270" spans="1:34" x14ac:dyDescent="0.25">
      <c r="A270" s="209"/>
      <c r="B270" s="210"/>
      <c r="C270" s="210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AH270" s="209"/>
    </row>
    <row r="271" spans="1:34" x14ac:dyDescent="0.25">
      <c r="A271" s="209"/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AH271" s="209"/>
    </row>
    <row r="272" spans="1:34" x14ac:dyDescent="0.25">
      <c r="A272" s="209"/>
      <c r="B272" s="210"/>
      <c r="C272" s="210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AH272" s="209"/>
    </row>
    <row r="273" spans="1:34" x14ac:dyDescent="0.25">
      <c r="A273" s="209"/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AH273" s="209"/>
    </row>
    <row r="274" spans="1:34" x14ac:dyDescent="0.25">
      <c r="A274" s="209"/>
      <c r="B274" s="210"/>
      <c r="C274" s="210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AH274" s="209"/>
    </row>
    <row r="275" spans="1:34" x14ac:dyDescent="0.25">
      <c r="A275" s="209"/>
      <c r="B275" s="210"/>
      <c r="C275" s="210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AH275" s="209"/>
    </row>
    <row r="276" spans="1:34" x14ac:dyDescent="0.25">
      <c r="A276" s="209"/>
      <c r="B276" s="210"/>
      <c r="C276" s="210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AH276" s="209"/>
    </row>
    <row r="277" spans="1:34" x14ac:dyDescent="0.25">
      <c r="A277" s="209"/>
      <c r="B277" s="210"/>
      <c r="C277" s="210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AH277" s="209"/>
    </row>
    <row r="278" spans="1:34" x14ac:dyDescent="0.25">
      <c r="A278" s="209"/>
      <c r="B278" s="210"/>
      <c r="C278" s="210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AH278" s="209"/>
    </row>
    <row r="279" spans="1:34" x14ac:dyDescent="0.25">
      <c r="A279" s="209"/>
      <c r="B279" s="210"/>
      <c r="C279" s="210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AH279" s="209"/>
    </row>
    <row r="280" spans="1:34" x14ac:dyDescent="0.25">
      <c r="A280" s="209"/>
      <c r="B280" s="210"/>
      <c r="C280" s="210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AH280" s="209"/>
    </row>
    <row r="281" spans="1:34" x14ac:dyDescent="0.25">
      <c r="A281" s="209"/>
      <c r="B281" s="210"/>
      <c r="C281" s="210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AH281" s="209"/>
    </row>
    <row r="282" spans="1:34" x14ac:dyDescent="0.25">
      <c r="A282" s="209"/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AH282" s="209"/>
    </row>
    <row r="283" spans="1:34" x14ac:dyDescent="0.25">
      <c r="A283" s="209"/>
      <c r="B283" s="210"/>
      <c r="C283" s="210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AH283" s="209"/>
    </row>
    <row r="284" spans="1:34" x14ac:dyDescent="0.25">
      <c r="A284" s="209"/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AH284" s="209"/>
    </row>
    <row r="285" spans="1:34" x14ac:dyDescent="0.25">
      <c r="A285" s="209"/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AH285" s="209"/>
    </row>
    <row r="286" spans="1:34" x14ac:dyDescent="0.25">
      <c r="A286" s="209"/>
      <c r="B286" s="210"/>
      <c r="C286" s="210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AH286" s="209"/>
    </row>
    <row r="287" spans="1:34" x14ac:dyDescent="0.25">
      <c r="A287" s="209"/>
      <c r="B287" s="210"/>
      <c r="C287" s="210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AH287" s="209"/>
    </row>
    <row r="288" spans="1:34" x14ac:dyDescent="0.25">
      <c r="A288" s="209"/>
      <c r="B288" s="210"/>
      <c r="C288" s="210"/>
      <c r="D288" s="210"/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AH288" s="209"/>
    </row>
    <row r="289" spans="1:34" x14ac:dyDescent="0.25">
      <c r="A289" s="209"/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AH289" s="209"/>
    </row>
    <row r="290" spans="1:34" x14ac:dyDescent="0.25">
      <c r="A290" s="209"/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AH290" s="209"/>
    </row>
    <row r="291" spans="1:34" x14ac:dyDescent="0.25">
      <c r="A291" s="209"/>
      <c r="B291" s="210"/>
      <c r="C291" s="210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AH291" s="209"/>
    </row>
    <row r="292" spans="1:34" x14ac:dyDescent="0.25">
      <c r="A292" s="209"/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AH292" s="209"/>
    </row>
    <row r="293" spans="1:34" x14ac:dyDescent="0.25">
      <c r="A293" s="209"/>
      <c r="B293" s="210"/>
      <c r="C293" s="210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AH293" s="209"/>
    </row>
    <row r="294" spans="1:34" x14ac:dyDescent="0.25">
      <c r="A294" s="209"/>
      <c r="B294" s="210"/>
      <c r="C294" s="210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AH294" s="209"/>
    </row>
    <row r="295" spans="1:34" x14ac:dyDescent="0.25">
      <c r="A295" s="209"/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AH295" s="209"/>
    </row>
    <row r="296" spans="1:34" x14ac:dyDescent="0.25">
      <c r="A296" s="209"/>
      <c r="B296" s="210"/>
      <c r="C296" s="210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AH296" s="209"/>
    </row>
    <row r="297" spans="1:34" x14ac:dyDescent="0.25">
      <c r="A297" s="209"/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AH297" s="209"/>
    </row>
    <row r="298" spans="1:34" x14ac:dyDescent="0.25">
      <c r="A298" s="209"/>
      <c r="B298" s="210"/>
      <c r="C298" s="210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AH298" s="209"/>
    </row>
    <row r="299" spans="1:34" x14ac:dyDescent="0.25">
      <c r="A299" s="209"/>
      <c r="B299" s="210"/>
      <c r="C299" s="210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AH299" s="209"/>
    </row>
    <row r="300" spans="1:34" x14ac:dyDescent="0.25">
      <c r="A300" s="209"/>
      <c r="B300" s="210"/>
      <c r="C300" s="210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AH300" s="209"/>
    </row>
    <row r="301" spans="1:34" x14ac:dyDescent="0.25">
      <c r="A301" s="209"/>
      <c r="B301" s="210"/>
      <c r="C301" s="210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AH301" s="209"/>
    </row>
    <row r="302" spans="1:34" x14ac:dyDescent="0.25">
      <c r="A302" s="209"/>
      <c r="B302" s="210"/>
      <c r="C302" s="210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AH302" s="209"/>
    </row>
    <row r="303" spans="1:34" x14ac:dyDescent="0.25">
      <c r="A303" s="209"/>
      <c r="B303" s="210"/>
      <c r="C303" s="210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AH303" s="209"/>
    </row>
    <row r="304" spans="1:34" x14ac:dyDescent="0.25">
      <c r="A304" s="209"/>
      <c r="B304" s="210"/>
      <c r="C304" s="210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AH304" s="209"/>
    </row>
    <row r="305" spans="1:34" x14ac:dyDescent="0.25">
      <c r="A305" s="209"/>
      <c r="B305" s="210"/>
      <c r="C305" s="210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AH305" s="209"/>
    </row>
    <row r="306" spans="1:34" x14ac:dyDescent="0.25">
      <c r="A306" s="209"/>
      <c r="B306" s="210"/>
      <c r="C306" s="210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AH306" s="209"/>
    </row>
    <row r="307" spans="1:34" x14ac:dyDescent="0.25">
      <c r="A307" s="209"/>
      <c r="B307" s="210"/>
      <c r="C307" s="210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AH307" s="209"/>
    </row>
    <row r="308" spans="1:34" x14ac:dyDescent="0.25">
      <c r="A308" s="209"/>
      <c r="B308" s="210"/>
      <c r="C308" s="210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AH308" s="209"/>
    </row>
    <row r="309" spans="1:34" x14ac:dyDescent="0.25">
      <c r="A309" s="209"/>
      <c r="B309" s="210"/>
      <c r="C309" s="210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AH309" s="209"/>
    </row>
    <row r="310" spans="1:34" x14ac:dyDescent="0.25">
      <c r="A310" s="209"/>
      <c r="B310" s="210"/>
      <c r="C310" s="210"/>
      <c r="D310" s="210"/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AH310" s="209"/>
    </row>
    <row r="311" spans="1:34" x14ac:dyDescent="0.25">
      <c r="A311" s="209"/>
      <c r="B311" s="210"/>
      <c r="C311" s="210"/>
      <c r="D311" s="210"/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AH311" s="209"/>
    </row>
    <row r="312" spans="1:34" x14ac:dyDescent="0.25">
      <c r="A312" s="209"/>
      <c r="B312" s="210"/>
      <c r="C312" s="210"/>
      <c r="D312" s="210"/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AH312" s="209"/>
    </row>
    <row r="313" spans="1:34" x14ac:dyDescent="0.25">
      <c r="A313" s="209"/>
      <c r="B313" s="210"/>
      <c r="C313" s="210"/>
      <c r="D313" s="210"/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AH313" s="209"/>
    </row>
    <row r="314" spans="1:34" x14ac:dyDescent="0.25">
      <c r="A314" s="209"/>
      <c r="B314" s="210"/>
      <c r="C314" s="210"/>
      <c r="D314" s="210"/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AH314" s="209"/>
    </row>
    <row r="315" spans="1:34" x14ac:dyDescent="0.25">
      <c r="A315" s="209"/>
      <c r="B315" s="210"/>
      <c r="C315" s="210"/>
      <c r="D315" s="210"/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AH315" s="209"/>
    </row>
    <row r="316" spans="1:34" x14ac:dyDescent="0.25">
      <c r="A316" s="209"/>
      <c r="B316" s="210"/>
      <c r="C316" s="210"/>
      <c r="D316" s="210"/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AH316" s="209"/>
    </row>
    <row r="317" spans="1:34" x14ac:dyDescent="0.25">
      <c r="A317" s="209"/>
      <c r="B317" s="210"/>
      <c r="C317" s="210"/>
      <c r="D317" s="210"/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AH317" s="209"/>
    </row>
    <row r="318" spans="1:34" x14ac:dyDescent="0.25">
      <c r="A318" s="209"/>
      <c r="B318" s="210"/>
      <c r="C318" s="210"/>
      <c r="D318" s="210"/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AH318" s="209"/>
    </row>
    <row r="319" spans="1:34" x14ac:dyDescent="0.25">
      <c r="A319" s="209"/>
      <c r="B319" s="210"/>
      <c r="C319" s="210"/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AH319" s="209"/>
    </row>
    <row r="320" spans="1:34" x14ac:dyDescent="0.25">
      <c r="A320" s="209"/>
      <c r="B320" s="210"/>
      <c r="C320" s="210"/>
      <c r="D320" s="210"/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AH320" s="209"/>
    </row>
    <row r="321" spans="1:34" x14ac:dyDescent="0.25">
      <c r="A321" s="209"/>
      <c r="B321" s="210"/>
      <c r="C321" s="210"/>
      <c r="D321" s="210"/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AH321" s="209"/>
    </row>
    <row r="322" spans="1:34" x14ac:dyDescent="0.25">
      <c r="A322" s="209"/>
      <c r="B322" s="210"/>
      <c r="C322" s="210"/>
      <c r="D322" s="210"/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AH322" s="209"/>
    </row>
    <row r="323" spans="1:34" x14ac:dyDescent="0.25">
      <c r="A323" s="209"/>
      <c r="B323" s="210"/>
      <c r="C323" s="210"/>
      <c r="D323" s="210"/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AH323" s="209"/>
    </row>
    <row r="324" spans="1:34" x14ac:dyDescent="0.25">
      <c r="A324" s="209"/>
      <c r="B324" s="210"/>
      <c r="C324" s="210"/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AH324" s="209"/>
    </row>
    <row r="325" spans="1:34" x14ac:dyDescent="0.25">
      <c r="A325" s="209"/>
      <c r="B325" s="210"/>
      <c r="C325" s="210"/>
      <c r="D325" s="210"/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AH325" s="209"/>
    </row>
    <row r="326" spans="1:34" x14ac:dyDescent="0.25">
      <c r="A326" s="209"/>
      <c r="B326" s="210"/>
      <c r="C326" s="210"/>
      <c r="D326" s="210"/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AH326" s="209"/>
    </row>
    <row r="327" spans="1:34" x14ac:dyDescent="0.25">
      <c r="A327" s="209"/>
      <c r="B327" s="210"/>
      <c r="C327" s="210"/>
      <c r="D327" s="210"/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AH327" s="209"/>
    </row>
    <row r="328" spans="1:34" x14ac:dyDescent="0.25">
      <c r="A328" s="209"/>
      <c r="B328" s="210"/>
      <c r="C328" s="210"/>
      <c r="D328" s="210"/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AH328" s="209"/>
    </row>
    <row r="329" spans="1:34" x14ac:dyDescent="0.25">
      <c r="A329" s="209"/>
      <c r="B329" s="210"/>
      <c r="C329" s="210"/>
      <c r="D329" s="210"/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AH329" s="209"/>
    </row>
    <row r="330" spans="1:34" x14ac:dyDescent="0.25">
      <c r="A330" s="209"/>
      <c r="B330" s="210"/>
      <c r="C330" s="210"/>
      <c r="D330" s="210"/>
      <c r="E330" s="210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AH330" s="209"/>
    </row>
    <row r="331" spans="1:34" x14ac:dyDescent="0.25">
      <c r="A331" s="209"/>
      <c r="B331" s="210"/>
      <c r="C331" s="210"/>
      <c r="D331" s="210"/>
      <c r="E331" s="210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AH331" s="209"/>
    </row>
    <row r="332" spans="1:34" x14ac:dyDescent="0.25">
      <c r="A332" s="209"/>
      <c r="B332" s="210"/>
      <c r="C332" s="210"/>
      <c r="D332" s="210"/>
      <c r="E332" s="210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AH332" s="209"/>
    </row>
    <row r="333" spans="1:34" x14ac:dyDescent="0.25">
      <c r="A333" s="209"/>
      <c r="B333" s="210"/>
      <c r="C333" s="210"/>
      <c r="D333" s="210"/>
      <c r="E333" s="210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AH333" s="209"/>
    </row>
    <row r="334" spans="1:34" x14ac:dyDescent="0.25">
      <c r="A334" s="209"/>
      <c r="B334" s="210"/>
      <c r="C334" s="210"/>
      <c r="D334" s="210"/>
      <c r="E334" s="210"/>
      <c r="F334" s="210"/>
      <c r="G334" s="210"/>
      <c r="H334" s="210"/>
      <c r="I334" s="210"/>
      <c r="J334" s="210"/>
      <c r="K334" s="210"/>
      <c r="L334" s="210"/>
      <c r="M334" s="210"/>
      <c r="N334" s="210"/>
      <c r="O334" s="210"/>
      <c r="AH334" s="209"/>
    </row>
    <row r="335" spans="1:34" x14ac:dyDescent="0.25">
      <c r="A335" s="209"/>
      <c r="B335" s="210"/>
      <c r="C335" s="210"/>
      <c r="D335" s="210"/>
      <c r="E335" s="210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AH335" s="209"/>
    </row>
    <row r="336" spans="1:34" x14ac:dyDescent="0.25">
      <c r="A336" s="209"/>
      <c r="B336" s="210"/>
      <c r="C336" s="210"/>
      <c r="D336" s="210"/>
      <c r="E336" s="210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AH336" s="209"/>
    </row>
    <row r="337" spans="1:34" x14ac:dyDescent="0.25">
      <c r="A337" s="209"/>
      <c r="B337" s="210"/>
      <c r="C337" s="210"/>
      <c r="D337" s="210"/>
      <c r="E337" s="210"/>
      <c r="F337" s="210"/>
      <c r="G337" s="210"/>
      <c r="H337" s="210"/>
      <c r="I337" s="210"/>
      <c r="J337" s="210"/>
      <c r="K337" s="210"/>
      <c r="L337" s="210"/>
      <c r="M337" s="210"/>
      <c r="N337" s="210"/>
      <c r="O337" s="210"/>
      <c r="AH337" s="209"/>
    </row>
    <row r="338" spans="1:34" x14ac:dyDescent="0.25">
      <c r="A338" s="209"/>
      <c r="B338" s="210"/>
      <c r="C338" s="210"/>
      <c r="D338" s="210"/>
      <c r="E338" s="210"/>
      <c r="F338" s="210"/>
      <c r="G338" s="210"/>
      <c r="H338" s="210"/>
      <c r="I338" s="210"/>
      <c r="J338" s="210"/>
      <c r="K338" s="210"/>
      <c r="L338" s="210"/>
      <c r="M338" s="210"/>
      <c r="N338" s="210"/>
      <c r="O338" s="210"/>
      <c r="AH338" s="209"/>
    </row>
    <row r="339" spans="1:34" x14ac:dyDescent="0.25">
      <c r="A339" s="209"/>
      <c r="B339" s="210"/>
      <c r="C339" s="210"/>
      <c r="D339" s="210"/>
      <c r="E339" s="210"/>
      <c r="F339" s="210"/>
      <c r="G339" s="210"/>
      <c r="H339" s="210"/>
      <c r="I339" s="210"/>
      <c r="J339" s="210"/>
      <c r="K339" s="210"/>
      <c r="L339" s="210"/>
      <c r="M339" s="210"/>
      <c r="N339" s="210"/>
      <c r="O339" s="210"/>
      <c r="AH339" s="209"/>
    </row>
    <row r="340" spans="1:34" x14ac:dyDescent="0.25">
      <c r="A340" s="209"/>
      <c r="B340" s="210"/>
      <c r="C340" s="210"/>
      <c r="D340" s="210"/>
      <c r="E340" s="210"/>
      <c r="F340" s="210"/>
      <c r="G340" s="210"/>
      <c r="H340" s="210"/>
      <c r="I340" s="210"/>
      <c r="J340" s="210"/>
      <c r="K340" s="210"/>
      <c r="L340" s="210"/>
      <c r="M340" s="210"/>
      <c r="N340" s="210"/>
      <c r="O340" s="210"/>
      <c r="AH340" s="209"/>
    </row>
    <row r="341" spans="1:34" x14ac:dyDescent="0.25">
      <c r="A341" s="209"/>
      <c r="B341" s="210"/>
      <c r="C341" s="210"/>
      <c r="D341" s="210"/>
      <c r="E341" s="210"/>
      <c r="F341" s="210"/>
      <c r="G341" s="210"/>
      <c r="H341" s="210"/>
      <c r="I341" s="210"/>
      <c r="J341" s="210"/>
      <c r="K341" s="210"/>
      <c r="L341" s="210"/>
      <c r="M341" s="210"/>
      <c r="N341" s="210"/>
      <c r="O341" s="210"/>
      <c r="AH341" s="209"/>
    </row>
    <row r="342" spans="1:34" x14ac:dyDescent="0.25">
      <c r="A342" s="209"/>
      <c r="B342" s="210"/>
      <c r="C342" s="210"/>
      <c r="D342" s="210"/>
      <c r="E342" s="210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AH342" s="209"/>
    </row>
    <row r="343" spans="1:34" x14ac:dyDescent="0.25">
      <c r="A343" s="209"/>
      <c r="B343" s="210"/>
      <c r="C343" s="210"/>
      <c r="D343" s="210"/>
      <c r="E343" s="210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AH343" s="209"/>
    </row>
    <row r="344" spans="1:34" x14ac:dyDescent="0.25">
      <c r="A344" s="209"/>
      <c r="B344" s="210"/>
      <c r="C344" s="210"/>
      <c r="D344" s="210"/>
      <c r="E344" s="210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AH344" s="209"/>
    </row>
    <row r="345" spans="1:34" x14ac:dyDescent="0.25">
      <c r="A345" s="209"/>
      <c r="B345" s="210"/>
      <c r="C345" s="210"/>
      <c r="D345" s="210"/>
      <c r="E345" s="210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AH345" s="209"/>
    </row>
    <row r="346" spans="1:34" x14ac:dyDescent="0.25">
      <c r="A346" s="209"/>
      <c r="B346" s="210"/>
      <c r="C346" s="210"/>
      <c r="D346" s="210"/>
      <c r="E346" s="210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AH346" s="209"/>
    </row>
    <row r="347" spans="1:34" x14ac:dyDescent="0.25">
      <c r="A347" s="209"/>
      <c r="B347" s="210"/>
      <c r="C347" s="210"/>
      <c r="D347" s="210"/>
      <c r="E347" s="210"/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AH347" s="209"/>
    </row>
    <row r="348" spans="1:34" x14ac:dyDescent="0.25">
      <c r="A348" s="209"/>
      <c r="B348" s="210"/>
      <c r="C348" s="210"/>
      <c r="D348" s="210"/>
      <c r="E348" s="210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AH348" s="209"/>
    </row>
    <row r="349" spans="1:34" x14ac:dyDescent="0.25">
      <c r="A349" s="209"/>
      <c r="B349" s="210"/>
      <c r="C349" s="210"/>
      <c r="D349" s="210"/>
      <c r="E349" s="210"/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AH349" s="209"/>
    </row>
    <row r="350" spans="1:34" x14ac:dyDescent="0.25">
      <c r="A350" s="209"/>
      <c r="B350" s="210"/>
      <c r="C350" s="210"/>
      <c r="D350" s="210"/>
      <c r="E350" s="210"/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AH350" s="209"/>
    </row>
    <row r="351" spans="1:34" x14ac:dyDescent="0.25">
      <c r="A351" s="209"/>
      <c r="B351" s="210"/>
      <c r="C351" s="210"/>
      <c r="D351" s="210"/>
      <c r="E351" s="210"/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AH351" s="209"/>
    </row>
    <row r="352" spans="1:34" x14ac:dyDescent="0.25">
      <c r="A352" s="209"/>
      <c r="B352" s="210"/>
      <c r="C352" s="210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AH352" s="209"/>
    </row>
    <row r="353" spans="1:34" x14ac:dyDescent="0.25">
      <c r="A353" s="209"/>
      <c r="B353" s="210"/>
      <c r="C353" s="210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AH353" s="209"/>
    </row>
    <row r="354" spans="1:34" x14ac:dyDescent="0.25">
      <c r="A354" s="209"/>
      <c r="B354" s="210"/>
      <c r="C354" s="210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AH354" s="209"/>
    </row>
    <row r="355" spans="1:34" x14ac:dyDescent="0.25">
      <c r="A355" s="209"/>
      <c r="B355" s="210"/>
      <c r="C355" s="210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AH355" s="209"/>
    </row>
    <row r="356" spans="1:34" x14ac:dyDescent="0.25">
      <c r="A356" s="209"/>
      <c r="B356" s="210"/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AH356" s="209"/>
    </row>
    <row r="357" spans="1:34" x14ac:dyDescent="0.25">
      <c r="A357" s="209"/>
      <c r="B357" s="210"/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AH357" s="209"/>
    </row>
    <row r="358" spans="1:34" x14ac:dyDescent="0.25">
      <c r="A358" s="209"/>
      <c r="B358" s="210"/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AH358" s="209"/>
    </row>
    <row r="359" spans="1:34" x14ac:dyDescent="0.25">
      <c r="A359" s="209"/>
      <c r="B359" s="210"/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AH359" s="209"/>
    </row>
    <row r="360" spans="1:34" x14ac:dyDescent="0.25">
      <c r="A360" s="209"/>
      <c r="B360" s="210"/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AH360" s="209"/>
    </row>
    <row r="361" spans="1:34" x14ac:dyDescent="0.25">
      <c r="A361" s="209"/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AH361" s="209"/>
    </row>
    <row r="362" spans="1:34" x14ac:dyDescent="0.25">
      <c r="A362" s="209"/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AH362" s="209"/>
    </row>
    <row r="363" spans="1:34" x14ac:dyDescent="0.25">
      <c r="A363" s="209"/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AH363" s="209"/>
    </row>
    <row r="364" spans="1:34" x14ac:dyDescent="0.25">
      <c r="A364" s="209"/>
      <c r="B364" s="210"/>
      <c r="C364" s="210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AH364" s="209"/>
    </row>
    <row r="365" spans="1:34" x14ac:dyDescent="0.25">
      <c r="A365" s="209"/>
      <c r="B365" s="210"/>
      <c r="C365" s="210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AH365" s="209"/>
    </row>
    <row r="366" spans="1:34" x14ac:dyDescent="0.25">
      <c r="A366" s="209"/>
      <c r="B366" s="210"/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AH366" s="209"/>
    </row>
    <row r="367" spans="1:34" x14ac:dyDescent="0.25">
      <c r="A367" s="209"/>
      <c r="B367" s="210"/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AH367" s="209"/>
    </row>
    <row r="368" spans="1:34" x14ac:dyDescent="0.25">
      <c r="A368" s="209"/>
      <c r="B368" s="210"/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AH368" s="209"/>
    </row>
    <row r="369" spans="1:34" x14ac:dyDescent="0.25">
      <c r="A369" s="209"/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AH369" s="209"/>
    </row>
    <row r="370" spans="1:34" x14ac:dyDescent="0.25">
      <c r="A370" s="209"/>
      <c r="B370" s="210"/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AH370" s="209"/>
    </row>
    <row r="371" spans="1:34" x14ac:dyDescent="0.25">
      <c r="A371" s="209"/>
      <c r="B371" s="210"/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AH371" s="209"/>
    </row>
    <row r="372" spans="1:34" x14ac:dyDescent="0.25">
      <c r="A372" s="209"/>
      <c r="B372" s="210"/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AH372" s="209"/>
    </row>
    <row r="373" spans="1:34" x14ac:dyDescent="0.25">
      <c r="A373" s="209"/>
      <c r="B373" s="210"/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AH373" s="209"/>
    </row>
    <row r="374" spans="1:34" x14ac:dyDescent="0.25">
      <c r="A374" s="209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AH374" s="209"/>
    </row>
    <row r="375" spans="1:34" x14ac:dyDescent="0.25">
      <c r="A375" s="209"/>
      <c r="B375" s="210"/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AH375" s="209"/>
    </row>
    <row r="376" spans="1:34" x14ac:dyDescent="0.25">
      <c r="A376" s="209"/>
      <c r="B376" s="210"/>
      <c r="C376" s="210"/>
      <c r="D376" s="210"/>
      <c r="E376" s="210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AH376" s="209"/>
    </row>
    <row r="377" spans="1:34" x14ac:dyDescent="0.25">
      <c r="A377" s="209"/>
      <c r="B377" s="210"/>
      <c r="C377" s="210"/>
      <c r="D377" s="210"/>
      <c r="E377" s="210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AH377" s="209"/>
    </row>
    <row r="378" spans="1:34" x14ac:dyDescent="0.25">
      <c r="A378" s="209"/>
      <c r="B378" s="210"/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AH378" s="209"/>
    </row>
    <row r="379" spans="1:34" x14ac:dyDescent="0.25">
      <c r="A379" s="209"/>
      <c r="B379" s="210"/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AH379" s="209"/>
    </row>
    <row r="380" spans="1:34" x14ac:dyDescent="0.25">
      <c r="A380" s="209"/>
      <c r="B380" s="210"/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AH380" s="209"/>
    </row>
    <row r="381" spans="1:34" x14ac:dyDescent="0.25">
      <c r="A381" s="209"/>
      <c r="B381" s="210"/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AH381" s="209"/>
    </row>
    <row r="382" spans="1:34" x14ac:dyDescent="0.25">
      <c r="A382" s="209"/>
      <c r="B382" s="210"/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AH382" s="209"/>
    </row>
    <row r="383" spans="1:34" x14ac:dyDescent="0.25">
      <c r="A383" s="209"/>
      <c r="B383" s="210"/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AH383" s="209"/>
    </row>
    <row r="384" spans="1:34" x14ac:dyDescent="0.25">
      <c r="A384" s="209"/>
      <c r="B384" s="210"/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AH384" s="209"/>
    </row>
    <row r="385" spans="1:34" x14ac:dyDescent="0.25">
      <c r="A385" s="209"/>
      <c r="B385" s="210"/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AH385" s="209"/>
    </row>
    <row r="386" spans="1:34" x14ac:dyDescent="0.25">
      <c r="A386" s="209"/>
      <c r="B386" s="210"/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AH386" s="209"/>
    </row>
    <row r="387" spans="1:34" x14ac:dyDescent="0.25">
      <c r="A387" s="209"/>
      <c r="B387" s="210"/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AH387" s="209"/>
    </row>
    <row r="388" spans="1:34" x14ac:dyDescent="0.25">
      <c r="A388" s="209"/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AH388" s="209"/>
    </row>
    <row r="389" spans="1:34" x14ac:dyDescent="0.25">
      <c r="A389" s="209"/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AH389" s="209"/>
    </row>
    <row r="390" spans="1:34" x14ac:dyDescent="0.25">
      <c r="A390" s="209"/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AH390" s="209"/>
    </row>
    <row r="391" spans="1:34" x14ac:dyDescent="0.25">
      <c r="A391" s="209"/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AH391" s="209"/>
    </row>
    <row r="392" spans="1:34" x14ac:dyDescent="0.25">
      <c r="A392" s="209"/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AH392" s="209"/>
    </row>
    <row r="393" spans="1:34" x14ac:dyDescent="0.25">
      <c r="A393" s="209"/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AH393" s="209"/>
    </row>
    <row r="394" spans="1:34" x14ac:dyDescent="0.25">
      <c r="A394" s="209"/>
      <c r="B394" s="210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AH394" s="209"/>
    </row>
    <row r="395" spans="1:34" x14ac:dyDescent="0.25">
      <c r="A395" s="209"/>
      <c r="B395" s="210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AH395" s="209"/>
    </row>
    <row r="396" spans="1:34" x14ac:dyDescent="0.25">
      <c r="A396" s="209"/>
      <c r="B396" s="210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AH396" s="209"/>
    </row>
    <row r="397" spans="1:34" x14ac:dyDescent="0.25">
      <c r="A397" s="209"/>
      <c r="B397" s="210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AH397" s="209"/>
    </row>
    <row r="398" spans="1:34" x14ac:dyDescent="0.25">
      <c r="A398" s="209"/>
      <c r="B398" s="210"/>
      <c r="C398" s="210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AH398" s="209"/>
    </row>
    <row r="399" spans="1:34" x14ac:dyDescent="0.25">
      <c r="A399" s="209"/>
      <c r="B399" s="210"/>
      <c r="C399" s="210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AH399" s="209"/>
    </row>
    <row r="400" spans="1:34" x14ac:dyDescent="0.25">
      <c r="A400" s="209"/>
      <c r="B400" s="210"/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AH400" s="209"/>
    </row>
    <row r="401" spans="1:34" x14ac:dyDescent="0.25">
      <c r="A401" s="209"/>
      <c r="B401" s="210"/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AH401" s="209"/>
    </row>
    <row r="402" spans="1:34" x14ac:dyDescent="0.25">
      <c r="A402" s="209"/>
      <c r="B402" s="210"/>
      <c r="C402" s="210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AH402" s="209"/>
    </row>
    <row r="403" spans="1:34" x14ac:dyDescent="0.25">
      <c r="A403" s="209"/>
      <c r="B403" s="210"/>
      <c r="C403" s="210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AH403" s="209"/>
    </row>
    <row r="404" spans="1:34" x14ac:dyDescent="0.25">
      <c r="A404" s="209"/>
      <c r="B404" s="210"/>
      <c r="C404" s="210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AH404" s="209"/>
    </row>
    <row r="405" spans="1:34" x14ac:dyDescent="0.25">
      <c r="A405" s="209"/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AH405" s="209"/>
    </row>
    <row r="406" spans="1:34" x14ac:dyDescent="0.25">
      <c r="A406" s="209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AH406" s="209"/>
    </row>
    <row r="407" spans="1:34" x14ac:dyDescent="0.25">
      <c r="A407" s="209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AH407" s="209"/>
    </row>
    <row r="408" spans="1:34" x14ac:dyDescent="0.25">
      <c r="A408" s="209"/>
      <c r="B408" s="210"/>
      <c r="C408" s="210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AH408" s="209"/>
    </row>
    <row r="409" spans="1:34" x14ac:dyDescent="0.25">
      <c r="A409" s="209"/>
      <c r="B409" s="210"/>
      <c r="C409" s="210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AH409" s="209"/>
    </row>
    <row r="410" spans="1:34" x14ac:dyDescent="0.25">
      <c r="A410" s="209"/>
      <c r="B410" s="210"/>
      <c r="C410" s="210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AH410" s="209"/>
    </row>
    <row r="411" spans="1:34" x14ac:dyDescent="0.25">
      <c r="A411" s="209"/>
      <c r="B411" s="210"/>
      <c r="C411" s="210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AH411" s="209"/>
    </row>
    <row r="412" spans="1:34" x14ac:dyDescent="0.25">
      <c r="A412" s="209"/>
      <c r="B412" s="210"/>
      <c r="C412" s="210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AH412" s="209"/>
    </row>
    <row r="413" spans="1:34" x14ac:dyDescent="0.25">
      <c r="A413" s="209"/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AH413" s="209"/>
    </row>
    <row r="414" spans="1:34" x14ac:dyDescent="0.25">
      <c r="A414" s="209"/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AH414" s="209"/>
    </row>
    <row r="415" spans="1:34" x14ac:dyDescent="0.25">
      <c r="A415" s="209"/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AH415" s="209"/>
    </row>
    <row r="416" spans="1:34" x14ac:dyDescent="0.25">
      <c r="A416" s="209"/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AH416" s="209"/>
    </row>
    <row r="417" spans="1:34" x14ac:dyDescent="0.25">
      <c r="A417" s="209"/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AH417" s="209"/>
    </row>
    <row r="418" spans="1:34" x14ac:dyDescent="0.25">
      <c r="A418" s="209"/>
      <c r="B418" s="210"/>
      <c r="C418" s="210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AH418" s="209"/>
    </row>
    <row r="419" spans="1:34" x14ac:dyDescent="0.25">
      <c r="A419" s="209"/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AH419" s="209"/>
    </row>
    <row r="420" spans="1:34" x14ac:dyDescent="0.25">
      <c r="A420" s="209"/>
      <c r="B420" s="210"/>
      <c r="C420" s="210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AH420" s="209"/>
    </row>
    <row r="421" spans="1:34" x14ac:dyDescent="0.25">
      <c r="A421" s="209"/>
      <c r="B421" s="210"/>
      <c r="C421" s="210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AH421" s="209"/>
    </row>
    <row r="422" spans="1:34" x14ac:dyDescent="0.25">
      <c r="A422" s="209"/>
      <c r="B422" s="210"/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AH422" s="209"/>
    </row>
    <row r="423" spans="1:34" x14ac:dyDescent="0.25">
      <c r="A423" s="209"/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AH423" s="209"/>
    </row>
    <row r="424" spans="1:34" x14ac:dyDescent="0.25">
      <c r="A424" s="209"/>
      <c r="B424" s="210"/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AH424" s="209"/>
    </row>
    <row r="425" spans="1:34" x14ac:dyDescent="0.25">
      <c r="A425" s="209"/>
      <c r="B425" s="210"/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AH425" s="209"/>
    </row>
    <row r="426" spans="1:34" x14ac:dyDescent="0.25">
      <c r="A426" s="209"/>
      <c r="B426" s="210"/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AH426" s="209"/>
    </row>
    <row r="427" spans="1:34" x14ac:dyDescent="0.25">
      <c r="A427" s="209"/>
      <c r="B427" s="210"/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AH427" s="209"/>
    </row>
    <row r="428" spans="1:34" x14ac:dyDescent="0.25">
      <c r="A428" s="209"/>
      <c r="B428" s="210"/>
      <c r="C428" s="210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AH428" s="209"/>
    </row>
    <row r="429" spans="1:34" x14ac:dyDescent="0.25">
      <c r="A429" s="209"/>
      <c r="B429" s="210"/>
      <c r="C429" s="210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AH429" s="209"/>
    </row>
    <row r="430" spans="1:34" x14ac:dyDescent="0.25">
      <c r="A430" s="209"/>
      <c r="B430" s="210"/>
      <c r="C430" s="210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AH430" s="209"/>
    </row>
    <row r="431" spans="1:34" x14ac:dyDescent="0.25">
      <c r="A431" s="209"/>
      <c r="B431" s="210"/>
      <c r="C431" s="210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AH431" s="209"/>
    </row>
    <row r="432" spans="1:34" x14ac:dyDescent="0.25">
      <c r="A432" s="209"/>
      <c r="B432" s="210"/>
      <c r="C432" s="210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AH432" s="209"/>
    </row>
    <row r="433" spans="1:34" x14ac:dyDescent="0.25">
      <c r="A433" s="209"/>
      <c r="B433" s="210"/>
      <c r="C433" s="210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AH433" s="209"/>
    </row>
    <row r="434" spans="1:34" x14ac:dyDescent="0.25">
      <c r="A434" s="209"/>
      <c r="B434" s="210"/>
      <c r="C434" s="210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AH434" s="209"/>
    </row>
    <row r="435" spans="1:34" x14ac:dyDescent="0.25">
      <c r="A435" s="209"/>
      <c r="B435" s="210"/>
      <c r="C435" s="210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AH435" s="209"/>
    </row>
    <row r="436" spans="1:34" x14ac:dyDescent="0.25">
      <c r="A436" s="209"/>
      <c r="B436" s="210"/>
      <c r="C436" s="210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AH436" s="209"/>
    </row>
    <row r="437" spans="1:34" x14ac:dyDescent="0.25">
      <c r="A437" s="209"/>
      <c r="B437" s="210"/>
      <c r="C437" s="210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AH437" s="209"/>
    </row>
    <row r="438" spans="1:34" x14ac:dyDescent="0.25">
      <c r="A438" s="209"/>
      <c r="B438" s="210"/>
      <c r="C438" s="210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AH438" s="209"/>
    </row>
    <row r="439" spans="1:34" x14ac:dyDescent="0.25">
      <c r="A439" s="209"/>
      <c r="B439" s="210"/>
      <c r="C439" s="210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AH439" s="209"/>
    </row>
    <row r="440" spans="1:34" x14ac:dyDescent="0.25">
      <c r="A440" s="209"/>
      <c r="B440" s="210"/>
      <c r="C440" s="210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AH440" s="209"/>
    </row>
    <row r="441" spans="1:34" x14ac:dyDescent="0.25">
      <c r="A441" s="209"/>
      <c r="B441" s="210"/>
      <c r="C441" s="210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AH441" s="209"/>
    </row>
    <row r="442" spans="1:34" x14ac:dyDescent="0.25">
      <c r="A442" s="209"/>
      <c r="B442" s="210"/>
      <c r="C442" s="210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AH442" s="209"/>
    </row>
    <row r="443" spans="1:34" x14ac:dyDescent="0.25">
      <c r="A443" s="209"/>
      <c r="B443" s="210"/>
      <c r="C443" s="210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AH443" s="209"/>
    </row>
    <row r="444" spans="1:34" x14ac:dyDescent="0.25">
      <c r="A444" s="209"/>
      <c r="B444" s="210"/>
      <c r="C444" s="210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AH444" s="209"/>
    </row>
    <row r="445" spans="1:34" x14ac:dyDescent="0.25">
      <c r="A445" s="209"/>
      <c r="B445" s="210"/>
      <c r="C445" s="210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AH445" s="209"/>
    </row>
    <row r="446" spans="1:34" x14ac:dyDescent="0.25">
      <c r="A446" s="209"/>
      <c r="B446" s="210"/>
      <c r="C446" s="210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AH446" s="209"/>
    </row>
    <row r="447" spans="1:34" x14ac:dyDescent="0.25">
      <c r="A447" s="209"/>
      <c r="B447" s="210"/>
      <c r="C447" s="210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AH447" s="209"/>
    </row>
    <row r="448" spans="1:34" x14ac:dyDescent="0.25">
      <c r="A448" s="209"/>
      <c r="B448" s="210"/>
      <c r="C448" s="210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AH448" s="209"/>
    </row>
    <row r="449" spans="1:34" x14ac:dyDescent="0.25">
      <c r="A449" s="209"/>
      <c r="B449" s="210"/>
      <c r="C449" s="210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AH449" s="209"/>
    </row>
    <row r="450" spans="1:34" x14ac:dyDescent="0.25">
      <c r="A450" s="209"/>
      <c r="B450" s="210"/>
      <c r="C450" s="210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AH450" s="209"/>
    </row>
    <row r="451" spans="1:34" x14ac:dyDescent="0.25">
      <c r="A451" s="209"/>
      <c r="B451" s="210"/>
      <c r="C451" s="210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AH451" s="209"/>
    </row>
    <row r="452" spans="1:34" x14ac:dyDescent="0.25">
      <c r="A452" s="209"/>
      <c r="B452" s="210"/>
      <c r="C452" s="210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AH452" s="209"/>
    </row>
    <row r="453" spans="1:34" x14ac:dyDescent="0.25">
      <c r="A453" s="209"/>
      <c r="B453" s="210"/>
      <c r="C453" s="210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AH453" s="209"/>
    </row>
    <row r="454" spans="1:34" x14ac:dyDescent="0.25">
      <c r="A454" s="209"/>
      <c r="B454" s="210"/>
      <c r="C454" s="210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AH454" s="209"/>
    </row>
    <row r="455" spans="1:34" x14ac:dyDescent="0.25">
      <c r="A455" s="209"/>
      <c r="B455" s="210"/>
      <c r="C455" s="210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AH455" s="209"/>
    </row>
    <row r="456" spans="1:34" x14ac:dyDescent="0.25">
      <c r="A456" s="209"/>
      <c r="B456" s="210"/>
      <c r="C456" s="210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AH456" s="209"/>
    </row>
    <row r="457" spans="1:34" x14ac:dyDescent="0.25">
      <c r="A457" s="209"/>
      <c r="B457" s="210"/>
      <c r="C457" s="210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AH457" s="209"/>
    </row>
    <row r="458" spans="1:34" x14ac:dyDescent="0.25">
      <c r="A458" s="209"/>
      <c r="B458" s="210"/>
      <c r="C458" s="210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AH458" s="209"/>
    </row>
    <row r="459" spans="1:34" x14ac:dyDescent="0.25">
      <c r="A459" s="209"/>
      <c r="B459" s="210"/>
      <c r="C459" s="210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AH459" s="209"/>
    </row>
    <row r="460" spans="1:34" x14ac:dyDescent="0.25">
      <c r="A460" s="209"/>
      <c r="B460" s="210"/>
      <c r="C460" s="210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AH460" s="209"/>
    </row>
    <row r="461" spans="1:34" x14ac:dyDescent="0.25">
      <c r="A461" s="209"/>
      <c r="B461" s="210"/>
      <c r="C461" s="210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AH461" s="209"/>
    </row>
    <row r="462" spans="1:34" x14ac:dyDescent="0.25">
      <c r="A462" s="209"/>
      <c r="B462" s="210"/>
      <c r="C462" s="210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AH462" s="209"/>
    </row>
    <row r="463" spans="1:34" x14ac:dyDescent="0.25">
      <c r="A463" s="209"/>
      <c r="B463" s="210"/>
      <c r="C463" s="210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AH463" s="209"/>
    </row>
    <row r="464" spans="1:34" x14ac:dyDescent="0.25">
      <c r="A464" s="209"/>
      <c r="B464" s="210"/>
      <c r="C464" s="210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AH464" s="209"/>
    </row>
    <row r="465" spans="1:34" x14ac:dyDescent="0.25">
      <c r="A465" s="209"/>
      <c r="B465" s="210"/>
      <c r="C465" s="210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AH465" s="209"/>
    </row>
    <row r="466" spans="1:34" x14ac:dyDescent="0.25">
      <c r="A466" s="209"/>
      <c r="B466" s="210"/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AH466" s="209"/>
    </row>
    <row r="467" spans="1:34" x14ac:dyDescent="0.25">
      <c r="A467" s="209"/>
      <c r="B467" s="210"/>
      <c r="C467" s="210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AH467" s="209"/>
    </row>
    <row r="468" spans="1:34" x14ac:dyDescent="0.25">
      <c r="A468" s="209"/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AH468" s="209"/>
    </row>
    <row r="469" spans="1:34" x14ac:dyDescent="0.25">
      <c r="A469" s="209"/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AH469" s="209"/>
    </row>
    <row r="470" spans="1:34" x14ac:dyDescent="0.25">
      <c r="A470" s="209"/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AH470" s="209"/>
    </row>
    <row r="471" spans="1:34" x14ac:dyDescent="0.25">
      <c r="A471" s="209"/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AH471" s="209"/>
    </row>
    <row r="472" spans="1:34" x14ac:dyDescent="0.25">
      <c r="A472" s="209"/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AH472" s="209"/>
    </row>
    <row r="473" spans="1:34" x14ac:dyDescent="0.25">
      <c r="A473" s="209"/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AH473" s="209"/>
    </row>
    <row r="474" spans="1:34" x14ac:dyDescent="0.25">
      <c r="A474" s="209"/>
      <c r="B474" s="210"/>
      <c r="C474" s="210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AH474" s="209"/>
    </row>
    <row r="475" spans="1:34" x14ac:dyDescent="0.25">
      <c r="A475" s="209"/>
      <c r="B475" s="210"/>
      <c r="C475" s="210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AH475" s="209"/>
    </row>
    <row r="476" spans="1:34" x14ac:dyDescent="0.25">
      <c r="A476" s="209"/>
      <c r="B476" s="210"/>
      <c r="C476" s="210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AH476" s="209"/>
    </row>
    <row r="477" spans="1:34" x14ac:dyDescent="0.25">
      <c r="A477" s="209"/>
      <c r="B477" s="210"/>
      <c r="C477" s="210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AH477" s="209"/>
    </row>
    <row r="478" spans="1:34" x14ac:dyDescent="0.25">
      <c r="A478" s="209"/>
      <c r="B478" s="210"/>
      <c r="C478" s="210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AH478" s="209"/>
    </row>
    <row r="479" spans="1:34" x14ac:dyDescent="0.25">
      <c r="A479" s="209"/>
      <c r="B479" s="210"/>
      <c r="C479" s="210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AH479" s="209"/>
    </row>
    <row r="480" spans="1:34" x14ac:dyDescent="0.25">
      <c r="A480" s="209"/>
      <c r="B480" s="210"/>
      <c r="C480" s="210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AH480" s="209"/>
    </row>
    <row r="481" spans="1:34" x14ac:dyDescent="0.25">
      <c r="A481" s="209"/>
      <c r="B481" s="210"/>
      <c r="C481" s="210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AH481" s="209"/>
    </row>
    <row r="482" spans="1:34" x14ac:dyDescent="0.25">
      <c r="A482" s="209"/>
      <c r="B482" s="210"/>
      <c r="C482" s="210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AH482" s="209"/>
    </row>
    <row r="483" spans="1:34" x14ac:dyDescent="0.25">
      <c r="A483" s="209"/>
      <c r="B483" s="210"/>
      <c r="C483" s="210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AH483" s="209"/>
    </row>
    <row r="484" spans="1:34" x14ac:dyDescent="0.25">
      <c r="A484" s="209"/>
      <c r="B484" s="210"/>
      <c r="C484" s="210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AH484" s="209"/>
    </row>
    <row r="485" spans="1:34" x14ac:dyDescent="0.25">
      <c r="A485" s="209"/>
      <c r="B485" s="210"/>
      <c r="C485" s="210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AH485" s="209"/>
    </row>
    <row r="486" spans="1:34" x14ac:dyDescent="0.25">
      <c r="A486" s="209"/>
      <c r="B486" s="210"/>
      <c r="C486" s="210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AH486" s="209"/>
    </row>
    <row r="487" spans="1:34" x14ac:dyDescent="0.25">
      <c r="A487" s="209"/>
      <c r="B487" s="210"/>
      <c r="C487" s="210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AH487" s="209"/>
    </row>
    <row r="488" spans="1:34" x14ac:dyDescent="0.25">
      <c r="A488" s="209"/>
      <c r="B488" s="210"/>
      <c r="C488" s="210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AH488" s="209"/>
    </row>
    <row r="489" spans="1:34" x14ac:dyDescent="0.25">
      <c r="A489" s="209"/>
      <c r="B489" s="210"/>
      <c r="C489" s="210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AH489" s="209"/>
    </row>
    <row r="490" spans="1:34" x14ac:dyDescent="0.25">
      <c r="A490" s="209"/>
      <c r="B490" s="210"/>
      <c r="C490" s="210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AH490" s="209"/>
    </row>
    <row r="491" spans="1:34" x14ac:dyDescent="0.25">
      <c r="A491" s="209"/>
      <c r="B491" s="210"/>
      <c r="C491" s="210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AH491" s="209"/>
    </row>
    <row r="492" spans="1:34" x14ac:dyDescent="0.25">
      <c r="A492" s="209"/>
      <c r="B492" s="210"/>
      <c r="C492" s="210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AH492" s="209"/>
    </row>
    <row r="493" spans="1:34" x14ac:dyDescent="0.25">
      <c r="A493" s="209"/>
      <c r="B493" s="210"/>
      <c r="C493" s="210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AH493" s="209"/>
    </row>
    <row r="494" spans="1:34" x14ac:dyDescent="0.25">
      <c r="A494" s="209"/>
      <c r="B494" s="210"/>
      <c r="C494" s="210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AH494" s="209"/>
    </row>
    <row r="495" spans="1:34" x14ac:dyDescent="0.25">
      <c r="A495" s="209"/>
      <c r="B495" s="210"/>
      <c r="C495" s="210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AH495" s="209"/>
    </row>
    <row r="496" spans="1:34" x14ac:dyDescent="0.25">
      <c r="A496" s="209"/>
      <c r="B496" s="210"/>
      <c r="C496" s="210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AH496" s="209"/>
    </row>
    <row r="497" spans="1:34" x14ac:dyDescent="0.25">
      <c r="A497" s="209"/>
      <c r="B497" s="210"/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AH497" s="209"/>
    </row>
    <row r="498" spans="1:34" x14ac:dyDescent="0.25">
      <c r="A498" s="209"/>
      <c r="B498" s="210"/>
      <c r="C498" s="210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AH498" s="209"/>
    </row>
    <row r="499" spans="1:34" x14ac:dyDescent="0.25">
      <c r="A499" s="209"/>
      <c r="B499" s="210"/>
      <c r="C499" s="210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AH499" s="209"/>
    </row>
    <row r="500" spans="1:34" x14ac:dyDescent="0.25">
      <c r="A500" s="209"/>
      <c r="B500" s="210"/>
      <c r="C500" s="210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AH500" s="209"/>
    </row>
    <row r="501" spans="1:34" x14ac:dyDescent="0.25">
      <c r="A501" s="209"/>
      <c r="B501" s="210"/>
      <c r="C501" s="210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AH501" s="209"/>
    </row>
    <row r="502" spans="1:34" x14ac:dyDescent="0.25">
      <c r="A502" s="209"/>
      <c r="B502" s="210"/>
      <c r="C502" s="210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AH502" s="209"/>
    </row>
    <row r="503" spans="1:34" x14ac:dyDescent="0.25">
      <c r="A503" s="209"/>
      <c r="B503" s="210"/>
      <c r="C503" s="210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AH503" s="209"/>
    </row>
    <row r="504" spans="1:34" x14ac:dyDescent="0.25">
      <c r="A504" s="209"/>
      <c r="B504" s="210"/>
      <c r="C504" s="210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AH504" s="209"/>
    </row>
    <row r="505" spans="1:34" x14ac:dyDescent="0.25">
      <c r="A505" s="209"/>
      <c r="B505" s="210"/>
      <c r="C505" s="210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AH505" s="209"/>
    </row>
    <row r="506" spans="1:34" x14ac:dyDescent="0.25">
      <c r="A506" s="209"/>
      <c r="B506" s="210"/>
      <c r="C506" s="210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AH506" s="209"/>
    </row>
    <row r="507" spans="1:34" x14ac:dyDescent="0.25">
      <c r="A507" s="209"/>
      <c r="B507" s="210"/>
      <c r="C507" s="210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AH507" s="209"/>
    </row>
    <row r="508" spans="1:34" x14ac:dyDescent="0.25">
      <c r="A508" s="209"/>
      <c r="B508" s="210"/>
      <c r="C508" s="210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AH508" s="209"/>
    </row>
    <row r="509" spans="1:34" x14ac:dyDescent="0.25">
      <c r="A509" s="209"/>
      <c r="B509" s="210"/>
      <c r="C509" s="210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AH509" s="209"/>
    </row>
    <row r="510" spans="1:34" x14ac:dyDescent="0.25">
      <c r="A510" s="209"/>
      <c r="B510" s="210"/>
      <c r="C510" s="210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AH510" s="209"/>
    </row>
    <row r="511" spans="1:34" x14ac:dyDescent="0.25">
      <c r="A511" s="209"/>
      <c r="B511" s="210"/>
      <c r="C511" s="210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AH511" s="209"/>
    </row>
    <row r="512" spans="1:34" x14ac:dyDescent="0.25">
      <c r="A512" s="209"/>
      <c r="B512" s="210"/>
      <c r="C512" s="210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AH512" s="209"/>
    </row>
    <row r="513" spans="1:34" x14ac:dyDescent="0.25">
      <c r="A513" s="209"/>
      <c r="B513" s="210"/>
      <c r="C513" s="210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AH513" s="209"/>
    </row>
    <row r="514" spans="1:34" x14ac:dyDescent="0.25">
      <c r="A514" s="209"/>
      <c r="B514" s="210"/>
      <c r="C514" s="210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AH514" s="209"/>
    </row>
    <row r="515" spans="1:34" x14ac:dyDescent="0.25">
      <c r="A515" s="209"/>
      <c r="B515" s="210"/>
      <c r="C515" s="210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AH515" s="209"/>
    </row>
    <row r="516" spans="1:34" x14ac:dyDescent="0.25">
      <c r="A516" s="209"/>
      <c r="B516" s="210"/>
      <c r="C516" s="210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AH516" s="209"/>
    </row>
    <row r="517" spans="1:34" x14ac:dyDescent="0.25">
      <c r="A517" s="209"/>
      <c r="B517" s="210"/>
      <c r="C517" s="210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AH517" s="209"/>
    </row>
    <row r="518" spans="1:34" x14ac:dyDescent="0.25">
      <c r="A518" s="209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AH518" s="209"/>
    </row>
    <row r="519" spans="1:34" x14ac:dyDescent="0.25">
      <c r="A519" s="209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AH519" s="209"/>
    </row>
    <row r="520" spans="1:34" x14ac:dyDescent="0.25">
      <c r="A520" s="209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AH520" s="209"/>
    </row>
    <row r="521" spans="1:34" x14ac:dyDescent="0.25">
      <c r="A521" s="209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AH521" s="209"/>
    </row>
    <row r="522" spans="1:34" x14ac:dyDescent="0.25">
      <c r="A522" s="209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AH522" s="209"/>
    </row>
    <row r="523" spans="1:34" x14ac:dyDescent="0.25">
      <c r="A523" s="209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AH523" s="209"/>
    </row>
    <row r="524" spans="1:34" x14ac:dyDescent="0.25">
      <c r="A524" s="209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AH524" s="209"/>
    </row>
    <row r="525" spans="1:34" x14ac:dyDescent="0.25">
      <c r="A525" s="209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AH525" s="209"/>
    </row>
    <row r="526" spans="1:34" x14ac:dyDescent="0.25">
      <c r="A526" s="209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AH526" s="209"/>
    </row>
    <row r="527" spans="1:34" x14ac:dyDescent="0.25">
      <c r="A527" s="209"/>
      <c r="B527" s="210"/>
      <c r="C527" s="210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AH527" s="209"/>
    </row>
    <row r="528" spans="1:34" x14ac:dyDescent="0.25">
      <c r="A528" s="209"/>
      <c r="B528" s="210"/>
      <c r="C528" s="210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AH528" s="209"/>
    </row>
    <row r="529" spans="1:34" x14ac:dyDescent="0.25">
      <c r="A529" s="209"/>
      <c r="B529" s="210"/>
      <c r="C529" s="210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AH529" s="209"/>
    </row>
    <row r="530" spans="1:34" x14ac:dyDescent="0.25">
      <c r="A530" s="209"/>
      <c r="B530" s="210"/>
      <c r="C530" s="210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AH530" s="209"/>
    </row>
    <row r="531" spans="1:34" x14ac:dyDescent="0.25">
      <c r="A531" s="209"/>
      <c r="B531" s="210"/>
      <c r="C531" s="210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AH531" s="209"/>
    </row>
    <row r="532" spans="1:34" x14ac:dyDescent="0.25">
      <c r="A532" s="209"/>
      <c r="B532" s="210"/>
      <c r="C532" s="210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AH532" s="209"/>
    </row>
    <row r="533" spans="1:34" x14ac:dyDescent="0.25">
      <c r="A533" s="209"/>
      <c r="B533" s="210"/>
      <c r="C533" s="210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AH533" s="209"/>
    </row>
    <row r="534" spans="1:34" x14ac:dyDescent="0.25">
      <c r="A534" s="209"/>
      <c r="B534" s="210"/>
      <c r="C534" s="210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AH534" s="209"/>
    </row>
    <row r="535" spans="1:34" x14ac:dyDescent="0.25">
      <c r="A535" s="209"/>
      <c r="B535" s="210"/>
      <c r="C535" s="210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AH535" s="209"/>
    </row>
    <row r="536" spans="1:34" x14ac:dyDescent="0.25">
      <c r="A536" s="209"/>
      <c r="B536" s="210"/>
      <c r="C536" s="210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AH536" s="209"/>
    </row>
    <row r="537" spans="1:34" x14ac:dyDescent="0.25">
      <c r="A537" s="209"/>
      <c r="B537" s="210"/>
      <c r="C537" s="210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AH537" s="209"/>
    </row>
    <row r="538" spans="1:34" x14ac:dyDescent="0.25">
      <c r="A538" s="209"/>
      <c r="B538" s="210"/>
      <c r="C538" s="210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AH538" s="209"/>
    </row>
    <row r="539" spans="1:34" x14ac:dyDescent="0.25">
      <c r="A539" s="209"/>
      <c r="B539" s="210"/>
      <c r="C539" s="210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AH539" s="209"/>
    </row>
    <row r="540" spans="1:34" x14ac:dyDescent="0.25">
      <c r="A540" s="209"/>
      <c r="B540" s="210"/>
      <c r="C540" s="210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AH540" s="209"/>
    </row>
    <row r="541" spans="1:34" x14ac:dyDescent="0.25">
      <c r="A541" s="209"/>
      <c r="B541" s="210"/>
      <c r="C541" s="210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AH541" s="209"/>
    </row>
    <row r="542" spans="1:34" x14ac:dyDescent="0.25">
      <c r="A542" s="209"/>
      <c r="B542" s="210"/>
      <c r="C542" s="210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AH542" s="209"/>
    </row>
    <row r="543" spans="1:34" x14ac:dyDescent="0.25">
      <c r="A543" s="209"/>
      <c r="B543" s="210"/>
      <c r="C543" s="210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AH543" s="209"/>
    </row>
    <row r="544" spans="1:34" x14ac:dyDescent="0.25">
      <c r="A544" s="209"/>
      <c r="B544" s="210"/>
      <c r="C544" s="210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AH544" s="209"/>
    </row>
    <row r="545" spans="1:34" x14ac:dyDescent="0.25">
      <c r="A545" s="209"/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AH545" s="209"/>
    </row>
    <row r="546" spans="1:34" x14ac:dyDescent="0.25">
      <c r="A546" s="209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AH546" s="209"/>
    </row>
    <row r="547" spans="1:34" x14ac:dyDescent="0.25">
      <c r="A547" s="209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AH547" s="209"/>
    </row>
    <row r="548" spans="1:34" x14ac:dyDescent="0.25">
      <c r="A548" s="209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AH548" s="209"/>
    </row>
    <row r="549" spans="1:34" x14ac:dyDescent="0.25">
      <c r="A549" s="209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AH549" s="209"/>
    </row>
    <row r="550" spans="1:34" x14ac:dyDescent="0.25">
      <c r="A550" s="209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AH550" s="209"/>
    </row>
    <row r="551" spans="1:34" x14ac:dyDescent="0.25">
      <c r="A551" s="209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AH551" s="209"/>
    </row>
    <row r="552" spans="1:34" x14ac:dyDescent="0.25">
      <c r="A552" s="209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AH552" s="209"/>
    </row>
    <row r="553" spans="1:34" x14ac:dyDescent="0.25">
      <c r="A553" s="209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AH553" s="209"/>
    </row>
    <row r="554" spans="1:34" x14ac:dyDescent="0.25">
      <c r="A554" s="209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AH554" s="209"/>
    </row>
    <row r="555" spans="1:34" x14ac:dyDescent="0.25">
      <c r="A555" s="209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AH555" s="209"/>
    </row>
    <row r="556" spans="1:34" x14ac:dyDescent="0.25">
      <c r="A556" s="209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AH556" s="209"/>
    </row>
    <row r="557" spans="1:34" x14ac:dyDescent="0.25">
      <c r="A557" s="209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AH557" s="209"/>
    </row>
    <row r="558" spans="1:34" x14ac:dyDescent="0.25">
      <c r="A558" s="209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AH558" s="209"/>
    </row>
    <row r="559" spans="1:34" x14ac:dyDescent="0.25">
      <c r="A559" s="209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AH559" s="209"/>
    </row>
    <row r="560" spans="1:34" x14ac:dyDescent="0.25">
      <c r="A560" s="209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AH560" s="209"/>
    </row>
    <row r="561" spans="1:34" x14ac:dyDescent="0.25">
      <c r="A561" s="209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AH561" s="209"/>
    </row>
    <row r="562" spans="1:34" x14ac:dyDescent="0.25">
      <c r="A562" s="209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AH562" s="209"/>
    </row>
    <row r="563" spans="1:34" x14ac:dyDescent="0.25">
      <c r="A563" s="209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AH563" s="209"/>
    </row>
    <row r="564" spans="1:34" x14ac:dyDescent="0.25">
      <c r="A564" s="209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AH564" s="209"/>
    </row>
    <row r="565" spans="1:34" x14ac:dyDescent="0.25">
      <c r="A565" s="209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AH565" s="209"/>
    </row>
    <row r="566" spans="1:34" x14ac:dyDescent="0.25">
      <c r="A566" s="209"/>
      <c r="B566" s="210"/>
      <c r="C566" s="210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AH566" s="209"/>
    </row>
    <row r="567" spans="1:34" x14ac:dyDescent="0.25">
      <c r="A567" s="209"/>
      <c r="B567" s="210"/>
      <c r="C567" s="210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AH567" s="209"/>
    </row>
    <row r="568" spans="1:34" x14ac:dyDescent="0.25">
      <c r="A568" s="209"/>
      <c r="B568" s="210"/>
      <c r="C568" s="210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AH568" s="209"/>
    </row>
    <row r="569" spans="1:34" x14ac:dyDescent="0.25">
      <c r="A569" s="209"/>
      <c r="B569" s="210"/>
      <c r="C569" s="210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AH569" s="209"/>
    </row>
    <row r="570" spans="1:34" x14ac:dyDescent="0.25">
      <c r="A570" s="209"/>
      <c r="B570" s="210"/>
      <c r="C570" s="210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AH570" s="209"/>
    </row>
    <row r="571" spans="1:34" x14ac:dyDescent="0.25">
      <c r="A571" s="209"/>
      <c r="B571" s="210"/>
      <c r="C571" s="210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AH571" s="209"/>
    </row>
    <row r="572" spans="1:34" x14ac:dyDescent="0.25">
      <c r="A572" s="209"/>
      <c r="B572" s="210"/>
      <c r="C572" s="210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AH572" s="209"/>
    </row>
    <row r="573" spans="1:34" x14ac:dyDescent="0.25">
      <c r="A573" s="209"/>
      <c r="B573" s="210"/>
      <c r="C573" s="210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AH573" s="209"/>
    </row>
    <row r="574" spans="1:34" x14ac:dyDescent="0.25">
      <c r="A574" s="209"/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AH574" s="209"/>
    </row>
    <row r="575" spans="1:34" x14ac:dyDescent="0.25">
      <c r="A575" s="209"/>
      <c r="B575" s="210"/>
      <c r="C575" s="210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AH575" s="209"/>
    </row>
    <row r="576" spans="1:34" x14ac:dyDescent="0.25">
      <c r="A576" s="209"/>
      <c r="B576" s="210"/>
      <c r="C576" s="210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AH576" s="209"/>
    </row>
    <row r="577" spans="1:34" x14ac:dyDescent="0.25">
      <c r="A577" s="209"/>
      <c r="B577" s="210"/>
      <c r="C577" s="210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AH577" s="209"/>
    </row>
    <row r="578" spans="1:34" x14ac:dyDescent="0.25">
      <c r="A578" s="209"/>
      <c r="B578" s="210"/>
      <c r="C578" s="210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AH578" s="209"/>
    </row>
    <row r="579" spans="1:34" x14ac:dyDescent="0.25">
      <c r="A579" s="209"/>
      <c r="B579" s="210"/>
      <c r="C579" s="210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AH579" s="209"/>
    </row>
    <row r="580" spans="1:34" x14ac:dyDescent="0.25">
      <c r="A580" s="209"/>
      <c r="B580" s="210"/>
      <c r="C580" s="210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AH580" s="209"/>
    </row>
    <row r="581" spans="1:34" x14ac:dyDescent="0.25">
      <c r="A581" s="209"/>
      <c r="B581" s="210"/>
      <c r="C581" s="210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AH581" s="209"/>
    </row>
    <row r="582" spans="1:34" x14ac:dyDescent="0.25">
      <c r="A582" s="209"/>
      <c r="B582" s="210"/>
      <c r="C582" s="210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AH582" s="209"/>
    </row>
    <row r="583" spans="1:34" x14ac:dyDescent="0.25">
      <c r="A583" s="209"/>
      <c r="B583" s="210"/>
      <c r="C583" s="210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AH583" s="209"/>
    </row>
    <row r="584" spans="1:34" x14ac:dyDescent="0.25">
      <c r="A584" s="209"/>
      <c r="B584" s="210"/>
      <c r="C584" s="210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AH584" s="209"/>
    </row>
    <row r="585" spans="1:34" x14ac:dyDescent="0.25">
      <c r="A585" s="209"/>
      <c r="B585" s="210"/>
      <c r="C585" s="210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AH585" s="209"/>
    </row>
    <row r="586" spans="1:34" x14ac:dyDescent="0.25">
      <c r="A586" s="209"/>
      <c r="B586" s="210"/>
      <c r="C586" s="210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AH586" s="209"/>
    </row>
    <row r="587" spans="1:34" x14ac:dyDescent="0.25">
      <c r="A587" s="209"/>
      <c r="B587" s="210"/>
      <c r="C587" s="210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AH587" s="209"/>
    </row>
    <row r="588" spans="1:34" x14ac:dyDescent="0.25">
      <c r="A588" s="209"/>
      <c r="B588" s="210"/>
      <c r="C588" s="210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AH588" s="209"/>
    </row>
    <row r="589" spans="1:34" x14ac:dyDescent="0.25">
      <c r="A589" s="209"/>
      <c r="B589" s="210"/>
      <c r="C589" s="210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AH589" s="209"/>
    </row>
    <row r="590" spans="1:34" x14ac:dyDescent="0.25">
      <c r="A590" s="209"/>
      <c r="B590" s="210"/>
      <c r="C590" s="210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AH590" s="209"/>
    </row>
    <row r="591" spans="1:34" x14ac:dyDescent="0.25">
      <c r="A591" s="209"/>
      <c r="B591" s="210"/>
      <c r="C591" s="210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AH591" s="209"/>
    </row>
    <row r="592" spans="1:34" x14ac:dyDescent="0.25">
      <c r="A592" s="209"/>
      <c r="B592" s="210"/>
      <c r="C592" s="210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AH592" s="209"/>
    </row>
    <row r="593" spans="1:34" x14ac:dyDescent="0.25">
      <c r="A593" s="209"/>
      <c r="B593" s="210"/>
      <c r="C593" s="210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AH593" s="209"/>
    </row>
    <row r="594" spans="1:34" x14ac:dyDescent="0.25">
      <c r="A594" s="209"/>
      <c r="B594" s="210"/>
      <c r="C594" s="210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AH594" s="209"/>
    </row>
    <row r="595" spans="1:34" x14ac:dyDescent="0.25">
      <c r="A595" s="209"/>
      <c r="B595" s="210"/>
      <c r="C595" s="210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AH595" s="209"/>
    </row>
    <row r="596" spans="1:34" x14ac:dyDescent="0.25">
      <c r="A596" s="209"/>
      <c r="B596" s="210"/>
      <c r="C596" s="210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AH596" s="209"/>
    </row>
    <row r="597" spans="1:34" x14ac:dyDescent="0.25">
      <c r="A597" s="209"/>
      <c r="B597" s="210"/>
      <c r="C597" s="210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AH597" s="209"/>
    </row>
    <row r="598" spans="1:34" x14ac:dyDescent="0.25">
      <c r="A598" s="209"/>
      <c r="B598" s="210"/>
      <c r="C598" s="210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AH598" s="209"/>
    </row>
    <row r="599" spans="1:34" x14ac:dyDescent="0.25">
      <c r="A599" s="209"/>
      <c r="B599" s="210"/>
      <c r="C599" s="210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AH599" s="209"/>
    </row>
    <row r="600" spans="1:34" x14ac:dyDescent="0.25">
      <c r="A600" s="209"/>
      <c r="B600" s="210"/>
      <c r="C600" s="210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AH600" s="209"/>
    </row>
    <row r="601" spans="1:34" x14ac:dyDescent="0.25">
      <c r="A601" s="209"/>
      <c r="B601" s="210"/>
      <c r="C601" s="210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AH601" s="209"/>
    </row>
    <row r="602" spans="1:34" x14ac:dyDescent="0.25">
      <c r="A602" s="209"/>
      <c r="B602" s="210"/>
      <c r="C602" s="210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AH602" s="209"/>
    </row>
    <row r="603" spans="1:34" x14ac:dyDescent="0.25">
      <c r="A603" s="209"/>
      <c r="B603" s="210"/>
      <c r="C603" s="210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AH603" s="209"/>
    </row>
    <row r="604" spans="1:34" x14ac:dyDescent="0.25">
      <c r="A604" s="209"/>
      <c r="B604" s="210"/>
      <c r="C604" s="210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AH604" s="209"/>
    </row>
    <row r="605" spans="1:34" x14ac:dyDescent="0.25">
      <c r="A605" s="209"/>
      <c r="B605" s="210"/>
      <c r="C605" s="210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AH605" s="209"/>
    </row>
    <row r="606" spans="1:34" x14ac:dyDescent="0.25">
      <c r="A606" s="209"/>
      <c r="B606" s="210"/>
      <c r="C606" s="210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AH606" s="209"/>
    </row>
    <row r="607" spans="1:34" x14ac:dyDescent="0.25">
      <c r="A607" s="209"/>
      <c r="B607" s="210"/>
      <c r="C607" s="210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AH607" s="209"/>
    </row>
    <row r="608" spans="1:34" x14ac:dyDescent="0.25">
      <c r="A608" s="209"/>
      <c r="B608" s="210"/>
      <c r="C608" s="210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AH608" s="209"/>
    </row>
    <row r="609" spans="1:34" x14ac:dyDescent="0.25">
      <c r="A609" s="209"/>
      <c r="B609" s="210"/>
      <c r="C609" s="210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AH609" s="209"/>
    </row>
    <row r="610" spans="1:34" x14ac:dyDescent="0.25">
      <c r="A610" s="209"/>
      <c r="B610" s="210"/>
      <c r="C610" s="210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AH610" s="209"/>
    </row>
    <row r="611" spans="1:34" x14ac:dyDescent="0.25">
      <c r="A611" s="209"/>
      <c r="B611" s="210"/>
      <c r="C611" s="210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AH611" s="209"/>
    </row>
    <row r="612" spans="1:34" x14ac:dyDescent="0.25">
      <c r="A612" s="209"/>
      <c r="B612" s="210"/>
      <c r="C612" s="210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AH612" s="209"/>
    </row>
    <row r="613" spans="1:34" x14ac:dyDescent="0.25">
      <c r="A613" s="209"/>
      <c r="B613" s="210"/>
      <c r="C613" s="210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AH613" s="209"/>
    </row>
    <row r="614" spans="1:34" x14ac:dyDescent="0.25">
      <c r="A614" s="209"/>
      <c r="B614" s="210"/>
      <c r="C614" s="210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AH614" s="209"/>
    </row>
    <row r="615" spans="1:34" x14ac:dyDescent="0.25">
      <c r="A615" s="209"/>
      <c r="B615" s="210"/>
      <c r="C615" s="210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AH615" s="209"/>
    </row>
    <row r="616" spans="1:34" x14ac:dyDescent="0.25">
      <c r="A616" s="209"/>
      <c r="B616" s="210"/>
      <c r="C616" s="210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AH616" s="209"/>
    </row>
    <row r="617" spans="1:34" x14ac:dyDescent="0.25">
      <c r="A617" s="209"/>
      <c r="B617" s="210"/>
      <c r="C617" s="210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AH617" s="209"/>
    </row>
    <row r="618" spans="1:34" x14ac:dyDescent="0.25">
      <c r="A618" s="209"/>
      <c r="B618" s="210"/>
      <c r="C618" s="210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AH618" s="209"/>
    </row>
    <row r="619" spans="1:34" x14ac:dyDescent="0.25">
      <c r="A619" s="209"/>
      <c r="B619" s="210"/>
      <c r="C619" s="210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AH619" s="209"/>
    </row>
    <row r="620" spans="1:34" x14ac:dyDescent="0.25">
      <c r="A620" s="209"/>
      <c r="B620" s="210"/>
      <c r="C620" s="210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AH620" s="209"/>
    </row>
    <row r="621" spans="1:34" x14ac:dyDescent="0.25">
      <c r="A621" s="209"/>
      <c r="B621" s="210"/>
      <c r="C621" s="210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AH621" s="209"/>
    </row>
    <row r="622" spans="1:34" x14ac:dyDescent="0.25">
      <c r="A622" s="209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AH622" s="209"/>
    </row>
    <row r="623" spans="1:34" x14ac:dyDescent="0.25">
      <c r="A623" s="209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AH623" s="209"/>
    </row>
    <row r="624" spans="1:34" x14ac:dyDescent="0.25">
      <c r="A624" s="209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AH624" s="209"/>
    </row>
    <row r="625" spans="1:34" x14ac:dyDescent="0.25">
      <c r="A625" s="209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AH625" s="209"/>
    </row>
    <row r="626" spans="1:34" x14ac:dyDescent="0.25">
      <c r="A626" s="209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AH626" s="209"/>
    </row>
    <row r="627" spans="1:34" x14ac:dyDescent="0.25">
      <c r="A627" s="209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AH627" s="209"/>
    </row>
    <row r="628" spans="1:34" x14ac:dyDescent="0.25">
      <c r="A628" s="209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AH628" s="209"/>
    </row>
    <row r="629" spans="1:34" x14ac:dyDescent="0.25">
      <c r="A629" s="209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AH629" s="209"/>
    </row>
    <row r="630" spans="1:34" x14ac:dyDescent="0.25">
      <c r="A630" s="209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AH630" s="209"/>
    </row>
    <row r="631" spans="1:34" x14ac:dyDescent="0.25">
      <c r="A631" s="209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AH631" s="209"/>
    </row>
    <row r="632" spans="1:34" x14ac:dyDescent="0.25">
      <c r="A632" s="209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AH632" s="209"/>
    </row>
    <row r="633" spans="1:34" x14ac:dyDescent="0.25">
      <c r="A633" s="209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AH633" s="209"/>
    </row>
    <row r="634" spans="1:34" x14ac:dyDescent="0.25">
      <c r="A634" s="209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AH634" s="209"/>
    </row>
    <row r="635" spans="1:34" x14ac:dyDescent="0.25">
      <c r="A635" s="209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AH635" s="209"/>
    </row>
    <row r="636" spans="1:34" x14ac:dyDescent="0.25">
      <c r="A636" s="209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AH636" s="209"/>
    </row>
    <row r="637" spans="1:34" x14ac:dyDescent="0.25">
      <c r="A637" s="209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AH637" s="209"/>
    </row>
    <row r="638" spans="1:34" x14ac:dyDescent="0.25">
      <c r="A638" s="209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AH638" s="209"/>
    </row>
    <row r="639" spans="1:34" x14ac:dyDescent="0.25">
      <c r="A639" s="209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AH639" s="209"/>
    </row>
    <row r="640" spans="1:34" x14ac:dyDescent="0.25">
      <c r="A640" s="209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AH640" s="209"/>
    </row>
    <row r="641" spans="1:34" x14ac:dyDescent="0.25">
      <c r="A641" s="209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AH641" s="209"/>
    </row>
    <row r="642" spans="1:34" x14ac:dyDescent="0.25">
      <c r="A642" s="209"/>
      <c r="B642" s="210"/>
      <c r="C642" s="210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AH642" s="209"/>
    </row>
    <row r="643" spans="1:34" x14ac:dyDescent="0.25">
      <c r="A643" s="209"/>
      <c r="B643" s="210"/>
      <c r="C643" s="210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AH643" s="209"/>
    </row>
    <row r="644" spans="1:34" x14ac:dyDescent="0.25">
      <c r="A644" s="209"/>
      <c r="B644" s="210"/>
      <c r="C644" s="210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AH644" s="209"/>
    </row>
    <row r="645" spans="1:34" x14ac:dyDescent="0.25">
      <c r="A645" s="209"/>
      <c r="B645" s="210"/>
      <c r="C645" s="210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AH645" s="209"/>
    </row>
    <row r="646" spans="1:34" x14ac:dyDescent="0.25">
      <c r="A646" s="209"/>
      <c r="B646" s="210"/>
      <c r="C646" s="210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AH646" s="209"/>
    </row>
    <row r="647" spans="1:34" x14ac:dyDescent="0.25">
      <c r="A647" s="209"/>
      <c r="B647" s="210"/>
      <c r="C647" s="210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AH647" s="209"/>
    </row>
    <row r="648" spans="1:34" x14ac:dyDescent="0.25">
      <c r="A648" s="209"/>
      <c r="B648" s="210"/>
      <c r="C648" s="210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AH648" s="209"/>
    </row>
    <row r="649" spans="1:34" x14ac:dyDescent="0.25">
      <c r="A649" s="209"/>
      <c r="B649" s="210"/>
      <c r="C649" s="210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AH649" s="209"/>
    </row>
    <row r="650" spans="1:34" x14ac:dyDescent="0.25">
      <c r="A650" s="209"/>
      <c r="B650" s="210"/>
      <c r="C650" s="210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AH650" s="209"/>
    </row>
    <row r="651" spans="1:34" x14ac:dyDescent="0.25">
      <c r="A651" s="209"/>
      <c r="B651" s="210"/>
      <c r="C651" s="210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AH651" s="209"/>
    </row>
    <row r="652" spans="1:34" x14ac:dyDescent="0.25">
      <c r="A652" s="209"/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AH652" s="209"/>
    </row>
    <row r="653" spans="1:34" x14ac:dyDescent="0.25">
      <c r="A653" s="209"/>
      <c r="B653" s="210"/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AH653" s="209"/>
    </row>
    <row r="654" spans="1:34" x14ac:dyDescent="0.25">
      <c r="A654" s="209"/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AH654" s="209"/>
    </row>
    <row r="655" spans="1:34" x14ac:dyDescent="0.25">
      <c r="A655" s="209"/>
      <c r="B655" s="210"/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AH655" s="209"/>
    </row>
    <row r="656" spans="1:34" x14ac:dyDescent="0.25">
      <c r="A656" s="209"/>
      <c r="B656" s="210"/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AH656" s="209"/>
    </row>
    <row r="657" spans="1:34" x14ac:dyDescent="0.25">
      <c r="A657" s="209"/>
      <c r="B657" s="210"/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AH657" s="209"/>
    </row>
    <row r="658" spans="1:34" x14ac:dyDescent="0.25">
      <c r="A658" s="209"/>
      <c r="B658" s="210"/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AH658" s="209"/>
    </row>
    <row r="659" spans="1:34" x14ac:dyDescent="0.25">
      <c r="A659" s="209"/>
      <c r="B659" s="210"/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AH659" s="209"/>
    </row>
    <row r="660" spans="1:34" x14ac:dyDescent="0.25">
      <c r="A660" s="209"/>
      <c r="B660" s="210"/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AH660" s="209"/>
    </row>
    <row r="661" spans="1:34" x14ac:dyDescent="0.25">
      <c r="A661" s="209"/>
      <c r="B661" s="210"/>
      <c r="C661" s="210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AH661" s="209"/>
    </row>
    <row r="662" spans="1:34" x14ac:dyDescent="0.25">
      <c r="A662" s="209"/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AH662" s="209"/>
    </row>
    <row r="663" spans="1:34" x14ac:dyDescent="0.25">
      <c r="A663" s="209"/>
      <c r="B663" s="210"/>
      <c r="C663" s="210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AH663" s="209"/>
    </row>
    <row r="664" spans="1:34" x14ac:dyDescent="0.25">
      <c r="A664" s="209"/>
      <c r="B664" s="210"/>
      <c r="C664" s="210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AH664" s="209"/>
    </row>
    <row r="665" spans="1:34" x14ac:dyDescent="0.25">
      <c r="A665" s="209"/>
      <c r="B665" s="210"/>
      <c r="C665" s="210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AH665" s="209"/>
    </row>
    <row r="666" spans="1:34" x14ac:dyDescent="0.25">
      <c r="A666" s="209"/>
      <c r="B666" s="210"/>
      <c r="C666" s="210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AH666" s="209"/>
    </row>
    <row r="667" spans="1:34" x14ac:dyDescent="0.25">
      <c r="A667" s="209"/>
      <c r="B667" s="210"/>
      <c r="C667" s="210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AH667" s="209"/>
    </row>
    <row r="668" spans="1:34" x14ac:dyDescent="0.25">
      <c r="A668" s="209"/>
      <c r="B668" s="210"/>
      <c r="C668" s="210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AH668" s="209"/>
    </row>
    <row r="669" spans="1:34" x14ac:dyDescent="0.25">
      <c r="A669" s="209"/>
      <c r="B669" s="210"/>
      <c r="C669" s="210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AH669" s="209"/>
    </row>
    <row r="670" spans="1:34" x14ac:dyDescent="0.25">
      <c r="A670" s="209"/>
      <c r="B670" s="210"/>
      <c r="C670" s="210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AH670" s="209"/>
    </row>
    <row r="671" spans="1:34" x14ac:dyDescent="0.25">
      <c r="A671" s="209"/>
      <c r="B671" s="210"/>
      <c r="C671" s="210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AH671" s="209"/>
    </row>
    <row r="672" spans="1:34" x14ac:dyDescent="0.25">
      <c r="A672" s="209"/>
      <c r="B672" s="210"/>
      <c r="C672" s="210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AH672" s="209"/>
    </row>
    <row r="673" spans="1:34" x14ac:dyDescent="0.25">
      <c r="A673" s="209"/>
      <c r="B673" s="210"/>
      <c r="C673" s="210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AH673" s="209"/>
    </row>
    <row r="674" spans="1:34" x14ac:dyDescent="0.25">
      <c r="A674" s="209"/>
      <c r="B674" s="210"/>
      <c r="C674" s="210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AH674" s="209"/>
    </row>
    <row r="675" spans="1:34" x14ac:dyDescent="0.25">
      <c r="A675" s="209"/>
      <c r="B675" s="210"/>
      <c r="C675" s="210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AH675" s="209"/>
    </row>
    <row r="676" spans="1:34" x14ac:dyDescent="0.25">
      <c r="A676" s="209"/>
      <c r="B676" s="210"/>
      <c r="C676" s="210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AH676" s="209"/>
    </row>
    <row r="677" spans="1:34" x14ac:dyDescent="0.25">
      <c r="A677" s="209"/>
      <c r="B677" s="210"/>
      <c r="C677" s="210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AH677" s="209"/>
    </row>
    <row r="678" spans="1:34" x14ac:dyDescent="0.25">
      <c r="A678" s="209"/>
      <c r="B678" s="210"/>
      <c r="C678" s="210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AH678" s="209"/>
    </row>
    <row r="679" spans="1:34" x14ac:dyDescent="0.25">
      <c r="A679" s="209"/>
      <c r="B679" s="210"/>
      <c r="C679" s="210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AH679" s="209"/>
    </row>
    <row r="680" spans="1:34" x14ac:dyDescent="0.25">
      <c r="A680" s="209"/>
      <c r="B680" s="210"/>
      <c r="C680" s="210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AH680" s="209"/>
    </row>
    <row r="681" spans="1:34" x14ac:dyDescent="0.25">
      <c r="A681" s="209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AH681" s="209"/>
    </row>
    <row r="682" spans="1:34" x14ac:dyDescent="0.25">
      <c r="A682" s="209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AH682" s="209"/>
    </row>
    <row r="683" spans="1:34" x14ac:dyDescent="0.25">
      <c r="A683" s="209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AH683" s="209"/>
    </row>
    <row r="684" spans="1:34" x14ac:dyDescent="0.25">
      <c r="A684" s="209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AH684" s="209"/>
    </row>
    <row r="685" spans="1:34" x14ac:dyDescent="0.25">
      <c r="A685" s="209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AH685" s="209"/>
    </row>
    <row r="686" spans="1:34" x14ac:dyDescent="0.25">
      <c r="A686" s="209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AH686" s="209"/>
    </row>
    <row r="687" spans="1:34" x14ac:dyDescent="0.25">
      <c r="A687" s="209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AH687" s="209"/>
    </row>
    <row r="688" spans="1:34" x14ac:dyDescent="0.25">
      <c r="A688" s="209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AH688" s="209"/>
    </row>
    <row r="689" spans="1:34" x14ac:dyDescent="0.25">
      <c r="A689" s="209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AH689" s="209"/>
    </row>
    <row r="690" spans="1:34" x14ac:dyDescent="0.25">
      <c r="A690" s="209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AH690" s="209"/>
    </row>
    <row r="691" spans="1:34" x14ac:dyDescent="0.25">
      <c r="A691" s="209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AH691" s="209"/>
    </row>
    <row r="692" spans="1:34" x14ac:dyDescent="0.25">
      <c r="A692" s="209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AH692" s="209"/>
    </row>
    <row r="693" spans="1:34" x14ac:dyDescent="0.25">
      <c r="A693" s="209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AH693" s="209"/>
    </row>
    <row r="694" spans="1:34" x14ac:dyDescent="0.25">
      <c r="A694" s="209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AH694" s="209"/>
    </row>
    <row r="695" spans="1:34" x14ac:dyDescent="0.25">
      <c r="A695" s="209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AH695" s="209"/>
    </row>
    <row r="696" spans="1:34" x14ac:dyDescent="0.25">
      <c r="A696" s="209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AH696" s="209"/>
    </row>
    <row r="697" spans="1:34" x14ac:dyDescent="0.25">
      <c r="A697" s="209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AH697" s="209"/>
    </row>
    <row r="698" spans="1:34" x14ac:dyDescent="0.25">
      <c r="A698" s="209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AH698" s="209"/>
    </row>
    <row r="699" spans="1:34" x14ac:dyDescent="0.25">
      <c r="A699" s="209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AH699" s="209"/>
    </row>
    <row r="700" spans="1:34" x14ac:dyDescent="0.25">
      <c r="A700" s="209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AH700" s="209"/>
    </row>
    <row r="701" spans="1:34" x14ac:dyDescent="0.25">
      <c r="A701" s="209"/>
      <c r="B701" s="210"/>
      <c r="C701" s="210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AH701" s="209"/>
    </row>
    <row r="702" spans="1:34" x14ac:dyDescent="0.25">
      <c r="A702" s="209"/>
      <c r="B702" s="210"/>
      <c r="C702" s="210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AH702" s="209"/>
    </row>
    <row r="703" spans="1:34" x14ac:dyDescent="0.25">
      <c r="A703" s="209"/>
      <c r="B703" s="210"/>
      <c r="C703" s="210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AH703" s="209"/>
    </row>
    <row r="704" spans="1:34" x14ac:dyDescent="0.25">
      <c r="A704" s="209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AH704" s="209"/>
    </row>
    <row r="705" spans="1:34" x14ac:dyDescent="0.25">
      <c r="A705" s="209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AH705" s="209"/>
    </row>
    <row r="706" spans="1:34" x14ac:dyDescent="0.25">
      <c r="A706" s="209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AH706" s="209"/>
    </row>
    <row r="707" spans="1:34" x14ac:dyDescent="0.25">
      <c r="A707" s="209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AH707" s="209"/>
    </row>
    <row r="708" spans="1:34" x14ac:dyDescent="0.25">
      <c r="A708" s="209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AH708" s="209"/>
    </row>
    <row r="709" spans="1:34" x14ac:dyDescent="0.25">
      <c r="A709" s="209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AH709" s="209"/>
    </row>
    <row r="710" spans="1:34" x14ac:dyDescent="0.25">
      <c r="A710" s="209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AH710" s="209"/>
    </row>
    <row r="711" spans="1:34" x14ac:dyDescent="0.25">
      <c r="A711" s="209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AH711" s="209"/>
    </row>
    <row r="712" spans="1:34" x14ac:dyDescent="0.25">
      <c r="A712" s="209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AH712" s="209"/>
    </row>
    <row r="713" spans="1:34" x14ac:dyDescent="0.25">
      <c r="A713" s="209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AH713" s="209"/>
    </row>
    <row r="714" spans="1:34" x14ac:dyDescent="0.25">
      <c r="A714" s="209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AH714" s="209"/>
    </row>
    <row r="715" spans="1:34" x14ac:dyDescent="0.25">
      <c r="A715" s="209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AH715" s="209"/>
    </row>
    <row r="716" spans="1:34" x14ac:dyDescent="0.25">
      <c r="A716" s="209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AH716" s="209"/>
    </row>
    <row r="717" spans="1:34" x14ac:dyDescent="0.25">
      <c r="A717" s="209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AH717" s="209"/>
    </row>
    <row r="718" spans="1:34" x14ac:dyDescent="0.25">
      <c r="A718" s="209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AH718" s="209"/>
    </row>
    <row r="719" spans="1:34" x14ac:dyDescent="0.25">
      <c r="A719" s="209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AH719" s="209"/>
    </row>
    <row r="720" spans="1:34" x14ac:dyDescent="0.25">
      <c r="A720" s="209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AH720" s="209"/>
    </row>
    <row r="721" spans="1:34" x14ac:dyDescent="0.25">
      <c r="A721" s="209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AH721" s="209"/>
    </row>
    <row r="722" spans="1:34" x14ac:dyDescent="0.25">
      <c r="A722" s="209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AH722" s="209"/>
    </row>
    <row r="723" spans="1:34" x14ac:dyDescent="0.25">
      <c r="A723" s="209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AH723" s="209"/>
    </row>
    <row r="724" spans="1:34" x14ac:dyDescent="0.25">
      <c r="A724" s="209"/>
      <c r="B724" s="210"/>
      <c r="C724" s="210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AH724" s="209"/>
    </row>
    <row r="725" spans="1:34" x14ac:dyDescent="0.25">
      <c r="A725" s="209"/>
      <c r="B725" s="210"/>
      <c r="C725" s="210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AH725" s="209"/>
    </row>
    <row r="726" spans="1:34" x14ac:dyDescent="0.25">
      <c r="A726" s="209"/>
      <c r="B726" s="210"/>
      <c r="C726" s="210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AH726" s="209"/>
    </row>
    <row r="727" spans="1:34" x14ac:dyDescent="0.25">
      <c r="A727" s="209"/>
      <c r="B727" s="210"/>
      <c r="C727" s="210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AH727" s="209"/>
    </row>
    <row r="728" spans="1:34" x14ac:dyDescent="0.25">
      <c r="A728" s="209"/>
      <c r="B728" s="210"/>
      <c r="C728" s="210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AH728" s="209"/>
    </row>
    <row r="729" spans="1:34" x14ac:dyDescent="0.25">
      <c r="A729" s="209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AH729" s="209"/>
    </row>
    <row r="730" spans="1:34" x14ac:dyDescent="0.25">
      <c r="A730" s="209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AH730" s="209"/>
    </row>
    <row r="731" spans="1:34" x14ac:dyDescent="0.25">
      <c r="A731" s="209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AH731" s="209"/>
    </row>
    <row r="732" spans="1:34" x14ac:dyDescent="0.25">
      <c r="A732" s="209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AH732" s="209"/>
    </row>
    <row r="733" spans="1:34" x14ac:dyDescent="0.25">
      <c r="A733" s="209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AH733" s="209"/>
    </row>
    <row r="734" spans="1:34" x14ac:dyDescent="0.25">
      <c r="A734" s="209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AH734" s="209"/>
    </row>
    <row r="735" spans="1:34" x14ac:dyDescent="0.25">
      <c r="A735" s="209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AH735" s="209"/>
    </row>
    <row r="736" spans="1:34" x14ac:dyDescent="0.25">
      <c r="A736" s="209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AH736" s="209"/>
    </row>
    <row r="737" spans="1:34" x14ac:dyDescent="0.25">
      <c r="A737" s="209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AH737" s="209"/>
    </row>
    <row r="738" spans="1:34" x14ac:dyDescent="0.25">
      <c r="A738" s="209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AH738" s="209"/>
    </row>
    <row r="739" spans="1:34" x14ac:dyDescent="0.25">
      <c r="A739" s="209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AH739" s="209"/>
    </row>
    <row r="740" spans="1:34" x14ac:dyDescent="0.25">
      <c r="A740" s="209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AH740" s="209"/>
    </row>
    <row r="741" spans="1:34" x14ac:dyDescent="0.25">
      <c r="A741" s="209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AH741" s="209"/>
    </row>
    <row r="742" spans="1:34" x14ac:dyDescent="0.25">
      <c r="A742" s="209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AH742" s="209"/>
    </row>
    <row r="743" spans="1:34" x14ac:dyDescent="0.25">
      <c r="A743" s="209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AH743" s="209"/>
    </row>
    <row r="744" spans="1:34" x14ac:dyDescent="0.25">
      <c r="A744" s="209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AH744" s="209"/>
    </row>
    <row r="745" spans="1:34" x14ac:dyDescent="0.25">
      <c r="A745" s="209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AH745" s="209"/>
    </row>
    <row r="746" spans="1:34" x14ac:dyDescent="0.25">
      <c r="A746" s="209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AH746" s="209"/>
    </row>
    <row r="747" spans="1:34" x14ac:dyDescent="0.25">
      <c r="A747" s="209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AH747" s="209"/>
    </row>
    <row r="748" spans="1:34" x14ac:dyDescent="0.25">
      <c r="A748" s="209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AH748" s="209"/>
    </row>
    <row r="749" spans="1:34" x14ac:dyDescent="0.25">
      <c r="A749" s="209"/>
      <c r="B749" s="210"/>
      <c r="C749" s="210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AH749" s="209"/>
    </row>
    <row r="750" spans="1:34" x14ac:dyDescent="0.25">
      <c r="A750" s="209"/>
      <c r="B750" s="210"/>
      <c r="C750" s="210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AH750" s="209"/>
    </row>
    <row r="751" spans="1:34" x14ac:dyDescent="0.25">
      <c r="A751" s="209"/>
      <c r="B751" s="210"/>
      <c r="C751" s="210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AH751" s="209"/>
    </row>
    <row r="752" spans="1:34" x14ac:dyDescent="0.25">
      <c r="A752" s="209"/>
      <c r="B752" s="210"/>
      <c r="C752" s="210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AH752" s="209"/>
    </row>
    <row r="753" spans="1:34" x14ac:dyDescent="0.25">
      <c r="A753" s="209"/>
      <c r="B753" s="210"/>
      <c r="C753" s="210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AH753" s="209"/>
    </row>
    <row r="754" spans="1:34" x14ac:dyDescent="0.25">
      <c r="A754" s="209"/>
      <c r="B754" s="210"/>
      <c r="C754" s="210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AH754" s="209"/>
    </row>
    <row r="755" spans="1:34" x14ac:dyDescent="0.25">
      <c r="A755" s="209"/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AH755" s="209"/>
    </row>
    <row r="756" spans="1:34" x14ac:dyDescent="0.25">
      <c r="A756" s="209"/>
      <c r="B756" s="210"/>
      <c r="C756" s="210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AH756" s="209"/>
    </row>
    <row r="757" spans="1:34" x14ac:dyDescent="0.25">
      <c r="A757" s="209"/>
      <c r="B757" s="210"/>
      <c r="C757" s="210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AH757" s="209"/>
    </row>
    <row r="758" spans="1:34" x14ac:dyDescent="0.25">
      <c r="A758" s="209"/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AH758" s="209"/>
    </row>
    <row r="759" spans="1:34" x14ac:dyDescent="0.25">
      <c r="A759" s="209"/>
      <c r="B759" s="210"/>
      <c r="C759" s="210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AH759" s="209"/>
    </row>
    <row r="760" spans="1:34" x14ac:dyDescent="0.25">
      <c r="A760" s="209"/>
      <c r="B760" s="210"/>
      <c r="C760" s="210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AH760" s="209"/>
    </row>
    <row r="761" spans="1:34" x14ac:dyDescent="0.25">
      <c r="A761" s="209"/>
      <c r="B761" s="210"/>
      <c r="C761" s="210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AH761" s="209"/>
    </row>
    <row r="762" spans="1:34" x14ac:dyDescent="0.25">
      <c r="A762" s="209"/>
      <c r="B762" s="210"/>
      <c r="C762" s="210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AH762" s="209"/>
    </row>
    <row r="763" spans="1:34" x14ac:dyDescent="0.25">
      <c r="A763" s="209"/>
      <c r="B763" s="210"/>
      <c r="C763" s="210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AH763" s="209"/>
    </row>
    <row r="764" spans="1:34" x14ac:dyDescent="0.25">
      <c r="A764" s="209"/>
      <c r="B764" s="210"/>
      <c r="C764" s="210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AH764" s="209"/>
    </row>
    <row r="765" spans="1:34" x14ac:dyDescent="0.25">
      <c r="A765" s="209"/>
      <c r="B765" s="210"/>
      <c r="C765" s="210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AH765" s="209"/>
    </row>
    <row r="766" spans="1:34" x14ac:dyDescent="0.25">
      <c r="A766" s="209"/>
      <c r="B766" s="210"/>
      <c r="C766" s="210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AH766" s="209"/>
    </row>
    <row r="767" spans="1:34" x14ac:dyDescent="0.25">
      <c r="A767" s="209"/>
      <c r="B767" s="210"/>
      <c r="C767" s="210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AH767" s="209"/>
    </row>
    <row r="768" spans="1:34" x14ac:dyDescent="0.25">
      <c r="A768" s="209"/>
      <c r="B768" s="210"/>
      <c r="C768" s="210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AH768" s="209"/>
    </row>
    <row r="769" spans="1:34" x14ac:dyDescent="0.25">
      <c r="A769" s="209"/>
      <c r="B769" s="210"/>
      <c r="C769" s="210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AH769" s="209"/>
    </row>
    <row r="770" spans="1:34" x14ac:dyDescent="0.25">
      <c r="A770" s="209"/>
      <c r="B770" s="210"/>
      <c r="C770" s="210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AH770" s="209"/>
    </row>
    <row r="771" spans="1:34" x14ac:dyDescent="0.25">
      <c r="A771" s="209"/>
      <c r="B771" s="210"/>
      <c r="C771" s="210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AH771" s="209"/>
    </row>
    <row r="772" spans="1:34" x14ac:dyDescent="0.25">
      <c r="A772" s="209"/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AH772" s="209"/>
    </row>
    <row r="773" spans="1:34" x14ac:dyDescent="0.25">
      <c r="A773" s="209"/>
      <c r="B773" s="210"/>
      <c r="C773" s="210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AH773" s="209"/>
    </row>
    <row r="774" spans="1:34" x14ac:dyDescent="0.25">
      <c r="A774" s="209"/>
      <c r="B774" s="210"/>
      <c r="C774" s="210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AH774" s="209"/>
    </row>
    <row r="775" spans="1:34" x14ac:dyDescent="0.25">
      <c r="A775" s="209"/>
      <c r="B775" s="210"/>
      <c r="C775" s="210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AH775" s="209"/>
    </row>
    <row r="776" spans="1:34" x14ac:dyDescent="0.25">
      <c r="A776" s="209"/>
      <c r="B776" s="210"/>
      <c r="C776" s="210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AH776" s="209"/>
    </row>
    <row r="777" spans="1:34" x14ac:dyDescent="0.25">
      <c r="A777" s="209"/>
      <c r="B777" s="210"/>
      <c r="C777" s="210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AH777" s="209"/>
    </row>
    <row r="778" spans="1:34" x14ac:dyDescent="0.25">
      <c r="A778" s="209"/>
      <c r="B778" s="210"/>
      <c r="C778" s="210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AH778" s="209"/>
    </row>
    <row r="779" spans="1:34" x14ac:dyDescent="0.25">
      <c r="A779" s="209"/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AH779" s="209"/>
    </row>
    <row r="780" spans="1:34" x14ac:dyDescent="0.25">
      <c r="A780" s="209"/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AH780" s="209"/>
    </row>
    <row r="781" spans="1:34" x14ac:dyDescent="0.25">
      <c r="A781" s="209"/>
      <c r="B781" s="210"/>
      <c r="C781" s="210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AH781" s="209"/>
    </row>
    <row r="782" spans="1:34" x14ac:dyDescent="0.25">
      <c r="A782" s="209"/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AH782" s="209"/>
    </row>
    <row r="783" spans="1:34" x14ac:dyDescent="0.25">
      <c r="A783" s="209"/>
      <c r="B783" s="210"/>
      <c r="C783" s="210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AH783" s="209"/>
    </row>
    <row r="784" spans="1:34" x14ac:dyDescent="0.25">
      <c r="A784" s="209"/>
      <c r="B784" s="210"/>
      <c r="C784" s="210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AH784" s="209"/>
    </row>
    <row r="785" spans="1:34" x14ac:dyDescent="0.25">
      <c r="A785" s="209"/>
      <c r="B785" s="210"/>
      <c r="C785" s="210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AH785" s="209"/>
    </row>
    <row r="786" spans="1:34" x14ac:dyDescent="0.25">
      <c r="A786" s="209"/>
      <c r="B786" s="210"/>
      <c r="C786" s="210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AH786" s="209"/>
    </row>
    <row r="787" spans="1:34" x14ac:dyDescent="0.25">
      <c r="A787" s="209"/>
      <c r="B787" s="210"/>
      <c r="C787" s="210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AH787" s="209"/>
    </row>
    <row r="788" spans="1:34" x14ac:dyDescent="0.25">
      <c r="A788" s="209"/>
      <c r="B788" s="210"/>
      <c r="C788" s="210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AH788" s="209"/>
    </row>
    <row r="789" spans="1:34" x14ac:dyDescent="0.25">
      <c r="A789" s="209"/>
      <c r="B789" s="210"/>
      <c r="C789" s="210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AH789" s="209"/>
    </row>
    <row r="790" spans="1:34" x14ac:dyDescent="0.25">
      <c r="A790" s="209"/>
      <c r="B790" s="210"/>
      <c r="C790" s="210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AH790" s="209"/>
    </row>
    <row r="791" spans="1:34" x14ac:dyDescent="0.25">
      <c r="A791" s="209"/>
      <c r="B791" s="210"/>
      <c r="C791" s="210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AH791" s="209"/>
    </row>
    <row r="792" spans="1:34" x14ac:dyDescent="0.25">
      <c r="A792" s="209"/>
      <c r="B792" s="210"/>
      <c r="C792" s="210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AH792" s="209"/>
    </row>
    <row r="793" spans="1:34" x14ac:dyDescent="0.25">
      <c r="A793" s="209"/>
      <c r="B793" s="210"/>
      <c r="C793" s="210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AH793" s="209"/>
    </row>
    <row r="794" spans="1:34" x14ac:dyDescent="0.25">
      <c r="A794" s="209"/>
      <c r="B794" s="210"/>
      <c r="C794" s="210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AH794" s="209"/>
    </row>
    <row r="795" spans="1:34" x14ac:dyDescent="0.25">
      <c r="A795" s="209"/>
      <c r="B795" s="210"/>
      <c r="C795" s="210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AH795" s="209"/>
    </row>
    <row r="796" spans="1:34" x14ac:dyDescent="0.25">
      <c r="A796" s="209"/>
      <c r="B796" s="210"/>
      <c r="C796" s="210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AH796" s="209"/>
    </row>
    <row r="797" spans="1:34" x14ac:dyDescent="0.25">
      <c r="A797" s="209"/>
      <c r="B797" s="210"/>
      <c r="C797" s="210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AH797" s="209"/>
    </row>
    <row r="798" spans="1:34" x14ac:dyDescent="0.25">
      <c r="A798" s="209"/>
      <c r="B798" s="210"/>
      <c r="C798" s="210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AH798" s="209"/>
    </row>
    <row r="799" spans="1:34" x14ac:dyDescent="0.25">
      <c r="A799" s="209"/>
      <c r="B799" s="210"/>
      <c r="C799" s="210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AH799" s="209"/>
    </row>
    <row r="800" spans="1:34" x14ac:dyDescent="0.25">
      <c r="A800" s="209"/>
      <c r="B800" s="210"/>
      <c r="C800" s="210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AH800" s="209"/>
    </row>
    <row r="801" spans="1:34" x14ac:dyDescent="0.25">
      <c r="A801" s="209"/>
      <c r="B801" s="210"/>
      <c r="C801" s="210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AH801" s="209"/>
    </row>
    <row r="802" spans="1:34" x14ac:dyDescent="0.25">
      <c r="A802" s="209"/>
      <c r="B802" s="210"/>
      <c r="C802" s="210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AH802" s="209"/>
    </row>
    <row r="803" spans="1:34" x14ac:dyDescent="0.25">
      <c r="A803" s="209"/>
      <c r="B803" s="210"/>
      <c r="C803" s="210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AH803" s="209"/>
    </row>
    <row r="804" spans="1:34" x14ac:dyDescent="0.25">
      <c r="A804" s="209"/>
      <c r="B804" s="210"/>
      <c r="C804" s="210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AH804" s="209"/>
    </row>
    <row r="805" spans="1:34" x14ac:dyDescent="0.25">
      <c r="A805" s="209"/>
      <c r="B805" s="210"/>
      <c r="C805" s="210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AH805" s="209"/>
    </row>
    <row r="806" spans="1:34" x14ac:dyDescent="0.25">
      <c r="A806" s="209"/>
      <c r="B806" s="210"/>
      <c r="C806" s="210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AH806" s="209"/>
    </row>
    <row r="807" spans="1:34" x14ac:dyDescent="0.25">
      <c r="A807" s="209"/>
      <c r="B807" s="210"/>
      <c r="C807" s="210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AH807" s="209"/>
    </row>
    <row r="808" spans="1:34" x14ac:dyDescent="0.25">
      <c r="A808" s="209"/>
      <c r="B808" s="210"/>
      <c r="C808" s="210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AH808" s="209"/>
    </row>
    <row r="809" spans="1:34" x14ac:dyDescent="0.25">
      <c r="A809" s="209"/>
      <c r="B809" s="210"/>
      <c r="C809" s="210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AH809" s="209"/>
    </row>
    <row r="810" spans="1:34" x14ac:dyDescent="0.25">
      <c r="A810" s="209"/>
      <c r="B810" s="210"/>
      <c r="C810" s="210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AH810" s="209"/>
    </row>
    <row r="811" spans="1:34" x14ac:dyDescent="0.25">
      <c r="A811" s="209"/>
      <c r="B811" s="210"/>
      <c r="C811" s="210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AH811" s="209"/>
    </row>
    <row r="812" spans="1:34" x14ac:dyDescent="0.25">
      <c r="A812" s="209"/>
      <c r="B812" s="210"/>
      <c r="C812" s="210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AH812" s="209"/>
    </row>
    <row r="813" spans="1:34" x14ac:dyDescent="0.25">
      <c r="A813" s="209"/>
      <c r="B813" s="210"/>
      <c r="C813" s="210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AH813" s="209"/>
    </row>
    <row r="814" spans="1:34" x14ac:dyDescent="0.25">
      <c r="A814" s="209"/>
      <c r="B814" s="210"/>
      <c r="C814" s="210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AH814" s="209"/>
    </row>
    <row r="815" spans="1:34" x14ac:dyDescent="0.25">
      <c r="A815" s="209"/>
      <c r="B815" s="210"/>
      <c r="C815" s="210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AH815" s="209"/>
    </row>
    <row r="816" spans="1:34" x14ac:dyDescent="0.25">
      <c r="A816" s="209"/>
      <c r="B816" s="210"/>
      <c r="C816" s="210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AH816" s="209"/>
    </row>
    <row r="817" spans="1:34" x14ac:dyDescent="0.25">
      <c r="A817" s="209"/>
      <c r="B817" s="210"/>
      <c r="C817" s="210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AH817" s="209"/>
    </row>
    <row r="818" spans="1:34" x14ac:dyDescent="0.25">
      <c r="A818" s="209"/>
      <c r="B818" s="210"/>
      <c r="C818" s="210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AH818" s="209"/>
    </row>
    <row r="819" spans="1:34" x14ac:dyDescent="0.25">
      <c r="A819" s="209"/>
      <c r="B819" s="210"/>
      <c r="C819" s="210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AH819" s="209"/>
    </row>
    <row r="820" spans="1:34" x14ac:dyDescent="0.25">
      <c r="A820" s="209"/>
      <c r="B820" s="210"/>
      <c r="C820" s="210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AH820" s="209"/>
    </row>
    <row r="821" spans="1:34" x14ac:dyDescent="0.25">
      <c r="A821" s="209"/>
      <c r="B821" s="210"/>
      <c r="C821" s="210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AH821" s="209"/>
    </row>
    <row r="822" spans="1:34" x14ac:dyDescent="0.25">
      <c r="A822" s="209"/>
      <c r="B822" s="210"/>
      <c r="C822" s="210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AH822" s="209"/>
    </row>
    <row r="823" spans="1:34" x14ac:dyDescent="0.25">
      <c r="A823" s="209"/>
      <c r="B823" s="210"/>
      <c r="C823" s="210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AH823" s="209"/>
    </row>
    <row r="824" spans="1:34" x14ac:dyDescent="0.25">
      <c r="A824" s="209"/>
      <c r="B824" s="210"/>
      <c r="C824" s="210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AH824" s="209"/>
    </row>
    <row r="825" spans="1:34" x14ac:dyDescent="0.25">
      <c r="A825" s="209"/>
      <c r="B825" s="210"/>
      <c r="C825" s="210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AH825" s="209"/>
    </row>
    <row r="826" spans="1:34" x14ac:dyDescent="0.25">
      <c r="A826" s="209"/>
      <c r="B826" s="210"/>
      <c r="C826" s="210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AH826" s="209"/>
    </row>
    <row r="827" spans="1:34" x14ac:dyDescent="0.25">
      <c r="A827" s="209"/>
      <c r="B827" s="210"/>
      <c r="C827" s="210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AH827" s="209"/>
    </row>
    <row r="828" spans="1:34" x14ac:dyDescent="0.25">
      <c r="A828" s="209"/>
      <c r="B828" s="210"/>
      <c r="C828" s="210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AH828" s="209"/>
    </row>
    <row r="829" spans="1:34" x14ac:dyDescent="0.25">
      <c r="A829" s="209"/>
      <c r="B829" s="210"/>
      <c r="C829" s="210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AH829" s="209"/>
    </row>
    <row r="830" spans="1:34" x14ac:dyDescent="0.25">
      <c r="A830" s="209"/>
      <c r="B830" s="210"/>
      <c r="C830" s="210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AH830" s="209"/>
    </row>
    <row r="831" spans="1:34" x14ac:dyDescent="0.25">
      <c r="A831" s="209"/>
      <c r="B831" s="210"/>
      <c r="C831" s="210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AH831" s="209"/>
    </row>
    <row r="832" spans="1:34" x14ac:dyDescent="0.25">
      <c r="A832" s="209"/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AH832" s="209"/>
    </row>
    <row r="833" spans="1:34" x14ac:dyDescent="0.25">
      <c r="A833" s="209"/>
      <c r="B833" s="210"/>
      <c r="C833" s="210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AH833" s="209"/>
    </row>
    <row r="834" spans="1:34" x14ac:dyDescent="0.25">
      <c r="A834" s="209"/>
      <c r="B834" s="210"/>
      <c r="C834" s="210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AH834" s="209"/>
    </row>
    <row r="835" spans="1:34" x14ac:dyDescent="0.25">
      <c r="A835" s="209"/>
      <c r="B835" s="210"/>
      <c r="C835" s="210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AH835" s="209"/>
    </row>
    <row r="836" spans="1:34" x14ac:dyDescent="0.25">
      <c r="A836" s="209"/>
      <c r="B836" s="210"/>
      <c r="C836" s="210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AH836" s="209"/>
    </row>
    <row r="837" spans="1:34" x14ac:dyDescent="0.25">
      <c r="A837" s="209"/>
      <c r="B837" s="210"/>
      <c r="C837" s="210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AH837" s="209"/>
    </row>
    <row r="838" spans="1:34" x14ac:dyDescent="0.25">
      <c r="A838" s="209"/>
      <c r="B838" s="210"/>
      <c r="C838" s="210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AH838" s="209"/>
    </row>
    <row r="839" spans="1:34" x14ac:dyDescent="0.25">
      <c r="A839" s="209"/>
      <c r="B839" s="210"/>
      <c r="C839" s="210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AH839" s="209"/>
    </row>
    <row r="840" spans="1:34" x14ac:dyDescent="0.25">
      <c r="A840" s="209"/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AH840" s="209"/>
    </row>
    <row r="841" spans="1:34" x14ac:dyDescent="0.25">
      <c r="A841" s="209"/>
      <c r="B841" s="210"/>
      <c r="C841" s="210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AH841" s="209"/>
    </row>
    <row r="842" spans="1:34" x14ac:dyDescent="0.25">
      <c r="A842" s="209"/>
      <c r="B842" s="210"/>
      <c r="C842" s="210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AH842" s="209"/>
    </row>
    <row r="843" spans="1:34" x14ac:dyDescent="0.25">
      <c r="A843" s="209"/>
      <c r="B843" s="210"/>
      <c r="C843" s="210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AH843" s="209"/>
    </row>
    <row r="844" spans="1:34" x14ac:dyDescent="0.25">
      <c r="A844" s="209"/>
      <c r="B844" s="210"/>
      <c r="C844" s="210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AH844" s="209"/>
    </row>
    <row r="845" spans="1:34" x14ac:dyDescent="0.25">
      <c r="A845" s="209"/>
      <c r="B845" s="210"/>
      <c r="C845" s="210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AH845" s="209"/>
    </row>
    <row r="846" spans="1:34" x14ac:dyDescent="0.25">
      <c r="A846" s="209"/>
      <c r="B846" s="210"/>
      <c r="C846" s="210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AH846" s="209"/>
    </row>
    <row r="847" spans="1:34" x14ac:dyDescent="0.25">
      <c r="A847" s="209"/>
      <c r="B847" s="210"/>
      <c r="C847" s="210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AH847" s="209"/>
    </row>
    <row r="848" spans="1:34" x14ac:dyDescent="0.25">
      <c r="A848" s="209"/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AH848" s="209"/>
    </row>
    <row r="849" spans="1:34" x14ac:dyDescent="0.25">
      <c r="A849" s="209"/>
      <c r="B849" s="210"/>
      <c r="C849" s="210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AH849" s="209"/>
    </row>
    <row r="850" spans="1:34" x14ac:dyDescent="0.25">
      <c r="A850" s="209"/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AH850" s="209"/>
    </row>
    <row r="851" spans="1:34" x14ac:dyDescent="0.25">
      <c r="A851" s="209"/>
      <c r="B851" s="210"/>
      <c r="C851" s="210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AH851" s="209"/>
    </row>
    <row r="852" spans="1:34" x14ac:dyDescent="0.25">
      <c r="A852" s="209"/>
      <c r="B852" s="210"/>
      <c r="C852" s="210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AH852" s="209"/>
    </row>
    <row r="853" spans="1:34" x14ac:dyDescent="0.25">
      <c r="A853" s="209"/>
      <c r="B853" s="210"/>
      <c r="C853" s="210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AH853" s="209"/>
    </row>
    <row r="854" spans="1:34" x14ac:dyDescent="0.25">
      <c r="A854" s="209"/>
      <c r="B854" s="210"/>
      <c r="C854" s="210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AH854" s="209"/>
    </row>
    <row r="855" spans="1:34" x14ac:dyDescent="0.25">
      <c r="A855" s="209"/>
      <c r="B855" s="210"/>
      <c r="C855" s="210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AH855" s="209"/>
    </row>
    <row r="856" spans="1:34" x14ac:dyDescent="0.25">
      <c r="A856" s="209"/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AH856" s="209"/>
    </row>
    <row r="857" spans="1:34" x14ac:dyDescent="0.25">
      <c r="A857" s="209"/>
      <c r="B857" s="210"/>
      <c r="C857" s="210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AH857" s="209"/>
    </row>
    <row r="858" spans="1:34" x14ac:dyDescent="0.25">
      <c r="A858" s="209"/>
      <c r="B858" s="210"/>
      <c r="C858" s="210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AH858" s="209"/>
    </row>
    <row r="859" spans="1:34" x14ac:dyDescent="0.25">
      <c r="A859" s="209"/>
      <c r="B859" s="210"/>
      <c r="C859" s="210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AH859" s="209"/>
    </row>
    <row r="860" spans="1:34" x14ac:dyDescent="0.25">
      <c r="A860" s="209"/>
      <c r="B860" s="210"/>
      <c r="C860" s="210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AH860" s="209"/>
    </row>
    <row r="861" spans="1:34" x14ac:dyDescent="0.25">
      <c r="A861" s="209"/>
      <c r="B861" s="210"/>
      <c r="C861" s="210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AH861" s="209"/>
    </row>
    <row r="862" spans="1:34" x14ac:dyDescent="0.25">
      <c r="A862" s="209"/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AH862" s="209"/>
    </row>
    <row r="863" spans="1:34" x14ac:dyDescent="0.25">
      <c r="A863" s="209"/>
      <c r="B863" s="210"/>
      <c r="C863" s="210"/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AH863" s="209"/>
    </row>
    <row r="864" spans="1:34" x14ac:dyDescent="0.25">
      <c r="A864" s="209"/>
      <c r="B864" s="210"/>
      <c r="C864" s="210"/>
      <c r="D864" s="210"/>
      <c r="E864" s="210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AH864" s="209"/>
    </row>
    <row r="865" spans="1:34" x14ac:dyDescent="0.25">
      <c r="A865" s="209"/>
      <c r="B865" s="210"/>
      <c r="C865" s="210"/>
      <c r="D865" s="210"/>
      <c r="E865" s="210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AH865" s="209"/>
    </row>
    <row r="866" spans="1:34" x14ac:dyDescent="0.25">
      <c r="A866" s="209"/>
      <c r="B866" s="210"/>
      <c r="C866" s="210"/>
      <c r="D866" s="210"/>
      <c r="E866" s="210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AH866" s="209"/>
    </row>
    <row r="867" spans="1:34" x14ac:dyDescent="0.25">
      <c r="A867" s="209"/>
      <c r="B867" s="210"/>
      <c r="C867" s="210"/>
      <c r="D867" s="210"/>
      <c r="E867" s="210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AH867" s="209"/>
    </row>
    <row r="868" spans="1:34" x14ac:dyDescent="0.25">
      <c r="A868" s="209"/>
      <c r="B868" s="210"/>
      <c r="C868" s="210"/>
      <c r="D868" s="210"/>
      <c r="E868" s="210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AH868" s="209"/>
    </row>
    <row r="869" spans="1:34" x14ac:dyDescent="0.25">
      <c r="A869" s="209"/>
      <c r="B869" s="210"/>
      <c r="C869" s="210"/>
      <c r="D869" s="210"/>
      <c r="E869" s="210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AH869" s="209"/>
    </row>
    <row r="870" spans="1:34" x14ac:dyDescent="0.25">
      <c r="A870" s="209"/>
      <c r="B870" s="210"/>
      <c r="C870" s="210"/>
      <c r="D870" s="210"/>
      <c r="E870" s="210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AH870" s="209"/>
    </row>
    <row r="871" spans="1:34" x14ac:dyDescent="0.25">
      <c r="A871" s="209"/>
      <c r="B871" s="210"/>
      <c r="C871" s="210"/>
      <c r="D871" s="210"/>
      <c r="E871" s="210"/>
      <c r="F871" s="210"/>
      <c r="G871" s="210"/>
      <c r="H871" s="210"/>
      <c r="I871" s="210"/>
      <c r="J871" s="210"/>
      <c r="K871" s="210"/>
      <c r="L871" s="210"/>
      <c r="M871" s="210"/>
      <c r="N871" s="210"/>
      <c r="O871" s="210"/>
      <c r="AH871" s="209"/>
    </row>
    <row r="872" spans="1:34" x14ac:dyDescent="0.25">
      <c r="A872" s="209"/>
      <c r="B872" s="210"/>
      <c r="C872" s="210"/>
      <c r="D872" s="210"/>
      <c r="E872" s="210"/>
      <c r="F872" s="210"/>
      <c r="G872" s="210"/>
      <c r="H872" s="210"/>
      <c r="I872" s="210"/>
      <c r="J872" s="210"/>
      <c r="K872" s="210"/>
      <c r="L872" s="210"/>
      <c r="M872" s="210"/>
      <c r="N872" s="210"/>
      <c r="O872" s="210"/>
      <c r="AH872" s="209"/>
    </row>
    <row r="873" spans="1:34" x14ac:dyDescent="0.25">
      <c r="A873" s="209"/>
      <c r="B873" s="210"/>
      <c r="C873" s="210"/>
      <c r="D873" s="210"/>
      <c r="E873" s="210"/>
      <c r="F873" s="210"/>
      <c r="G873" s="210"/>
      <c r="H873" s="210"/>
      <c r="I873" s="210"/>
      <c r="J873" s="210"/>
      <c r="K873" s="210"/>
      <c r="L873" s="210"/>
      <c r="M873" s="210"/>
      <c r="N873" s="210"/>
      <c r="O873" s="210"/>
      <c r="AH873" s="209"/>
    </row>
    <row r="874" spans="1:34" x14ac:dyDescent="0.25">
      <c r="A874" s="209"/>
      <c r="B874" s="210"/>
      <c r="C874" s="210"/>
      <c r="D874" s="210"/>
      <c r="E874" s="210"/>
      <c r="F874" s="210"/>
      <c r="G874" s="210"/>
      <c r="H874" s="210"/>
      <c r="I874" s="210"/>
      <c r="J874" s="210"/>
      <c r="K874" s="210"/>
      <c r="L874" s="210"/>
      <c r="M874" s="210"/>
      <c r="N874" s="210"/>
      <c r="O874" s="210"/>
      <c r="AH874" s="209"/>
    </row>
    <row r="875" spans="1:34" x14ac:dyDescent="0.25">
      <c r="A875" s="209"/>
      <c r="B875" s="210"/>
      <c r="C875" s="210"/>
      <c r="D875" s="210"/>
      <c r="E875" s="210"/>
      <c r="F875" s="210"/>
      <c r="G875" s="210"/>
      <c r="H875" s="210"/>
      <c r="I875" s="210"/>
      <c r="J875" s="210"/>
      <c r="K875" s="210"/>
      <c r="L875" s="210"/>
      <c r="M875" s="210"/>
      <c r="N875" s="210"/>
      <c r="O875" s="210"/>
      <c r="AH875" s="209"/>
    </row>
    <row r="876" spans="1:34" x14ac:dyDescent="0.25">
      <c r="A876" s="209"/>
      <c r="B876" s="210"/>
      <c r="C876" s="210"/>
      <c r="D876" s="210"/>
      <c r="E876" s="210"/>
      <c r="F876" s="210"/>
      <c r="G876" s="210"/>
      <c r="H876" s="210"/>
      <c r="I876" s="210"/>
      <c r="J876" s="210"/>
      <c r="K876" s="210"/>
      <c r="L876" s="210"/>
      <c r="M876" s="210"/>
      <c r="N876" s="210"/>
      <c r="O876" s="210"/>
      <c r="AH876" s="209"/>
    </row>
    <row r="877" spans="1:34" x14ac:dyDescent="0.25">
      <c r="A877" s="209"/>
      <c r="B877" s="210"/>
      <c r="C877" s="210"/>
      <c r="D877" s="210"/>
      <c r="E877" s="210"/>
      <c r="F877" s="210"/>
      <c r="G877" s="210"/>
      <c r="H877" s="210"/>
      <c r="I877" s="210"/>
      <c r="J877" s="210"/>
      <c r="K877" s="210"/>
      <c r="L877" s="210"/>
      <c r="M877" s="210"/>
      <c r="N877" s="210"/>
      <c r="O877" s="210"/>
      <c r="AH877" s="209"/>
    </row>
    <row r="878" spans="1:34" x14ac:dyDescent="0.25">
      <c r="A878" s="209"/>
      <c r="B878" s="210"/>
      <c r="C878" s="210"/>
      <c r="D878" s="210"/>
      <c r="E878" s="210"/>
      <c r="F878" s="210"/>
      <c r="G878" s="210"/>
      <c r="H878" s="210"/>
      <c r="I878" s="210"/>
      <c r="J878" s="210"/>
      <c r="K878" s="210"/>
      <c r="L878" s="210"/>
      <c r="M878" s="210"/>
      <c r="N878" s="210"/>
      <c r="O878" s="210"/>
      <c r="AH878" s="209"/>
    </row>
    <row r="879" spans="1:34" x14ac:dyDescent="0.25">
      <c r="A879" s="209"/>
      <c r="B879" s="210"/>
      <c r="C879" s="210"/>
      <c r="D879" s="210"/>
      <c r="E879" s="210"/>
      <c r="F879" s="210"/>
      <c r="G879" s="210"/>
      <c r="H879" s="210"/>
      <c r="I879" s="210"/>
      <c r="J879" s="210"/>
      <c r="K879" s="210"/>
      <c r="L879" s="210"/>
      <c r="M879" s="210"/>
      <c r="N879" s="210"/>
      <c r="O879" s="210"/>
      <c r="AH879" s="209"/>
    </row>
    <row r="880" spans="1:34" x14ac:dyDescent="0.25">
      <c r="A880" s="209"/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0"/>
      <c r="M880" s="210"/>
      <c r="N880" s="210"/>
      <c r="O880" s="210"/>
      <c r="AH880" s="209"/>
    </row>
    <row r="881" spans="1:34" x14ac:dyDescent="0.25">
      <c r="A881" s="209"/>
      <c r="B881" s="210"/>
      <c r="C881" s="210"/>
      <c r="D881" s="210"/>
      <c r="E881" s="210"/>
      <c r="F881" s="210"/>
      <c r="G881" s="210"/>
      <c r="H881" s="210"/>
      <c r="I881" s="210"/>
      <c r="J881" s="210"/>
      <c r="K881" s="210"/>
      <c r="L881" s="210"/>
      <c r="M881" s="210"/>
      <c r="N881" s="210"/>
      <c r="O881" s="210"/>
      <c r="AH881" s="209"/>
    </row>
    <row r="882" spans="1:34" x14ac:dyDescent="0.25">
      <c r="A882" s="209"/>
      <c r="B882" s="210"/>
      <c r="C882" s="210"/>
      <c r="D882" s="210"/>
      <c r="E882" s="210"/>
      <c r="F882" s="210"/>
      <c r="G882" s="210"/>
      <c r="H882" s="210"/>
      <c r="I882" s="210"/>
      <c r="J882" s="210"/>
      <c r="K882" s="210"/>
      <c r="L882" s="210"/>
      <c r="M882" s="210"/>
      <c r="N882" s="210"/>
      <c r="O882" s="210"/>
      <c r="AH882" s="209"/>
    </row>
    <row r="883" spans="1:34" x14ac:dyDescent="0.25">
      <c r="A883" s="209"/>
      <c r="B883" s="210"/>
      <c r="C883" s="210"/>
      <c r="D883" s="210"/>
      <c r="E883" s="210"/>
      <c r="F883" s="210"/>
      <c r="G883" s="210"/>
      <c r="H883" s="210"/>
      <c r="I883" s="210"/>
      <c r="J883" s="210"/>
      <c r="K883" s="210"/>
      <c r="L883" s="210"/>
      <c r="M883" s="210"/>
      <c r="N883" s="210"/>
      <c r="O883" s="210"/>
      <c r="AH883" s="209"/>
    </row>
    <row r="884" spans="1:34" x14ac:dyDescent="0.25">
      <c r="A884" s="209"/>
      <c r="B884" s="210"/>
      <c r="C884" s="210"/>
      <c r="D884" s="210"/>
      <c r="E884" s="210"/>
      <c r="F884" s="210"/>
      <c r="G884" s="210"/>
      <c r="H884" s="210"/>
      <c r="I884" s="210"/>
      <c r="J884" s="210"/>
      <c r="K884" s="210"/>
      <c r="L884" s="210"/>
      <c r="M884" s="210"/>
      <c r="N884" s="210"/>
      <c r="O884" s="210"/>
      <c r="AH884" s="209"/>
    </row>
    <row r="885" spans="1:34" x14ac:dyDescent="0.25">
      <c r="A885" s="209"/>
      <c r="B885" s="210"/>
      <c r="C885" s="210"/>
      <c r="D885" s="210"/>
      <c r="E885" s="210"/>
      <c r="F885" s="210"/>
      <c r="G885" s="210"/>
      <c r="H885" s="210"/>
      <c r="I885" s="210"/>
      <c r="J885" s="210"/>
      <c r="K885" s="210"/>
      <c r="L885" s="210"/>
      <c r="M885" s="210"/>
      <c r="N885" s="210"/>
      <c r="O885" s="210"/>
      <c r="AH885" s="209"/>
    </row>
    <row r="886" spans="1:34" x14ac:dyDescent="0.25">
      <c r="A886" s="209"/>
      <c r="B886" s="210"/>
      <c r="C886" s="210"/>
      <c r="D886" s="210"/>
      <c r="E886" s="210"/>
      <c r="F886" s="210"/>
      <c r="G886" s="210"/>
      <c r="H886" s="210"/>
      <c r="I886" s="210"/>
      <c r="J886" s="210"/>
      <c r="K886" s="210"/>
      <c r="L886" s="210"/>
      <c r="M886" s="210"/>
      <c r="N886" s="210"/>
      <c r="O886" s="210"/>
      <c r="AH886" s="209"/>
    </row>
    <row r="887" spans="1:34" x14ac:dyDescent="0.25">
      <c r="A887" s="209"/>
      <c r="B887" s="210"/>
      <c r="C887" s="210"/>
      <c r="D887" s="210"/>
      <c r="E887" s="210"/>
      <c r="F887" s="210"/>
      <c r="G887" s="210"/>
      <c r="H887" s="210"/>
      <c r="I887" s="210"/>
      <c r="J887" s="210"/>
      <c r="K887" s="210"/>
      <c r="L887" s="210"/>
      <c r="M887" s="210"/>
      <c r="N887" s="210"/>
      <c r="O887" s="210"/>
      <c r="AH887" s="209"/>
    </row>
    <row r="888" spans="1:34" x14ac:dyDescent="0.25">
      <c r="A888" s="209"/>
      <c r="B888" s="210"/>
      <c r="C888" s="210"/>
      <c r="D888" s="210"/>
      <c r="E888" s="210"/>
      <c r="F888" s="210"/>
      <c r="G888" s="210"/>
      <c r="H888" s="210"/>
      <c r="I888" s="210"/>
      <c r="J888" s="210"/>
      <c r="K888" s="210"/>
      <c r="L888" s="210"/>
      <c r="M888" s="210"/>
      <c r="N888" s="210"/>
      <c r="O888" s="210"/>
      <c r="AH888" s="209"/>
    </row>
    <row r="889" spans="1:34" x14ac:dyDescent="0.25">
      <c r="A889" s="209"/>
      <c r="B889" s="210"/>
      <c r="C889" s="210"/>
      <c r="D889" s="210"/>
      <c r="E889" s="210"/>
      <c r="F889" s="210"/>
      <c r="G889" s="210"/>
      <c r="H889" s="210"/>
      <c r="I889" s="210"/>
      <c r="J889" s="210"/>
      <c r="K889" s="210"/>
      <c r="L889" s="210"/>
      <c r="M889" s="210"/>
      <c r="N889" s="210"/>
      <c r="O889" s="210"/>
      <c r="AH889" s="209"/>
    </row>
    <row r="890" spans="1:34" x14ac:dyDescent="0.25">
      <c r="A890" s="209"/>
      <c r="B890" s="210"/>
      <c r="C890" s="210"/>
      <c r="D890" s="210"/>
      <c r="E890" s="210"/>
      <c r="F890" s="210"/>
      <c r="G890" s="210"/>
      <c r="H890" s="210"/>
      <c r="I890" s="210"/>
      <c r="J890" s="210"/>
      <c r="K890" s="210"/>
      <c r="L890" s="210"/>
      <c r="M890" s="210"/>
      <c r="N890" s="210"/>
      <c r="O890" s="210"/>
      <c r="AH890" s="209"/>
    </row>
    <row r="891" spans="1:34" x14ac:dyDescent="0.25">
      <c r="A891" s="209"/>
      <c r="B891" s="210"/>
      <c r="C891" s="210"/>
      <c r="D891" s="210"/>
      <c r="E891" s="210"/>
      <c r="F891" s="210"/>
      <c r="G891" s="210"/>
      <c r="H891" s="210"/>
      <c r="I891" s="210"/>
      <c r="J891" s="210"/>
      <c r="K891" s="210"/>
      <c r="L891" s="210"/>
      <c r="M891" s="210"/>
      <c r="N891" s="210"/>
      <c r="O891" s="210"/>
      <c r="AH891" s="209"/>
    </row>
    <row r="892" spans="1:34" x14ac:dyDescent="0.25">
      <c r="A892" s="209"/>
      <c r="B892" s="210"/>
      <c r="C892" s="210"/>
      <c r="D892" s="210"/>
      <c r="E892" s="210"/>
      <c r="F892" s="210"/>
      <c r="G892" s="210"/>
      <c r="H892" s="210"/>
      <c r="I892" s="210"/>
      <c r="J892" s="210"/>
      <c r="K892" s="210"/>
      <c r="L892" s="210"/>
      <c r="M892" s="210"/>
      <c r="N892" s="210"/>
      <c r="O892" s="210"/>
      <c r="AH892" s="209"/>
    </row>
    <row r="893" spans="1:34" x14ac:dyDescent="0.25">
      <c r="A893" s="209"/>
      <c r="B893" s="210"/>
      <c r="C893" s="210"/>
      <c r="D893" s="210"/>
      <c r="E893" s="210"/>
      <c r="F893" s="210"/>
      <c r="G893" s="210"/>
      <c r="H893" s="210"/>
      <c r="I893" s="210"/>
      <c r="J893" s="210"/>
      <c r="K893" s="210"/>
      <c r="L893" s="210"/>
      <c r="M893" s="210"/>
      <c r="N893" s="210"/>
      <c r="O893" s="210"/>
      <c r="AH893" s="209"/>
    </row>
    <row r="894" spans="1:34" x14ac:dyDescent="0.25">
      <c r="A894" s="209"/>
      <c r="B894" s="210"/>
      <c r="C894" s="210"/>
      <c r="D894" s="210"/>
      <c r="E894" s="210"/>
      <c r="F894" s="210"/>
      <c r="G894" s="210"/>
      <c r="H894" s="210"/>
      <c r="I894" s="210"/>
      <c r="J894" s="210"/>
      <c r="K894" s="210"/>
      <c r="L894" s="210"/>
      <c r="M894" s="210"/>
      <c r="N894" s="210"/>
      <c r="O894" s="210"/>
      <c r="AH894" s="209"/>
    </row>
    <row r="895" spans="1:34" x14ac:dyDescent="0.25">
      <c r="A895" s="209"/>
      <c r="B895" s="210"/>
      <c r="C895" s="210"/>
      <c r="D895" s="210"/>
      <c r="E895" s="210"/>
      <c r="F895" s="210"/>
      <c r="G895" s="210"/>
      <c r="H895" s="210"/>
      <c r="I895" s="210"/>
      <c r="J895" s="210"/>
      <c r="K895" s="210"/>
      <c r="L895" s="210"/>
      <c r="M895" s="210"/>
      <c r="N895" s="210"/>
      <c r="O895" s="210"/>
      <c r="AH895" s="209"/>
    </row>
    <row r="896" spans="1:34" x14ac:dyDescent="0.25">
      <c r="A896" s="209"/>
      <c r="B896" s="210"/>
      <c r="C896" s="210"/>
      <c r="D896" s="210"/>
      <c r="E896" s="210"/>
      <c r="F896" s="210"/>
      <c r="G896" s="210"/>
      <c r="H896" s="210"/>
      <c r="I896" s="210"/>
      <c r="J896" s="210"/>
      <c r="K896" s="210"/>
      <c r="L896" s="210"/>
      <c r="M896" s="210"/>
      <c r="N896" s="210"/>
      <c r="O896" s="210"/>
      <c r="AH896" s="209"/>
    </row>
    <row r="897" spans="1:34" x14ac:dyDescent="0.25">
      <c r="A897" s="209"/>
      <c r="B897" s="210"/>
      <c r="C897" s="210"/>
      <c r="D897" s="210"/>
      <c r="E897" s="210"/>
      <c r="F897" s="210"/>
      <c r="G897" s="210"/>
      <c r="H897" s="210"/>
      <c r="I897" s="210"/>
      <c r="J897" s="210"/>
      <c r="K897" s="210"/>
      <c r="L897" s="210"/>
      <c r="M897" s="210"/>
      <c r="N897" s="210"/>
      <c r="O897" s="210"/>
      <c r="AH897" s="209"/>
    </row>
    <row r="898" spans="1:34" x14ac:dyDescent="0.25">
      <c r="A898" s="209"/>
      <c r="B898" s="210"/>
      <c r="C898" s="210"/>
      <c r="D898" s="210"/>
      <c r="E898" s="210"/>
      <c r="F898" s="210"/>
      <c r="G898" s="210"/>
      <c r="H898" s="210"/>
      <c r="I898" s="210"/>
      <c r="J898" s="210"/>
      <c r="K898" s="210"/>
      <c r="L898" s="210"/>
      <c r="M898" s="210"/>
      <c r="N898" s="210"/>
      <c r="O898" s="210"/>
      <c r="AH898" s="209"/>
    </row>
    <row r="899" spans="1:34" x14ac:dyDescent="0.25">
      <c r="A899" s="209"/>
      <c r="B899" s="210"/>
      <c r="C899" s="210"/>
      <c r="D899" s="210"/>
      <c r="E899" s="210"/>
      <c r="F899" s="210"/>
      <c r="G899" s="210"/>
      <c r="H899" s="210"/>
      <c r="I899" s="210"/>
      <c r="J899" s="210"/>
      <c r="K899" s="210"/>
      <c r="L899" s="210"/>
      <c r="M899" s="210"/>
      <c r="N899" s="210"/>
      <c r="O899" s="210"/>
      <c r="AH899" s="209"/>
    </row>
    <row r="900" spans="1:34" x14ac:dyDescent="0.25">
      <c r="A900" s="209"/>
      <c r="B900" s="210"/>
      <c r="C900" s="210"/>
      <c r="D900" s="210"/>
      <c r="E900" s="210"/>
      <c r="F900" s="210"/>
      <c r="G900" s="210"/>
      <c r="H900" s="210"/>
      <c r="I900" s="210"/>
      <c r="J900" s="210"/>
      <c r="K900" s="210"/>
      <c r="L900" s="210"/>
      <c r="M900" s="210"/>
      <c r="N900" s="210"/>
      <c r="O900" s="210"/>
      <c r="AH900" s="209"/>
    </row>
    <row r="901" spans="1:34" x14ac:dyDescent="0.25">
      <c r="A901" s="209"/>
      <c r="B901" s="210"/>
      <c r="C901" s="210"/>
      <c r="D901" s="210"/>
      <c r="E901" s="210"/>
      <c r="F901" s="210"/>
      <c r="G901" s="210"/>
      <c r="H901" s="210"/>
      <c r="I901" s="210"/>
      <c r="J901" s="210"/>
      <c r="K901" s="210"/>
      <c r="L901" s="210"/>
      <c r="M901" s="210"/>
      <c r="N901" s="210"/>
      <c r="O901" s="210"/>
      <c r="AH901" s="209"/>
    </row>
    <row r="902" spans="1:34" x14ac:dyDescent="0.25">
      <c r="A902" s="209"/>
      <c r="B902" s="210"/>
      <c r="C902" s="210"/>
      <c r="D902" s="210"/>
      <c r="E902" s="210"/>
      <c r="F902" s="210"/>
      <c r="G902" s="210"/>
      <c r="H902" s="210"/>
      <c r="I902" s="210"/>
      <c r="J902" s="210"/>
      <c r="K902" s="210"/>
      <c r="L902" s="210"/>
      <c r="M902" s="210"/>
      <c r="N902" s="210"/>
      <c r="O902" s="210"/>
      <c r="AH902" s="209"/>
    </row>
    <row r="903" spans="1:34" x14ac:dyDescent="0.25">
      <c r="A903" s="209"/>
      <c r="B903" s="210"/>
      <c r="C903" s="210"/>
      <c r="D903" s="210"/>
      <c r="E903" s="210"/>
      <c r="F903" s="210"/>
      <c r="G903" s="210"/>
      <c r="H903" s="210"/>
      <c r="I903" s="210"/>
      <c r="J903" s="210"/>
      <c r="K903" s="210"/>
      <c r="L903" s="210"/>
      <c r="M903" s="210"/>
      <c r="N903" s="210"/>
      <c r="O903" s="210"/>
      <c r="AH903" s="209"/>
    </row>
    <row r="904" spans="1:34" x14ac:dyDescent="0.25">
      <c r="A904" s="209"/>
      <c r="B904" s="210"/>
      <c r="C904" s="210"/>
      <c r="D904" s="210"/>
      <c r="E904" s="210"/>
      <c r="F904" s="210"/>
      <c r="G904" s="210"/>
      <c r="H904" s="210"/>
      <c r="I904" s="210"/>
      <c r="J904" s="210"/>
      <c r="K904" s="210"/>
      <c r="L904" s="210"/>
      <c r="M904" s="210"/>
      <c r="N904" s="210"/>
      <c r="O904" s="210"/>
      <c r="AH904" s="209"/>
    </row>
    <row r="905" spans="1:34" x14ac:dyDescent="0.25">
      <c r="A905" s="209"/>
      <c r="B905" s="210"/>
      <c r="C905" s="210"/>
      <c r="D905" s="210"/>
      <c r="E905" s="210"/>
      <c r="F905" s="210"/>
      <c r="G905" s="210"/>
      <c r="H905" s="210"/>
      <c r="I905" s="210"/>
      <c r="J905" s="210"/>
      <c r="K905" s="210"/>
      <c r="L905" s="210"/>
      <c r="M905" s="210"/>
      <c r="N905" s="210"/>
      <c r="O905" s="210"/>
      <c r="AH905" s="209"/>
    </row>
    <row r="906" spans="1:34" x14ac:dyDescent="0.25">
      <c r="A906" s="209"/>
      <c r="B906" s="210"/>
      <c r="C906" s="210"/>
      <c r="D906" s="210"/>
      <c r="E906" s="210"/>
      <c r="F906" s="210"/>
      <c r="G906" s="210"/>
      <c r="H906" s="210"/>
      <c r="I906" s="210"/>
      <c r="J906" s="210"/>
      <c r="K906" s="210"/>
      <c r="L906" s="210"/>
      <c r="M906" s="210"/>
      <c r="N906" s="210"/>
      <c r="O906" s="210"/>
      <c r="AH906" s="209"/>
    </row>
    <row r="907" spans="1:34" x14ac:dyDescent="0.25">
      <c r="A907" s="209"/>
      <c r="B907" s="210"/>
      <c r="C907" s="210"/>
      <c r="D907" s="210"/>
      <c r="E907" s="210"/>
      <c r="F907" s="210"/>
      <c r="G907" s="210"/>
      <c r="H907" s="210"/>
      <c r="I907" s="210"/>
      <c r="J907" s="210"/>
      <c r="K907" s="210"/>
      <c r="L907" s="210"/>
      <c r="M907" s="210"/>
      <c r="N907" s="210"/>
      <c r="O907" s="210"/>
      <c r="AH907" s="209"/>
    </row>
    <row r="908" spans="1:34" x14ac:dyDescent="0.25">
      <c r="A908" s="209"/>
      <c r="B908" s="210"/>
      <c r="C908" s="210"/>
      <c r="D908" s="210"/>
      <c r="E908" s="210"/>
      <c r="F908" s="210"/>
      <c r="G908" s="210"/>
      <c r="H908" s="210"/>
      <c r="I908" s="210"/>
      <c r="J908" s="210"/>
      <c r="K908" s="210"/>
      <c r="L908" s="210"/>
      <c r="M908" s="210"/>
      <c r="N908" s="210"/>
      <c r="O908" s="210"/>
      <c r="AH908" s="209"/>
    </row>
    <row r="909" spans="1:34" x14ac:dyDescent="0.25">
      <c r="A909" s="209"/>
      <c r="B909" s="210"/>
      <c r="C909" s="210"/>
      <c r="D909" s="210"/>
      <c r="E909" s="210"/>
      <c r="F909" s="210"/>
      <c r="G909" s="210"/>
      <c r="H909" s="210"/>
      <c r="I909" s="210"/>
      <c r="J909" s="210"/>
      <c r="K909" s="210"/>
      <c r="L909" s="210"/>
      <c r="M909" s="210"/>
      <c r="N909" s="210"/>
      <c r="O909" s="210"/>
      <c r="AH909" s="209"/>
    </row>
    <row r="910" spans="1:34" x14ac:dyDescent="0.25">
      <c r="A910" s="209"/>
      <c r="B910" s="210"/>
      <c r="C910" s="210"/>
      <c r="D910" s="210"/>
      <c r="E910" s="210"/>
      <c r="F910" s="210"/>
      <c r="G910" s="210"/>
      <c r="H910" s="210"/>
      <c r="I910" s="210"/>
      <c r="J910" s="210"/>
      <c r="K910" s="210"/>
      <c r="L910" s="210"/>
      <c r="M910" s="210"/>
      <c r="N910" s="210"/>
      <c r="O910" s="210"/>
      <c r="AH910" s="209"/>
    </row>
    <row r="911" spans="1:34" x14ac:dyDescent="0.25">
      <c r="A911" s="209"/>
      <c r="B911" s="210"/>
      <c r="C911" s="210"/>
      <c r="D911" s="210"/>
      <c r="E911" s="210"/>
      <c r="F911" s="210"/>
      <c r="G911" s="210"/>
      <c r="H911" s="210"/>
      <c r="I911" s="210"/>
      <c r="J911" s="210"/>
      <c r="K911" s="210"/>
      <c r="L911" s="210"/>
      <c r="M911" s="210"/>
      <c r="N911" s="210"/>
      <c r="O911" s="210"/>
      <c r="AH911" s="209"/>
    </row>
    <row r="912" spans="1:34" x14ac:dyDescent="0.25">
      <c r="A912" s="209"/>
      <c r="B912" s="210"/>
      <c r="C912" s="210"/>
      <c r="D912" s="210"/>
      <c r="E912" s="210"/>
      <c r="F912" s="210"/>
      <c r="G912" s="210"/>
      <c r="H912" s="210"/>
      <c r="I912" s="210"/>
      <c r="J912" s="210"/>
      <c r="K912" s="210"/>
      <c r="L912" s="210"/>
      <c r="M912" s="210"/>
      <c r="N912" s="210"/>
      <c r="O912" s="210"/>
      <c r="AH912" s="209"/>
    </row>
    <row r="913" spans="1:34" x14ac:dyDescent="0.25">
      <c r="A913" s="209"/>
      <c r="B913" s="210"/>
      <c r="C913" s="210"/>
      <c r="D913" s="210"/>
      <c r="E913" s="210"/>
      <c r="F913" s="210"/>
      <c r="G913" s="210"/>
      <c r="H913" s="210"/>
      <c r="I913" s="210"/>
      <c r="J913" s="210"/>
      <c r="K913" s="210"/>
      <c r="L913" s="210"/>
      <c r="M913" s="210"/>
      <c r="N913" s="210"/>
      <c r="O913" s="210"/>
      <c r="AH913" s="209"/>
    </row>
    <row r="914" spans="1:34" x14ac:dyDescent="0.25">
      <c r="A914" s="209"/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0"/>
      <c r="M914" s="210"/>
      <c r="N914" s="210"/>
      <c r="O914" s="210"/>
      <c r="AH914" s="209"/>
    </row>
    <row r="915" spans="1:34" x14ac:dyDescent="0.25">
      <c r="A915" s="209"/>
      <c r="B915" s="210"/>
      <c r="C915" s="210"/>
      <c r="D915" s="210"/>
      <c r="E915" s="210"/>
      <c r="F915" s="210"/>
      <c r="G915" s="210"/>
      <c r="H915" s="210"/>
      <c r="I915" s="210"/>
      <c r="J915" s="210"/>
      <c r="K915" s="210"/>
      <c r="L915" s="210"/>
      <c r="M915" s="210"/>
      <c r="N915" s="210"/>
      <c r="O915" s="210"/>
      <c r="AH915" s="209"/>
    </row>
    <row r="916" spans="1:34" x14ac:dyDescent="0.25">
      <c r="A916" s="209"/>
      <c r="B916" s="210"/>
      <c r="C916" s="210"/>
      <c r="D916" s="210"/>
      <c r="E916" s="210"/>
      <c r="F916" s="210"/>
      <c r="G916" s="210"/>
      <c r="H916" s="210"/>
      <c r="I916" s="210"/>
      <c r="J916" s="210"/>
      <c r="K916" s="210"/>
      <c r="L916" s="210"/>
      <c r="M916" s="210"/>
      <c r="N916" s="210"/>
      <c r="O916" s="210"/>
      <c r="AH916" s="209"/>
    </row>
    <row r="917" spans="1:34" x14ac:dyDescent="0.25">
      <c r="A917" s="209"/>
      <c r="B917" s="210"/>
      <c r="C917" s="210"/>
      <c r="D917" s="210"/>
      <c r="E917" s="210"/>
      <c r="F917" s="210"/>
      <c r="G917" s="210"/>
      <c r="H917" s="210"/>
      <c r="I917" s="210"/>
      <c r="J917" s="210"/>
      <c r="K917" s="210"/>
      <c r="L917" s="210"/>
      <c r="M917" s="210"/>
      <c r="N917" s="210"/>
      <c r="O917" s="210"/>
      <c r="AH917" s="209"/>
    </row>
    <row r="918" spans="1:34" x14ac:dyDescent="0.25">
      <c r="A918" s="209"/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AH918" s="209"/>
    </row>
    <row r="919" spans="1:34" x14ac:dyDescent="0.25">
      <c r="A919" s="209"/>
      <c r="B919" s="210"/>
      <c r="C919" s="210"/>
      <c r="D919" s="210"/>
      <c r="E919" s="210"/>
      <c r="F919" s="210"/>
      <c r="G919" s="210"/>
      <c r="H919" s="210"/>
      <c r="I919" s="210"/>
      <c r="J919" s="210"/>
      <c r="K919" s="210"/>
      <c r="L919" s="210"/>
      <c r="M919" s="210"/>
      <c r="N919" s="210"/>
      <c r="O919" s="210"/>
      <c r="AH919" s="209"/>
    </row>
    <row r="920" spans="1:34" x14ac:dyDescent="0.25">
      <c r="A920" s="209"/>
      <c r="B920" s="210"/>
      <c r="C920" s="210"/>
      <c r="D920" s="210"/>
      <c r="E920" s="210"/>
      <c r="F920" s="210"/>
      <c r="G920" s="210"/>
      <c r="H920" s="210"/>
      <c r="I920" s="210"/>
      <c r="J920" s="210"/>
      <c r="K920" s="210"/>
      <c r="L920" s="210"/>
      <c r="M920" s="210"/>
      <c r="N920" s="210"/>
      <c r="O920" s="210"/>
      <c r="AH920" s="209"/>
    </row>
    <row r="921" spans="1:34" x14ac:dyDescent="0.25">
      <c r="A921" s="209"/>
      <c r="B921" s="210"/>
      <c r="C921" s="210"/>
      <c r="D921" s="210"/>
      <c r="E921" s="210"/>
      <c r="F921" s="210"/>
      <c r="G921" s="210"/>
      <c r="H921" s="210"/>
      <c r="I921" s="210"/>
      <c r="J921" s="210"/>
      <c r="K921" s="210"/>
      <c r="L921" s="210"/>
      <c r="M921" s="210"/>
      <c r="N921" s="210"/>
      <c r="O921" s="210"/>
      <c r="AH921" s="209"/>
    </row>
    <row r="922" spans="1:34" x14ac:dyDescent="0.25">
      <c r="A922" s="209"/>
      <c r="B922" s="210"/>
      <c r="C922" s="210"/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0"/>
      <c r="O922" s="210"/>
      <c r="AH922" s="209"/>
    </row>
    <row r="923" spans="1:34" x14ac:dyDescent="0.25">
      <c r="A923" s="209"/>
      <c r="B923" s="210"/>
      <c r="C923" s="210"/>
      <c r="D923" s="210"/>
      <c r="E923" s="210"/>
      <c r="F923" s="210"/>
      <c r="G923" s="210"/>
      <c r="H923" s="210"/>
      <c r="I923" s="210"/>
      <c r="J923" s="210"/>
      <c r="K923" s="210"/>
      <c r="L923" s="210"/>
      <c r="M923" s="210"/>
      <c r="N923" s="210"/>
      <c r="O923" s="210"/>
      <c r="AH923" s="209"/>
    </row>
    <row r="924" spans="1:34" x14ac:dyDescent="0.25">
      <c r="A924" s="209"/>
      <c r="B924" s="210"/>
      <c r="C924" s="210"/>
      <c r="D924" s="210"/>
      <c r="E924" s="210"/>
      <c r="F924" s="210"/>
      <c r="G924" s="210"/>
      <c r="H924" s="210"/>
      <c r="I924" s="210"/>
      <c r="J924" s="210"/>
      <c r="K924" s="210"/>
      <c r="L924" s="210"/>
      <c r="M924" s="210"/>
      <c r="N924" s="210"/>
      <c r="O924" s="210"/>
      <c r="AH924" s="209"/>
    </row>
    <row r="925" spans="1:34" x14ac:dyDescent="0.25">
      <c r="A925" s="209"/>
      <c r="B925" s="210"/>
      <c r="C925" s="210"/>
      <c r="D925" s="210"/>
      <c r="E925" s="210"/>
      <c r="F925" s="210"/>
      <c r="G925" s="210"/>
      <c r="H925" s="210"/>
      <c r="I925" s="210"/>
      <c r="J925" s="210"/>
      <c r="K925" s="210"/>
      <c r="L925" s="210"/>
      <c r="M925" s="210"/>
      <c r="N925" s="210"/>
      <c r="O925" s="210"/>
      <c r="AH925" s="209"/>
    </row>
    <row r="926" spans="1:34" x14ac:dyDescent="0.25">
      <c r="A926" s="209"/>
      <c r="B926" s="210"/>
      <c r="C926" s="210"/>
      <c r="D926" s="210"/>
      <c r="E926" s="210"/>
      <c r="F926" s="210"/>
      <c r="G926" s="210"/>
      <c r="H926" s="210"/>
      <c r="I926" s="210"/>
      <c r="J926" s="210"/>
      <c r="K926" s="210"/>
      <c r="L926" s="210"/>
      <c r="M926" s="210"/>
      <c r="N926" s="210"/>
      <c r="O926" s="210"/>
      <c r="AH926" s="209"/>
    </row>
    <row r="927" spans="1:34" x14ac:dyDescent="0.25">
      <c r="A927" s="209"/>
      <c r="B927" s="210"/>
      <c r="C927" s="210"/>
      <c r="D927" s="210"/>
      <c r="E927" s="210"/>
      <c r="F927" s="210"/>
      <c r="G927" s="210"/>
      <c r="H927" s="210"/>
      <c r="I927" s="210"/>
      <c r="J927" s="210"/>
      <c r="K927" s="210"/>
      <c r="L927" s="210"/>
      <c r="M927" s="210"/>
      <c r="N927" s="210"/>
      <c r="O927" s="210"/>
      <c r="AH927" s="209"/>
    </row>
    <row r="928" spans="1:34" x14ac:dyDescent="0.25">
      <c r="A928" s="209"/>
      <c r="B928" s="210"/>
      <c r="C928" s="210"/>
      <c r="D928" s="210"/>
      <c r="E928" s="210"/>
      <c r="F928" s="210"/>
      <c r="G928" s="210"/>
      <c r="H928" s="210"/>
      <c r="I928" s="210"/>
      <c r="J928" s="210"/>
      <c r="K928" s="210"/>
      <c r="L928" s="210"/>
      <c r="M928" s="210"/>
      <c r="N928" s="210"/>
      <c r="O928" s="210"/>
      <c r="AH928" s="209"/>
    </row>
    <row r="929" spans="1:34" x14ac:dyDescent="0.25">
      <c r="A929" s="209"/>
      <c r="B929" s="210"/>
      <c r="C929" s="210"/>
      <c r="D929" s="210"/>
      <c r="E929" s="210"/>
      <c r="F929" s="210"/>
      <c r="G929" s="210"/>
      <c r="H929" s="210"/>
      <c r="I929" s="210"/>
      <c r="J929" s="210"/>
      <c r="K929" s="210"/>
      <c r="L929" s="210"/>
      <c r="M929" s="210"/>
      <c r="N929" s="210"/>
      <c r="O929" s="210"/>
      <c r="AH929" s="209"/>
    </row>
    <row r="930" spans="1:34" x14ac:dyDescent="0.25">
      <c r="A930" s="209"/>
      <c r="B930" s="210"/>
      <c r="C930" s="210"/>
      <c r="D930" s="210"/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AH930" s="209"/>
    </row>
    <row r="931" spans="1:34" x14ac:dyDescent="0.25">
      <c r="A931" s="209"/>
      <c r="B931" s="210"/>
      <c r="C931" s="210"/>
      <c r="D931" s="210"/>
      <c r="E931" s="210"/>
      <c r="F931" s="210"/>
      <c r="G931" s="210"/>
      <c r="H931" s="210"/>
      <c r="I931" s="210"/>
      <c r="J931" s="210"/>
      <c r="K931" s="210"/>
      <c r="L931" s="210"/>
      <c r="M931" s="210"/>
      <c r="N931" s="210"/>
      <c r="O931" s="210"/>
      <c r="AH931" s="209"/>
    </row>
    <row r="932" spans="1:34" x14ac:dyDescent="0.25">
      <c r="A932" s="209"/>
      <c r="B932" s="210"/>
      <c r="C932" s="210"/>
      <c r="D932" s="210"/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AH932" s="209"/>
    </row>
    <row r="933" spans="1:34" x14ac:dyDescent="0.25">
      <c r="A933" s="209"/>
      <c r="B933" s="210"/>
      <c r="C933" s="210"/>
      <c r="D933" s="210"/>
      <c r="E933" s="210"/>
      <c r="F933" s="210"/>
      <c r="G933" s="210"/>
      <c r="H933" s="210"/>
      <c r="I933" s="210"/>
      <c r="J933" s="210"/>
      <c r="K933" s="210"/>
      <c r="L933" s="210"/>
      <c r="M933" s="210"/>
      <c r="N933" s="210"/>
      <c r="O933" s="210"/>
      <c r="AH933" s="209"/>
    </row>
    <row r="934" spans="1:34" x14ac:dyDescent="0.25">
      <c r="A934" s="209"/>
      <c r="B934" s="210"/>
      <c r="C934" s="210"/>
      <c r="D934" s="210"/>
      <c r="E934" s="210"/>
      <c r="F934" s="210"/>
      <c r="G934" s="210"/>
      <c r="H934" s="210"/>
      <c r="I934" s="210"/>
      <c r="J934" s="210"/>
      <c r="K934" s="210"/>
      <c r="L934" s="210"/>
      <c r="M934" s="210"/>
      <c r="N934" s="210"/>
      <c r="O934" s="210"/>
      <c r="AH934" s="209"/>
    </row>
    <row r="935" spans="1:34" x14ac:dyDescent="0.25">
      <c r="A935" s="209"/>
      <c r="B935" s="210"/>
      <c r="C935" s="210"/>
      <c r="D935" s="210"/>
      <c r="E935" s="210"/>
      <c r="F935" s="210"/>
      <c r="G935" s="210"/>
      <c r="H935" s="210"/>
      <c r="I935" s="210"/>
      <c r="J935" s="210"/>
      <c r="K935" s="210"/>
      <c r="L935" s="210"/>
      <c r="M935" s="210"/>
      <c r="N935" s="210"/>
      <c r="O935" s="210"/>
      <c r="AH935" s="209"/>
    </row>
    <row r="936" spans="1:34" x14ac:dyDescent="0.25">
      <c r="A936" s="209"/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AH936" s="209"/>
    </row>
    <row r="937" spans="1:34" x14ac:dyDescent="0.25">
      <c r="A937" s="209"/>
      <c r="B937" s="210"/>
      <c r="C937" s="210"/>
      <c r="D937" s="210"/>
      <c r="E937" s="210"/>
      <c r="F937" s="210"/>
      <c r="G937" s="210"/>
      <c r="H937" s="210"/>
      <c r="I937" s="210"/>
      <c r="J937" s="210"/>
      <c r="K937" s="210"/>
      <c r="L937" s="210"/>
      <c r="M937" s="210"/>
      <c r="N937" s="210"/>
      <c r="O937" s="210"/>
      <c r="AH937" s="209"/>
    </row>
    <row r="938" spans="1:34" x14ac:dyDescent="0.25">
      <c r="A938" s="209"/>
      <c r="B938" s="210"/>
      <c r="C938" s="210"/>
      <c r="D938" s="210"/>
      <c r="E938" s="210"/>
      <c r="F938" s="210"/>
      <c r="G938" s="210"/>
      <c r="H938" s="210"/>
      <c r="I938" s="210"/>
      <c r="J938" s="210"/>
      <c r="K938" s="210"/>
      <c r="L938" s="210"/>
      <c r="M938" s="210"/>
      <c r="N938" s="210"/>
      <c r="O938" s="210"/>
      <c r="AH938" s="209"/>
    </row>
    <row r="939" spans="1:34" x14ac:dyDescent="0.25">
      <c r="A939" s="209"/>
      <c r="B939" s="210"/>
      <c r="C939" s="210"/>
      <c r="D939" s="210"/>
      <c r="E939" s="210"/>
      <c r="F939" s="210"/>
      <c r="G939" s="210"/>
      <c r="H939" s="210"/>
      <c r="I939" s="210"/>
      <c r="J939" s="210"/>
      <c r="K939" s="210"/>
      <c r="L939" s="210"/>
      <c r="M939" s="210"/>
      <c r="N939" s="210"/>
      <c r="O939" s="210"/>
      <c r="AH939" s="209"/>
    </row>
    <row r="940" spans="1:34" x14ac:dyDescent="0.25">
      <c r="A940" s="209"/>
      <c r="B940" s="210"/>
      <c r="C940" s="210"/>
      <c r="D940" s="210"/>
      <c r="E940" s="210"/>
      <c r="F940" s="210"/>
      <c r="G940" s="210"/>
      <c r="H940" s="210"/>
      <c r="I940" s="210"/>
      <c r="J940" s="210"/>
      <c r="K940" s="210"/>
      <c r="L940" s="210"/>
      <c r="M940" s="210"/>
      <c r="N940" s="210"/>
      <c r="O940" s="210"/>
      <c r="AH940" s="209"/>
    </row>
    <row r="941" spans="1:34" x14ac:dyDescent="0.25">
      <c r="A941" s="209"/>
      <c r="B941" s="210"/>
      <c r="C941" s="210"/>
      <c r="D941" s="210"/>
      <c r="E941" s="210"/>
      <c r="F941" s="210"/>
      <c r="G941" s="210"/>
      <c r="H941" s="210"/>
      <c r="I941" s="210"/>
      <c r="J941" s="210"/>
      <c r="K941" s="210"/>
      <c r="L941" s="210"/>
      <c r="M941" s="210"/>
      <c r="N941" s="210"/>
      <c r="O941" s="210"/>
      <c r="AH941" s="209"/>
    </row>
    <row r="942" spans="1:34" x14ac:dyDescent="0.25">
      <c r="A942" s="209"/>
      <c r="B942" s="210"/>
      <c r="C942" s="210"/>
      <c r="D942" s="210"/>
      <c r="E942" s="210"/>
      <c r="F942" s="210"/>
      <c r="G942" s="210"/>
      <c r="H942" s="210"/>
      <c r="I942" s="210"/>
      <c r="J942" s="210"/>
      <c r="K942" s="210"/>
      <c r="L942" s="210"/>
      <c r="M942" s="210"/>
      <c r="N942" s="210"/>
      <c r="O942" s="210"/>
      <c r="AH942" s="209"/>
    </row>
    <row r="943" spans="1:34" x14ac:dyDescent="0.25">
      <c r="A943" s="209"/>
      <c r="B943" s="210"/>
      <c r="C943" s="210"/>
      <c r="D943" s="210"/>
      <c r="E943" s="210"/>
      <c r="F943" s="210"/>
      <c r="G943" s="210"/>
      <c r="H943" s="210"/>
      <c r="I943" s="210"/>
      <c r="J943" s="210"/>
      <c r="K943" s="210"/>
      <c r="L943" s="210"/>
      <c r="M943" s="210"/>
      <c r="N943" s="210"/>
      <c r="O943" s="210"/>
      <c r="AH943" s="209"/>
    </row>
    <row r="944" spans="1:34" x14ac:dyDescent="0.25">
      <c r="A944" s="209"/>
      <c r="B944" s="210"/>
      <c r="C944" s="210"/>
      <c r="D944" s="210"/>
      <c r="E944" s="210"/>
      <c r="F944" s="210"/>
      <c r="G944" s="210"/>
      <c r="H944" s="210"/>
      <c r="I944" s="210"/>
      <c r="J944" s="210"/>
      <c r="K944" s="210"/>
      <c r="L944" s="210"/>
      <c r="M944" s="210"/>
      <c r="N944" s="210"/>
      <c r="O944" s="210"/>
      <c r="AH944" s="209"/>
    </row>
    <row r="945" spans="1:34" x14ac:dyDescent="0.25">
      <c r="A945" s="209"/>
      <c r="B945" s="210"/>
      <c r="C945" s="210"/>
      <c r="D945" s="210"/>
      <c r="E945" s="210"/>
      <c r="F945" s="210"/>
      <c r="G945" s="210"/>
      <c r="H945" s="210"/>
      <c r="I945" s="210"/>
      <c r="J945" s="210"/>
      <c r="K945" s="210"/>
      <c r="L945" s="210"/>
      <c r="M945" s="210"/>
      <c r="N945" s="210"/>
      <c r="O945" s="210"/>
      <c r="AH945" s="209"/>
    </row>
    <row r="946" spans="1:34" x14ac:dyDescent="0.25">
      <c r="A946" s="209"/>
      <c r="B946" s="210"/>
      <c r="C946" s="210"/>
      <c r="D946" s="210"/>
      <c r="E946" s="210"/>
      <c r="F946" s="210"/>
      <c r="G946" s="210"/>
      <c r="H946" s="210"/>
      <c r="I946" s="210"/>
      <c r="J946" s="210"/>
      <c r="K946" s="210"/>
      <c r="L946" s="210"/>
      <c r="M946" s="210"/>
      <c r="N946" s="210"/>
      <c r="O946" s="210"/>
      <c r="AH946" s="209"/>
    </row>
    <row r="947" spans="1:34" x14ac:dyDescent="0.25">
      <c r="A947" s="209"/>
      <c r="B947" s="210"/>
      <c r="C947" s="210"/>
      <c r="D947" s="210"/>
      <c r="E947" s="210"/>
      <c r="F947" s="210"/>
      <c r="G947" s="210"/>
      <c r="H947" s="210"/>
      <c r="I947" s="210"/>
      <c r="J947" s="210"/>
      <c r="K947" s="210"/>
      <c r="L947" s="210"/>
      <c r="M947" s="210"/>
      <c r="N947" s="210"/>
      <c r="O947" s="210"/>
      <c r="AH947" s="209"/>
    </row>
    <row r="948" spans="1:34" x14ac:dyDescent="0.25">
      <c r="A948" s="209"/>
      <c r="B948" s="210"/>
      <c r="C948" s="210"/>
      <c r="D948" s="210"/>
      <c r="E948" s="210"/>
      <c r="F948" s="210"/>
      <c r="G948" s="210"/>
      <c r="H948" s="210"/>
      <c r="I948" s="210"/>
      <c r="J948" s="210"/>
      <c r="K948" s="210"/>
      <c r="L948" s="210"/>
      <c r="M948" s="210"/>
      <c r="N948" s="210"/>
      <c r="O948" s="210"/>
      <c r="AH948" s="209"/>
    </row>
    <row r="949" spans="1:34" x14ac:dyDescent="0.25">
      <c r="A949" s="209"/>
      <c r="B949" s="210"/>
      <c r="C949" s="210"/>
      <c r="D949" s="210"/>
      <c r="E949" s="210"/>
      <c r="F949" s="210"/>
      <c r="G949" s="210"/>
      <c r="H949" s="210"/>
      <c r="I949" s="210"/>
      <c r="J949" s="210"/>
      <c r="K949" s="210"/>
      <c r="L949" s="210"/>
      <c r="M949" s="210"/>
      <c r="N949" s="210"/>
      <c r="O949" s="210"/>
      <c r="AH949" s="209"/>
    </row>
    <row r="950" spans="1:34" x14ac:dyDescent="0.25">
      <c r="A950" s="209"/>
      <c r="B950" s="210"/>
      <c r="C950" s="210"/>
      <c r="D950" s="210"/>
      <c r="E950" s="210"/>
      <c r="F950" s="210"/>
      <c r="G950" s="210"/>
      <c r="H950" s="210"/>
      <c r="I950" s="210"/>
      <c r="J950" s="210"/>
      <c r="K950" s="210"/>
      <c r="L950" s="210"/>
      <c r="M950" s="210"/>
      <c r="N950" s="210"/>
      <c r="O950" s="210"/>
      <c r="AH950" s="209"/>
    </row>
    <row r="951" spans="1:34" x14ac:dyDescent="0.25">
      <c r="A951" s="209"/>
      <c r="B951" s="210"/>
      <c r="C951" s="210"/>
      <c r="D951" s="210"/>
      <c r="E951" s="210"/>
      <c r="F951" s="210"/>
      <c r="G951" s="210"/>
      <c r="H951" s="210"/>
      <c r="I951" s="210"/>
      <c r="J951" s="210"/>
      <c r="K951" s="210"/>
      <c r="L951" s="210"/>
      <c r="M951" s="210"/>
      <c r="N951" s="210"/>
      <c r="O951" s="210"/>
      <c r="AH951" s="209"/>
    </row>
    <row r="952" spans="1:34" x14ac:dyDescent="0.25">
      <c r="A952" s="209"/>
      <c r="B952" s="210"/>
      <c r="C952" s="210"/>
      <c r="D952" s="210"/>
      <c r="E952" s="210"/>
      <c r="F952" s="210"/>
      <c r="G952" s="210"/>
      <c r="H952" s="210"/>
      <c r="I952" s="210"/>
      <c r="J952" s="210"/>
      <c r="K952" s="210"/>
      <c r="L952" s="210"/>
      <c r="M952" s="210"/>
      <c r="N952" s="210"/>
      <c r="O952" s="210"/>
      <c r="AH952" s="209"/>
    </row>
    <row r="953" spans="1:34" x14ac:dyDescent="0.25">
      <c r="A953" s="209"/>
      <c r="B953" s="210"/>
      <c r="C953" s="210"/>
      <c r="D953" s="210"/>
      <c r="E953" s="210"/>
      <c r="F953" s="210"/>
      <c r="G953" s="210"/>
      <c r="H953" s="210"/>
      <c r="I953" s="210"/>
      <c r="J953" s="210"/>
      <c r="K953" s="210"/>
      <c r="L953" s="210"/>
      <c r="M953" s="210"/>
      <c r="N953" s="210"/>
      <c r="O953" s="210"/>
      <c r="AH953" s="209"/>
    </row>
    <row r="954" spans="1:34" x14ac:dyDescent="0.25">
      <c r="A954" s="209"/>
      <c r="B954" s="210"/>
      <c r="C954" s="210"/>
      <c r="D954" s="210"/>
      <c r="E954" s="210"/>
      <c r="F954" s="210"/>
      <c r="G954" s="210"/>
      <c r="H954" s="210"/>
      <c r="I954" s="210"/>
      <c r="J954" s="210"/>
      <c r="K954" s="210"/>
      <c r="L954" s="210"/>
      <c r="M954" s="210"/>
      <c r="N954" s="210"/>
      <c r="O954" s="210"/>
      <c r="AH954" s="209"/>
    </row>
    <row r="955" spans="1:34" x14ac:dyDescent="0.25">
      <c r="A955" s="209"/>
      <c r="B955" s="210"/>
      <c r="C955" s="210"/>
      <c r="D955" s="210"/>
      <c r="E955" s="210"/>
      <c r="F955" s="210"/>
      <c r="G955" s="210"/>
      <c r="H955" s="210"/>
      <c r="I955" s="210"/>
      <c r="J955" s="210"/>
      <c r="K955" s="210"/>
      <c r="L955" s="210"/>
      <c r="M955" s="210"/>
      <c r="N955" s="210"/>
      <c r="O955" s="210"/>
      <c r="AH955" s="209"/>
    </row>
    <row r="956" spans="1:34" x14ac:dyDescent="0.25">
      <c r="A956" s="209"/>
      <c r="B956" s="210"/>
      <c r="C956" s="210"/>
      <c r="D956" s="210"/>
      <c r="E956" s="210"/>
      <c r="F956" s="210"/>
      <c r="G956" s="210"/>
      <c r="H956" s="210"/>
      <c r="I956" s="210"/>
      <c r="J956" s="210"/>
      <c r="K956" s="210"/>
      <c r="L956" s="210"/>
      <c r="M956" s="210"/>
      <c r="N956" s="210"/>
      <c r="O956" s="210"/>
      <c r="AH956" s="209"/>
    </row>
    <row r="957" spans="1:34" x14ac:dyDescent="0.25">
      <c r="A957" s="209"/>
      <c r="B957" s="210"/>
      <c r="C957" s="210"/>
      <c r="D957" s="210"/>
      <c r="E957" s="210"/>
      <c r="F957" s="210"/>
      <c r="G957" s="210"/>
      <c r="H957" s="210"/>
      <c r="I957" s="210"/>
      <c r="J957" s="210"/>
      <c r="K957" s="210"/>
      <c r="L957" s="210"/>
      <c r="M957" s="210"/>
      <c r="N957" s="210"/>
      <c r="O957" s="210"/>
      <c r="AH957" s="209"/>
    </row>
    <row r="958" spans="1:34" x14ac:dyDescent="0.25">
      <c r="A958" s="209"/>
      <c r="B958" s="210"/>
      <c r="C958" s="210"/>
      <c r="D958" s="210"/>
      <c r="E958" s="210"/>
      <c r="F958" s="210"/>
      <c r="G958" s="210"/>
      <c r="H958" s="210"/>
      <c r="I958" s="210"/>
      <c r="J958" s="210"/>
      <c r="K958" s="210"/>
      <c r="L958" s="210"/>
      <c r="M958" s="210"/>
      <c r="N958" s="210"/>
      <c r="O958" s="210"/>
      <c r="AH958" s="209"/>
    </row>
    <row r="959" spans="1:34" x14ac:dyDescent="0.25">
      <c r="A959" s="209"/>
      <c r="B959" s="210"/>
      <c r="C959" s="210"/>
      <c r="D959" s="210"/>
      <c r="E959" s="210"/>
      <c r="F959" s="210"/>
      <c r="G959" s="210"/>
      <c r="H959" s="210"/>
      <c r="I959" s="210"/>
      <c r="J959" s="210"/>
      <c r="K959" s="210"/>
      <c r="L959" s="210"/>
      <c r="M959" s="210"/>
      <c r="N959" s="210"/>
      <c r="O959" s="210"/>
      <c r="AH959" s="209"/>
    </row>
    <row r="960" spans="1:34" x14ac:dyDescent="0.25">
      <c r="A960" s="209"/>
      <c r="B960" s="210"/>
      <c r="C960" s="210"/>
      <c r="D960" s="210"/>
      <c r="E960" s="210"/>
      <c r="F960" s="210"/>
      <c r="G960" s="210"/>
      <c r="H960" s="210"/>
      <c r="I960" s="210"/>
      <c r="J960" s="210"/>
      <c r="K960" s="210"/>
      <c r="L960" s="210"/>
      <c r="M960" s="210"/>
      <c r="N960" s="210"/>
      <c r="O960" s="210"/>
      <c r="AH960" s="209"/>
    </row>
    <row r="961" spans="1:34" x14ac:dyDescent="0.25">
      <c r="A961" s="209"/>
      <c r="B961" s="210"/>
      <c r="C961" s="210"/>
      <c r="D961" s="210"/>
      <c r="E961" s="210"/>
      <c r="F961" s="210"/>
      <c r="G961" s="210"/>
      <c r="H961" s="210"/>
      <c r="I961" s="210"/>
      <c r="J961" s="210"/>
      <c r="K961" s="210"/>
      <c r="L961" s="210"/>
      <c r="M961" s="210"/>
      <c r="N961" s="210"/>
      <c r="O961" s="210"/>
      <c r="AH961" s="209"/>
    </row>
    <row r="962" spans="1:34" x14ac:dyDescent="0.25">
      <c r="A962" s="209"/>
      <c r="B962" s="210"/>
      <c r="C962" s="210"/>
      <c r="D962" s="210"/>
      <c r="E962" s="210"/>
      <c r="F962" s="210"/>
      <c r="G962" s="210"/>
      <c r="H962" s="210"/>
      <c r="I962" s="210"/>
      <c r="J962" s="210"/>
      <c r="K962" s="210"/>
      <c r="L962" s="210"/>
      <c r="M962" s="210"/>
      <c r="N962" s="210"/>
      <c r="O962" s="210"/>
      <c r="AH962" s="209"/>
    </row>
    <row r="963" spans="1:34" x14ac:dyDescent="0.25">
      <c r="A963" s="209"/>
      <c r="B963" s="210"/>
      <c r="C963" s="210"/>
      <c r="D963" s="210"/>
      <c r="E963" s="210"/>
      <c r="F963" s="210"/>
      <c r="G963" s="210"/>
      <c r="H963" s="210"/>
      <c r="I963" s="210"/>
      <c r="J963" s="210"/>
      <c r="K963" s="210"/>
      <c r="L963" s="210"/>
      <c r="M963" s="210"/>
      <c r="N963" s="210"/>
      <c r="O963" s="210"/>
      <c r="AH963" s="209"/>
    </row>
    <row r="964" spans="1:34" x14ac:dyDescent="0.25">
      <c r="A964" s="209"/>
      <c r="B964" s="210"/>
      <c r="C964" s="210"/>
      <c r="D964" s="210"/>
      <c r="E964" s="210"/>
      <c r="F964" s="210"/>
      <c r="G964" s="210"/>
      <c r="H964" s="210"/>
      <c r="I964" s="210"/>
      <c r="J964" s="210"/>
      <c r="K964" s="210"/>
      <c r="L964" s="210"/>
      <c r="M964" s="210"/>
      <c r="N964" s="210"/>
      <c r="O964" s="210"/>
      <c r="AH964" s="209"/>
    </row>
    <row r="965" spans="1:34" x14ac:dyDescent="0.25">
      <c r="A965" s="209"/>
      <c r="B965" s="210"/>
      <c r="C965" s="210"/>
      <c r="D965" s="210"/>
      <c r="E965" s="210"/>
      <c r="F965" s="210"/>
      <c r="G965" s="210"/>
      <c r="H965" s="210"/>
      <c r="I965" s="210"/>
      <c r="J965" s="210"/>
      <c r="K965" s="210"/>
      <c r="L965" s="210"/>
      <c r="M965" s="210"/>
      <c r="N965" s="210"/>
      <c r="O965" s="210"/>
      <c r="AH965" s="209"/>
    </row>
    <row r="966" spans="1:34" x14ac:dyDescent="0.25">
      <c r="A966" s="209"/>
      <c r="B966" s="210"/>
      <c r="C966" s="210"/>
      <c r="D966" s="210"/>
      <c r="E966" s="210"/>
      <c r="F966" s="210"/>
      <c r="G966" s="210"/>
      <c r="H966" s="210"/>
      <c r="I966" s="210"/>
      <c r="J966" s="210"/>
      <c r="K966" s="210"/>
      <c r="L966" s="210"/>
      <c r="M966" s="210"/>
      <c r="N966" s="210"/>
      <c r="O966" s="210"/>
      <c r="AH966" s="209"/>
    </row>
    <row r="967" spans="1:34" x14ac:dyDescent="0.25">
      <c r="A967" s="209"/>
      <c r="B967" s="210"/>
      <c r="C967" s="210"/>
      <c r="D967" s="210"/>
      <c r="E967" s="210"/>
      <c r="F967" s="210"/>
      <c r="G967" s="210"/>
      <c r="H967" s="210"/>
      <c r="I967" s="210"/>
      <c r="J967" s="210"/>
      <c r="K967" s="210"/>
      <c r="L967" s="210"/>
      <c r="M967" s="210"/>
      <c r="N967" s="210"/>
      <c r="O967" s="210"/>
      <c r="AH967" s="209"/>
    </row>
    <row r="968" spans="1:34" x14ac:dyDescent="0.25">
      <c r="A968" s="209"/>
      <c r="B968" s="210"/>
      <c r="C968" s="210"/>
      <c r="D968" s="210"/>
      <c r="E968" s="210"/>
      <c r="F968" s="210"/>
      <c r="G968" s="210"/>
      <c r="H968" s="210"/>
      <c r="I968" s="210"/>
      <c r="J968" s="210"/>
      <c r="K968" s="210"/>
      <c r="L968" s="210"/>
      <c r="M968" s="210"/>
      <c r="N968" s="210"/>
      <c r="O968" s="210"/>
      <c r="AH968" s="209"/>
    </row>
    <row r="969" spans="1:34" x14ac:dyDescent="0.25">
      <c r="A969" s="209"/>
      <c r="B969" s="210"/>
      <c r="C969" s="210"/>
      <c r="D969" s="210"/>
      <c r="E969" s="210"/>
      <c r="F969" s="210"/>
      <c r="G969" s="210"/>
      <c r="H969" s="210"/>
      <c r="I969" s="210"/>
      <c r="J969" s="210"/>
      <c r="K969" s="210"/>
      <c r="L969" s="210"/>
      <c r="M969" s="210"/>
      <c r="N969" s="210"/>
      <c r="O969" s="210"/>
      <c r="AH969" s="209"/>
    </row>
    <row r="970" spans="1:34" x14ac:dyDescent="0.25">
      <c r="A970" s="209"/>
      <c r="B970" s="210"/>
      <c r="C970" s="210"/>
      <c r="D970" s="210"/>
      <c r="E970" s="210"/>
      <c r="F970" s="210"/>
      <c r="G970" s="210"/>
      <c r="H970" s="210"/>
      <c r="I970" s="210"/>
      <c r="J970" s="210"/>
      <c r="K970" s="210"/>
      <c r="L970" s="210"/>
      <c r="M970" s="210"/>
      <c r="N970" s="210"/>
      <c r="O970" s="210"/>
      <c r="AH970" s="209"/>
    </row>
    <row r="971" spans="1:34" x14ac:dyDescent="0.25">
      <c r="A971" s="209"/>
      <c r="B971" s="210"/>
      <c r="C971" s="210"/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0"/>
      <c r="O971" s="210"/>
      <c r="AH971" s="209"/>
    </row>
    <row r="972" spans="1:34" x14ac:dyDescent="0.25">
      <c r="A972" s="209"/>
      <c r="B972" s="210"/>
      <c r="C972" s="210"/>
      <c r="D972" s="210"/>
      <c r="E972" s="210"/>
      <c r="F972" s="210"/>
      <c r="G972" s="210"/>
      <c r="H972" s="210"/>
      <c r="I972" s="210"/>
      <c r="J972" s="210"/>
      <c r="K972" s="210"/>
      <c r="L972" s="210"/>
      <c r="M972" s="210"/>
      <c r="N972" s="210"/>
      <c r="O972" s="210"/>
      <c r="AH972" s="209"/>
    </row>
    <row r="973" spans="1:34" x14ac:dyDescent="0.25">
      <c r="A973" s="209"/>
      <c r="B973" s="210"/>
      <c r="C973" s="210"/>
      <c r="D973" s="210"/>
      <c r="E973" s="210"/>
      <c r="F973" s="210"/>
      <c r="G973" s="210"/>
      <c r="H973" s="210"/>
      <c r="I973" s="210"/>
      <c r="J973" s="210"/>
      <c r="K973" s="210"/>
      <c r="L973" s="210"/>
      <c r="M973" s="210"/>
      <c r="N973" s="210"/>
      <c r="O973" s="210"/>
      <c r="AH973" s="209"/>
    </row>
    <row r="974" spans="1:34" x14ac:dyDescent="0.25">
      <c r="A974" s="209"/>
      <c r="B974" s="210"/>
      <c r="C974" s="210"/>
      <c r="D974" s="210"/>
      <c r="E974" s="210"/>
      <c r="F974" s="210"/>
      <c r="G974" s="210"/>
      <c r="H974" s="210"/>
      <c r="I974" s="210"/>
      <c r="J974" s="210"/>
      <c r="K974" s="210"/>
      <c r="L974" s="210"/>
      <c r="M974" s="210"/>
      <c r="N974" s="210"/>
      <c r="O974" s="210"/>
      <c r="AH974" s="209"/>
    </row>
    <row r="975" spans="1:34" x14ac:dyDescent="0.25">
      <c r="A975" s="209"/>
      <c r="B975" s="210"/>
      <c r="C975" s="210"/>
      <c r="D975" s="210"/>
      <c r="E975" s="210"/>
      <c r="F975" s="210"/>
      <c r="G975" s="210"/>
      <c r="H975" s="210"/>
      <c r="I975" s="210"/>
      <c r="J975" s="210"/>
      <c r="K975" s="210"/>
      <c r="L975" s="210"/>
      <c r="M975" s="210"/>
      <c r="N975" s="210"/>
      <c r="O975" s="210"/>
      <c r="AH975" s="209"/>
    </row>
    <row r="976" spans="1:34" x14ac:dyDescent="0.25">
      <c r="A976" s="209"/>
      <c r="B976" s="210"/>
      <c r="C976" s="210"/>
      <c r="D976" s="210"/>
      <c r="E976" s="210"/>
      <c r="F976" s="210"/>
      <c r="G976" s="210"/>
      <c r="H976" s="210"/>
      <c r="I976" s="210"/>
      <c r="J976" s="210"/>
      <c r="K976" s="210"/>
      <c r="L976" s="210"/>
      <c r="M976" s="210"/>
      <c r="N976" s="210"/>
      <c r="O976" s="210"/>
      <c r="AH976" s="209"/>
    </row>
    <row r="977" spans="1:34" x14ac:dyDescent="0.25">
      <c r="A977" s="209"/>
      <c r="B977" s="210"/>
      <c r="C977" s="210"/>
      <c r="D977" s="210"/>
      <c r="E977" s="210"/>
      <c r="F977" s="210"/>
      <c r="G977" s="210"/>
      <c r="H977" s="210"/>
      <c r="I977" s="210"/>
      <c r="J977" s="210"/>
      <c r="K977" s="210"/>
      <c r="L977" s="210"/>
      <c r="M977" s="210"/>
      <c r="N977" s="210"/>
      <c r="O977" s="210"/>
      <c r="AH977" s="209"/>
    </row>
    <row r="978" spans="1:34" x14ac:dyDescent="0.25">
      <c r="A978" s="209"/>
      <c r="B978" s="210"/>
      <c r="C978" s="210"/>
      <c r="D978" s="210"/>
      <c r="E978" s="210"/>
      <c r="F978" s="210"/>
      <c r="G978" s="210"/>
      <c r="H978" s="210"/>
      <c r="I978" s="210"/>
      <c r="J978" s="210"/>
      <c r="K978" s="210"/>
      <c r="L978" s="210"/>
      <c r="M978" s="210"/>
      <c r="N978" s="210"/>
      <c r="O978" s="210"/>
      <c r="AH978" s="209"/>
    </row>
    <row r="979" spans="1:34" x14ac:dyDescent="0.25">
      <c r="A979" s="209"/>
      <c r="B979" s="210"/>
      <c r="C979" s="210"/>
      <c r="D979" s="210"/>
      <c r="E979" s="210"/>
      <c r="F979" s="210"/>
      <c r="G979" s="210"/>
      <c r="H979" s="210"/>
      <c r="I979" s="210"/>
      <c r="J979" s="210"/>
      <c r="K979" s="210"/>
      <c r="L979" s="210"/>
      <c r="M979" s="210"/>
      <c r="N979" s="210"/>
      <c r="O979" s="210"/>
      <c r="AH979" s="209"/>
    </row>
    <row r="980" spans="1:34" x14ac:dyDescent="0.25">
      <c r="A980" s="209"/>
      <c r="B980" s="210"/>
      <c r="C980" s="210"/>
      <c r="D980" s="210"/>
      <c r="E980" s="210"/>
      <c r="F980" s="210"/>
      <c r="G980" s="210"/>
      <c r="H980" s="210"/>
      <c r="I980" s="210"/>
      <c r="J980" s="210"/>
      <c r="K980" s="210"/>
      <c r="L980" s="210"/>
      <c r="M980" s="210"/>
      <c r="N980" s="210"/>
      <c r="O980" s="210"/>
      <c r="AH980" s="209"/>
    </row>
    <row r="981" spans="1:34" x14ac:dyDescent="0.25">
      <c r="A981" s="209"/>
      <c r="B981" s="210"/>
      <c r="C981" s="210"/>
      <c r="D981" s="210"/>
      <c r="E981" s="210"/>
      <c r="F981" s="210"/>
      <c r="G981" s="210"/>
      <c r="H981" s="210"/>
      <c r="I981" s="210"/>
      <c r="J981" s="210"/>
      <c r="K981" s="210"/>
      <c r="L981" s="210"/>
      <c r="M981" s="210"/>
      <c r="N981" s="210"/>
      <c r="O981" s="210"/>
      <c r="AH981" s="209"/>
    </row>
    <row r="982" spans="1:34" x14ac:dyDescent="0.25">
      <c r="A982" s="209"/>
      <c r="B982" s="210"/>
      <c r="C982" s="210"/>
      <c r="D982" s="210"/>
      <c r="E982" s="210"/>
      <c r="F982" s="210"/>
      <c r="G982" s="210"/>
      <c r="H982" s="210"/>
      <c r="I982" s="210"/>
      <c r="J982" s="210"/>
      <c r="K982" s="210"/>
      <c r="L982" s="210"/>
      <c r="M982" s="210"/>
      <c r="N982" s="210"/>
      <c r="O982" s="210"/>
      <c r="AH982" s="209"/>
    </row>
    <row r="983" spans="1:34" x14ac:dyDescent="0.25">
      <c r="A983" s="209"/>
      <c r="B983" s="210"/>
      <c r="C983" s="210"/>
      <c r="D983" s="210"/>
      <c r="E983" s="210"/>
      <c r="F983" s="210"/>
      <c r="G983" s="210"/>
      <c r="H983" s="210"/>
      <c r="I983" s="210"/>
      <c r="J983" s="210"/>
      <c r="K983" s="210"/>
      <c r="L983" s="210"/>
      <c r="M983" s="210"/>
      <c r="N983" s="210"/>
      <c r="O983" s="210"/>
      <c r="AH983" s="209"/>
    </row>
    <row r="984" spans="1:34" x14ac:dyDescent="0.25">
      <c r="A984" s="209"/>
      <c r="B984" s="210"/>
      <c r="C984" s="210"/>
      <c r="D984" s="210"/>
      <c r="E984" s="210"/>
      <c r="F984" s="210"/>
      <c r="G984" s="210"/>
      <c r="H984" s="210"/>
      <c r="I984" s="210"/>
      <c r="J984" s="210"/>
      <c r="K984" s="210"/>
      <c r="L984" s="210"/>
      <c r="M984" s="210"/>
      <c r="N984" s="210"/>
      <c r="O984" s="210"/>
      <c r="AH984" s="209"/>
    </row>
    <row r="985" spans="1:34" x14ac:dyDescent="0.25">
      <c r="A985" s="209"/>
      <c r="B985" s="210"/>
      <c r="C985" s="210"/>
      <c r="D985" s="210"/>
      <c r="E985" s="210"/>
      <c r="F985" s="210"/>
      <c r="G985" s="210"/>
      <c r="H985" s="210"/>
      <c r="I985" s="210"/>
      <c r="J985" s="210"/>
      <c r="K985" s="210"/>
      <c r="L985" s="210"/>
      <c r="M985" s="210"/>
      <c r="N985" s="210"/>
      <c r="O985" s="210"/>
      <c r="AH985" s="209"/>
    </row>
    <row r="986" spans="1:34" x14ac:dyDescent="0.25">
      <c r="A986" s="209"/>
      <c r="B986" s="210"/>
      <c r="C986" s="210"/>
      <c r="D986" s="210"/>
      <c r="E986" s="210"/>
      <c r="F986" s="210"/>
      <c r="G986" s="210"/>
      <c r="H986" s="210"/>
      <c r="I986" s="210"/>
      <c r="J986" s="210"/>
      <c r="K986" s="210"/>
      <c r="L986" s="210"/>
      <c r="M986" s="210"/>
      <c r="N986" s="210"/>
      <c r="O986" s="210"/>
      <c r="AH986" s="209"/>
    </row>
    <row r="987" spans="1:34" x14ac:dyDescent="0.25">
      <c r="A987" s="209"/>
      <c r="B987" s="210"/>
      <c r="C987" s="210"/>
      <c r="D987" s="210"/>
      <c r="E987" s="210"/>
      <c r="F987" s="210"/>
      <c r="G987" s="210"/>
      <c r="H987" s="210"/>
      <c r="I987" s="210"/>
      <c r="J987" s="210"/>
      <c r="K987" s="210"/>
      <c r="L987" s="210"/>
      <c r="M987" s="210"/>
      <c r="N987" s="210"/>
      <c r="O987" s="210"/>
      <c r="AH987" s="209"/>
    </row>
    <row r="988" spans="1:34" x14ac:dyDescent="0.25">
      <c r="A988" s="209"/>
      <c r="B988" s="210"/>
      <c r="C988" s="210"/>
      <c r="D988" s="210"/>
      <c r="E988" s="210"/>
      <c r="F988" s="210"/>
      <c r="G988" s="210"/>
      <c r="H988" s="210"/>
      <c r="I988" s="210"/>
      <c r="J988" s="210"/>
      <c r="K988" s="210"/>
      <c r="L988" s="210"/>
      <c r="M988" s="210"/>
      <c r="N988" s="210"/>
      <c r="O988" s="210"/>
      <c r="AH988" s="209"/>
    </row>
    <row r="989" spans="1:34" x14ac:dyDescent="0.25">
      <c r="A989" s="209"/>
      <c r="B989" s="210"/>
      <c r="C989" s="210"/>
      <c r="D989" s="210"/>
      <c r="E989" s="210"/>
      <c r="F989" s="210"/>
      <c r="G989" s="210"/>
      <c r="H989" s="210"/>
      <c r="I989" s="210"/>
      <c r="J989" s="210"/>
      <c r="K989" s="210"/>
      <c r="L989" s="210"/>
      <c r="M989" s="210"/>
      <c r="N989" s="210"/>
      <c r="O989" s="210"/>
      <c r="AH989" s="209"/>
    </row>
    <row r="990" spans="1:34" x14ac:dyDescent="0.25">
      <c r="A990" s="209"/>
      <c r="B990" s="210"/>
      <c r="C990" s="210"/>
      <c r="D990" s="210"/>
      <c r="E990" s="210"/>
      <c r="F990" s="210"/>
      <c r="G990" s="210"/>
      <c r="H990" s="210"/>
      <c r="I990" s="210"/>
      <c r="J990" s="210"/>
      <c r="K990" s="210"/>
      <c r="L990" s="210"/>
      <c r="M990" s="210"/>
      <c r="N990" s="210"/>
      <c r="O990" s="210"/>
      <c r="AH990" s="209"/>
    </row>
    <row r="991" spans="1:34" x14ac:dyDescent="0.25">
      <c r="A991" s="209"/>
      <c r="B991" s="210"/>
      <c r="C991" s="210"/>
      <c r="D991" s="210"/>
      <c r="E991" s="210"/>
      <c r="F991" s="210"/>
      <c r="G991" s="210"/>
      <c r="H991" s="210"/>
      <c r="I991" s="210"/>
      <c r="J991" s="210"/>
      <c r="K991" s="210"/>
      <c r="L991" s="210"/>
      <c r="M991" s="210"/>
      <c r="N991" s="210"/>
      <c r="O991" s="210"/>
      <c r="AH991" s="209"/>
    </row>
    <row r="992" spans="1:34" x14ac:dyDescent="0.25">
      <c r="A992" s="209"/>
      <c r="B992" s="210"/>
      <c r="C992" s="210"/>
      <c r="D992" s="210"/>
      <c r="E992" s="210"/>
      <c r="F992" s="210"/>
      <c r="G992" s="210"/>
      <c r="H992" s="210"/>
      <c r="I992" s="210"/>
      <c r="J992" s="210"/>
      <c r="K992" s="210"/>
      <c r="L992" s="210"/>
      <c r="M992" s="210"/>
      <c r="N992" s="210"/>
      <c r="O992" s="210"/>
      <c r="AH992" s="209"/>
    </row>
    <row r="993" spans="1:34" x14ac:dyDescent="0.25">
      <c r="A993" s="209"/>
      <c r="B993" s="210"/>
      <c r="C993" s="210"/>
      <c r="D993" s="210"/>
      <c r="E993" s="210"/>
      <c r="F993" s="210"/>
      <c r="G993" s="210"/>
      <c r="H993" s="210"/>
      <c r="I993" s="210"/>
      <c r="J993" s="210"/>
      <c r="K993" s="210"/>
      <c r="L993" s="210"/>
      <c r="M993" s="210"/>
      <c r="N993" s="210"/>
      <c r="O993" s="210"/>
      <c r="AH993" s="209"/>
    </row>
    <row r="994" spans="1:34" x14ac:dyDescent="0.25">
      <c r="A994" s="209"/>
      <c r="B994" s="210"/>
      <c r="C994" s="210"/>
      <c r="D994" s="210"/>
      <c r="E994" s="210"/>
      <c r="F994" s="210"/>
      <c r="G994" s="210"/>
      <c r="H994" s="210"/>
      <c r="I994" s="210"/>
      <c r="J994" s="210"/>
      <c r="K994" s="210"/>
      <c r="L994" s="210"/>
      <c r="M994" s="210"/>
      <c r="N994" s="210"/>
      <c r="O994" s="210"/>
      <c r="AH994" s="209"/>
    </row>
    <row r="995" spans="1:34" x14ac:dyDescent="0.25">
      <c r="A995" s="209"/>
      <c r="B995" s="210"/>
      <c r="C995" s="210"/>
      <c r="D995" s="210"/>
      <c r="E995" s="210"/>
      <c r="F995" s="210"/>
      <c r="G995" s="210"/>
      <c r="H995" s="210"/>
      <c r="I995" s="210"/>
      <c r="J995" s="210"/>
      <c r="K995" s="210"/>
      <c r="L995" s="210"/>
      <c r="M995" s="210"/>
      <c r="N995" s="210"/>
      <c r="O995" s="210"/>
      <c r="AH995" s="209"/>
    </row>
    <row r="996" spans="1:34" x14ac:dyDescent="0.25">
      <c r="A996" s="209"/>
      <c r="B996" s="210"/>
      <c r="C996" s="210"/>
      <c r="D996" s="210"/>
      <c r="E996" s="210"/>
      <c r="F996" s="210"/>
      <c r="G996" s="210"/>
      <c r="H996" s="210"/>
      <c r="I996" s="210"/>
      <c r="J996" s="210"/>
      <c r="K996" s="210"/>
      <c r="L996" s="210"/>
      <c r="M996" s="210"/>
      <c r="N996" s="210"/>
      <c r="O996" s="210"/>
      <c r="AH996" s="209"/>
    </row>
    <row r="997" spans="1:34" x14ac:dyDescent="0.25">
      <c r="A997" s="209"/>
      <c r="B997" s="210"/>
      <c r="C997" s="210"/>
      <c r="D997" s="210"/>
      <c r="E997" s="210"/>
      <c r="F997" s="210"/>
      <c r="G997" s="210"/>
      <c r="H997" s="210"/>
      <c r="I997" s="210"/>
      <c r="J997" s="210"/>
      <c r="K997" s="210"/>
      <c r="L997" s="210"/>
      <c r="M997" s="210"/>
      <c r="N997" s="210"/>
      <c r="O997" s="210"/>
      <c r="AH997" s="209"/>
    </row>
    <row r="998" spans="1:34" x14ac:dyDescent="0.25">
      <c r="A998" s="209"/>
      <c r="B998" s="210"/>
      <c r="C998" s="210"/>
      <c r="D998" s="210"/>
      <c r="E998" s="210"/>
      <c r="F998" s="210"/>
      <c r="G998" s="210"/>
      <c r="H998" s="210"/>
      <c r="I998" s="210"/>
      <c r="J998" s="210"/>
      <c r="K998" s="210"/>
      <c r="L998" s="210"/>
      <c r="M998" s="210"/>
      <c r="N998" s="210"/>
      <c r="O998" s="210"/>
      <c r="AH998" s="209"/>
    </row>
    <row r="999" spans="1:34" x14ac:dyDescent="0.25">
      <c r="A999" s="209"/>
      <c r="B999" s="210"/>
      <c r="C999" s="210"/>
      <c r="D999" s="210"/>
      <c r="E999" s="210"/>
      <c r="F999" s="210"/>
      <c r="G999" s="210"/>
      <c r="H999" s="210"/>
      <c r="I999" s="210"/>
      <c r="J999" s="210"/>
      <c r="K999" s="210"/>
      <c r="L999" s="210"/>
      <c r="M999" s="210"/>
      <c r="N999" s="210"/>
      <c r="O999" s="210"/>
      <c r="AH999" s="209"/>
    </row>
    <row r="1000" spans="1:34" x14ac:dyDescent="0.25">
      <c r="A1000" s="209"/>
      <c r="B1000" s="210"/>
      <c r="C1000" s="210"/>
      <c r="D1000" s="210"/>
      <c r="E1000" s="210"/>
      <c r="F1000" s="210"/>
      <c r="G1000" s="210"/>
      <c r="H1000" s="210"/>
      <c r="I1000" s="210"/>
      <c r="J1000" s="210"/>
      <c r="K1000" s="210"/>
      <c r="L1000" s="210"/>
      <c r="M1000" s="210"/>
      <c r="N1000" s="210"/>
      <c r="O1000" s="210"/>
      <c r="AH1000" s="209"/>
    </row>
    <row r="1001" spans="1:34" x14ac:dyDescent="0.25">
      <c r="A1001" s="209"/>
      <c r="B1001" s="210"/>
      <c r="C1001" s="210"/>
      <c r="D1001" s="210"/>
      <c r="E1001" s="210"/>
      <c r="F1001" s="210"/>
      <c r="G1001" s="210"/>
      <c r="H1001" s="210"/>
      <c r="I1001" s="210"/>
      <c r="J1001" s="210"/>
      <c r="K1001" s="210"/>
      <c r="L1001" s="210"/>
      <c r="M1001" s="210"/>
      <c r="N1001" s="210"/>
      <c r="O1001" s="210"/>
      <c r="AH1001" s="209"/>
    </row>
    <row r="1002" spans="1:34" x14ac:dyDescent="0.25">
      <c r="A1002" s="209"/>
      <c r="B1002" s="210"/>
      <c r="C1002" s="210"/>
      <c r="D1002" s="210"/>
      <c r="E1002" s="210"/>
      <c r="F1002" s="210"/>
      <c r="G1002" s="210"/>
      <c r="H1002" s="210"/>
      <c r="I1002" s="210"/>
      <c r="J1002" s="210"/>
      <c r="K1002" s="210"/>
      <c r="L1002" s="210"/>
      <c r="M1002" s="210"/>
      <c r="N1002" s="210"/>
      <c r="O1002" s="210"/>
      <c r="AH1002" s="209"/>
    </row>
    <row r="1003" spans="1:34" x14ac:dyDescent="0.25">
      <c r="A1003" s="209"/>
      <c r="B1003" s="210"/>
      <c r="C1003" s="210"/>
      <c r="D1003" s="210"/>
      <c r="E1003" s="210"/>
      <c r="F1003" s="210"/>
      <c r="G1003" s="210"/>
      <c r="H1003" s="210"/>
      <c r="I1003" s="210"/>
      <c r="J1003" s="210"/>
      <c r="K1003" s="210"/>
      <c r="L1003" s="210"/>
      <c r="M1003" s="210"/>
      <c r="N1003" s="210"/>
      <c r="O1003" s="210"/>
      <c r="AH1003" s="209"/>
    </row>
    <row r="1004" spans="1:34" x14ac:dyDescent="0.25">
      <c r="A1004" s="209"/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0"/>
      <c r="O1004" s="210"/>
      <c r="AH1004" s="209"/>
    </row>
    <row r="1005" spans="1:34" x14ac:dyDescent="0.25">
      <c r="A1005" s="209"/>
      <c r="B1005" s="210"/>
      <c r="C1005" s="210"/>
      <c r="D1005" s="210"/>
      <c r="E1005" s="210"/>
      <c r="F1005" s="210"/>
      <c r="G1005" s="210"/>
      <c r="H1005" s="210"/>
      <c r="I1005" s="210"/>
      <c r="J1005" s="210"/>
      <c r="K1005" s="210"/>
      <c r="L1005" s="210"/>
      <c r="M1005" s="210"/>
      <c r="N1005" s="210"/>
      <c r="O1005" s="210"/>
      <c r="AH1005" s="209"/>
    </row>
    <row r="1006" spans="1:34" x14ac:dyDescent="0.25">
      <c r="A1006" s="209"/>
      <c r="B1006" s="210"/>
      <c r="C1006" s="210"/>
      <c r="D1006" s="210"/>
      <c r="E1006" s="210"/>
      <c r="F1006" s="210"/>
      <c r="G1006" s="210"/>
      <c r="H1006" s="210"/>
      <c r="I1006" s="210"/>
      <c r="J1006" s="210"/>
      <c r="K1006" s="210"/>
      <c r="L1006" s="210"/>
      <c r="M1006" s="210"/>
      <c r="N1006" s="210"/>
      <c r="O1006" s="210"/>
      <c r="AH1006" s="209"/>
    </row>
    <row r="1007" spans="1:34" x14ac:dyDescent="0.25">
      <c r="A1007" s="209"/>
      <c r="B1007" s="210"/>
      <c r="C1007" s="210"/>
      <c r="D1007" s="210"/>
      <c r="E1007" s="210"/>
      <c r="F1007" s="210"/>
      <c r="G1007" s="210"/>
      <c r="H1007" s="210"/>
      <c r="I1007" s="210"/>
      <c r="J1007" s="210"/>
      <c r="K1007" s="210"/>
      <c r="L1007" s="210"/>
      <c r="M1007" s="210"/>
      <c r="N1007" s="210"/>
      <c r="O1007" s="210"/>
      <c r="AH1007" s="209"/>
    </row>
    <row r="1008" spans="1:34" x14ac:dyDescent="0.25">
      <c r="A1008" s="209"/>
      <c r="B1008" s="210"/>
      <c r="C1008" s="210"/>
      <c r="D1008" s="210"/>
      <c r="E1008" s="210"/>
      <c r="F1008" s="210"/>
      <c r="G1008" s="210"/>
      <c r="H1008" s="210"/>
      <c r="I1008" s="210"/>
      <c r="J1008" s="210"/>
      <c r="K1008" s="210"/>
      <c r="L1008" s="210"/>
      <c r="M1008" s="210"/>
      <c r="N1008" s="210"/>
      <c r="O1008" s="210"/>
      <c r="AH1008" s="209"/>
    </row>
    <row r="1009" spans="1:34" x14ac:dyDescent="0.25">
      <c r="A1009" s="209"/>
      <c r="B1009" s="210"/>
      <c r="C1009" s="210"/>
      <c r="D1009" s="210"/>
      <c r="E1009" s="210"/>
      <c r="F1009" s="210"/>
      <c r="G1009" s="210"/>
      <c r="H1009" s="210"/>
      <c r="I1009" s="210"/>
      <c r="J1009" s="210"/>
      <c r="K1009" s="210"/>
      <c r="L1009" s="210"/>
      <c r="M1009" s="210"/>
      <c r="N1009" s="210"/>
      <c r="O1009" s="210"/>
      <c r="AH1009" s="209"/>
    </row>
    <row r="1010" spans="1:34" x14ac:dyDescent="0.25">
      <c r="A1010" s="209"/>
      <c r="B1010" s="210"/>
      <c r="C1010" s="210"/>
      <c r="D1010" s="210"/>
      <c r="E1010" s="210"/>
      <c r="F1010" s="210"/>
      <c r="G1010" s="210"/>
      <c r="H1010" s="210"/>
      <c r="I1010" s="210"/>
      <c r="J1010" s="210"/>
      <c r="K1010" s="210"/>
      <c r="L1010" s="210"/>
      <c r="M1010" s="210"/>
      <c r="N1010" s="210"/>
      <c r="O1010" s="210"/>
      <c r="AH1010" s="209"/>
    </row>
    <row r="1011" spans="1:34" x14ac:dyDescent="0.25">
      <c r="A1011" s="209"/>
      <c r="B1011" s="210"/>
      <c r="C1011" s="210"/>
      <c r="D1011" s="210"/>
      <c r="E1011" s="210"/>
      <c r="F1011" s="210"/>
      <c r="G1011" s="210"/>
      <c r="H1011" s="210"/>
      <c r="I1011" s="210"/>
      <c r="J1011" s="210"/>
      <c r="K1011" s="210"/>
      <c r="L1011" s="210"/>
      <c r="M1011" s="210"/>
      <c r="N1011" s="210"/>
      <c r="O1011" s="210"/>
      <c r="AH1011" s="209"/>
    </row>
    <row r="1012" spans="1:34" x14ac:dyDescent="0.25">
      <c r="A1012" s="209"/>
      <c r="B1012" s="210"/>
      <c r="C1012" s="210"/>
      <c r="D1012" s="210"/>
      <c r="E1012" s="210"/>
      <c r="F1012" s="210"/>
      <c r="G1012" s="210"/>
      <c r="H1012" s="210"/>
      <c r="I1012" s="210"/>
      <c r="J1012" s="210"/>
      <c r="K1012" s="210"/>
      <c r="L1012" s="210"/>
      <c r="M1012" s="210"/>
      <c r="N1012" s="210"/>
      <c r="O1012" s="210"/>
      <c r="AH1012" s="209"/>
    </row>
    <row r="1013" spans="1:34" x14ac:dyDescent="0.25">
      <c r="A1013" s="209"/>
      <c r="B1013" s="210"/>
      <c r="C1013" s="210"/>
      <c r="D1013" s="210"/>
      <c r="E1013" s="210"/>
      <c r="F1013" s="210"/>
      <c r="G1013" s="210"/>
      <c r="H1013" s="210"/>
      <c r="I1013" s="210"/>
      <c r="J1013" s="210"/>
      <c r="K1013" s="210"/>
      <c r="L1013" s="210"/>
      <c r="M1013" s="210"/>
      <c r="N1013" s="210"/>
      <c r="O1013" s="210"/>
      <c r="AH1013" s="209"/>
    </row>
    <row r="1014" spans="1:34" x14ac:dyDescent="0.25">
      <c r="A1014" s="209"/>
      <c r="B1014" s="210"/>
      <c r="C1014" s="210"/>
      <c r="D1014" s="210"/>
      <c r="E1014" s="210"/>
      <c r="F1014" s="210"/>
      <c r="G1014" s="210"/>
      <c r="H1014" s="210"/>
      <c r="I1014" s="210"/>
      <c r="J1014" s="210"/>
      <c r="K1014" s="210"/>
      <c r="L1014" s="210"/>
      <c r="M1014" s="210"/>
      <c r="N1014" s="210"/>
      <c r="O1014" s="210"/>
      <c r="AH1014" s="209"/>
    </row>
    <row r="1015" spans="1:34" x14ac:dyDescent="0.25">
      <c r="A1015" s="209"/>
      <c r="B1015" s="210"/>
      <c r="C1015" s="210"/>
      <c r="D1015" s="210"/>
      <c r="E1015" s="210"/>
      <c r="F1015" s="210"/>
      <c r="G1015" s="210"/>
      <c r="H1015" s="210"/>
      <c r="I1015" s="210"/>
      <c r="J1015" s="210"/>
      <c r="K1015" s="210"/>
      <c r="L1015" s="210"/>
      <c r="M1015" s="210"/>
      <c r="N1015" s="210"/>
      <c r="O1015" s="210"/>
      <c r="AH1015" s="209"/>
    </row>
    <row r="1016" spans="1:34" x14ac:dyDescent="0.25">
      <c r="A1016" s="209"/>
      <c r="B1016" s="210"/>
      <c r="C1016" s="210"/>
      <c r="D1016" s="210"/>
      <c r="E1016" s="210"/>
      <c r="F1016" s="210"/>
      <c r="G1016" s="210"/>
      <c r="H1016" s="210"/>
      <c r="I1016" s="210"/>
      <c r="J1016" s="210"/>
      <c r="K1016" s="210"/>
      <c r="L1016" s="210"/>
      <c r="M1016" s="210"/>
      <c r="N1016" s="210"/>
      <c r="O1016" s="210"/>
      <c r="AH1016" s="209"/>
    </row>
    <row r="1017" spans="1:34" x14ac:dyDescent="0.25">
      <c r="A1017" s="209"/>
      <c r="B1017" s="210"/>
      <c r="C1017" s="210"/>
      <c r="D1017" s="210"/>
      <c r="E1017" s="210"/>
      <c r="F1017" s="210"/>
      <c r="G1017" s="210"/>
      <c r="H1017" s="210"/>
      <c r="I1017" s="210"/>
      <c r="J1017" s="210"/>
      <c r="K1017" s="210"/>
      <c r="L1017" s="210"/>
      <c r="M1017" s="210"/>
      <c r="N1017" s="210"/>
      <c r="O1017" s="210"/>
      <c r="AH1017" s="209"/>
    </row>
    <row r="1018" spans="1:34" x14ac:dyDescent="0.25">
      <c r="A1018" s="209"/>
      <c r="B1018" s="210"/>
      <c r="C1018" s="210"/>
      <c r="D1018" s="210"/>
      <c r="E1018" s="210"/>
      <c r="F1018" s="210"/>
      <c r="G1018" s="210"/>
      <c r="H1018" s="210"/>
      <c r="I1018" s="210"/>
      <c r="J1018" s="210"/>
      <c r="K1018" s="210"/>
      <c r="L1018" s="210"/>
      <c r="M1018" s="210"/>
      <c r="N1018" s="210"/>
      <c r="O1018" s="210"/>
      <c r="AH1018" s="209"/>
    </row>
    <row r="1019" spans="1:34" x14ac:dyDescent="0.25">
      <c r="A1019" s="209"/>
      <c r="B1019" s="210"/>
      <c r="C1019" s="210"/>
      <c r="D1019" s="210"/>
      <c r="E1019" s="210"/>
      <c r="F1019" s="210"/>
      <c r="G1019" s="210"/>
      <c r="H1019" s="210"/>
      <c r="I1019" s="210"/>
      <c r="J1019" s="210"/>
      <c r="K1019" s="210"/>
      <c r="L1019" s="210"/>
      <c r="M1019" s="210"/>
      <c r="N1019" s="210"/>
      <c r="O1019" s="210"/>
      <c r="AH1019" s="209"/>
    </row>
    <row r="1020" spans="1:34" x14ac:dyDescent="0.25">
      <c r="A1020" s="209"/>
      <c r="B1020" s="210"/>
      <c r="C1020" s="210"/>
      <c r="D1020" s="210"/>
      <c r="E1020" s="210"/>
      <c r="F1020" s="210"/>
      <c r="G1020" s="210"/>
      <c r="H1020" s="210"/>
      <c r="I1020" s="210"/>
      <c r="J1020" s="210"/>
      <c r="K1020" s="210"/>
      <c r="L1020" s="210"/>
      <c r="M1020" s="210"/>
      <c r="N1020" s="210"/>
      <c r="O1020" s="210"/>
      <c r="AH1020" s="209"/>
    </row>
    <row r="1021" spans="1:34" x14ac:dyDescent="0.25">
      <c r="A1021" s="209"/>
      <c r="B1021" s="210"/>
      <c r="C1021" s="210"/>
      <c r="D1021" s="210"/>
      <c r="E1021" s="210"/>
      <c r="F1021" s="210"/>
      <c r="G1021" s="210"/>
      <c r="H1021" s="210"/>
      <c r="I1021" s="210"/>
      <c r="J1021" s="210"/>
      <c r="K1021" s="210"/>
      <c r="L1021" s="210"/>
      <c r="M1021" s="210"/>
      <c r="N1021" s="210"/>
      <c r="O1021" s="210"/>
      <c r="AH1021" s="209"/>
    </row>
    <row r="1022" spans="1:34" x14ac:dyDescent="0.25">
      <c r="A1022" s="209"/>
      <c r="B1022" s="210"/>
      <c r="C1022" s="210"/>
      <c r="D1022" s="210"/>
      <c r="E1022" s="210"/>
      <c r="F1022" s="210"/>
      <c r="G1022" s="210"/>
      <c r="H1022" s="210"/>
      <c r="I1022" s="210"/>
      <c r="J1022" s="210"/>
      <c r="K1022" s="210"/>
      <c r="L1022" s="210"/>
      <c r="M1022" s="210"/>
      <c r="N1022" s="210"/>
      <c r="O1022" s="210"/>
      <c r="AH1022" s="209"/>
    </row>
    <row r="1023" spans="1:34" x14ac:dyDescent="0.25">
      <c r="A1023" s="209"/>
      <c r="B1023" s="210"/>
      <c r="C1023" s="210"/>
      <c r="D1023" s="210"/>
      <c r="E1023" s="210"/>
      <c r="F1023" s="210"/>
      <c r="G1023" s="210"/>
      <c r="H1023" s="210"/>
      <c r="I1023" s="210"/>
      <c r="J1023" s="210"/>
      <c r="K1023" s="210"/>
      <c r="L1023" s="210"/>
      <c r="M1023" s="210"/>
      <c r="N1023" s="210"/>
      <c r="O1023" s="210"/>
      <c r="AH1023" s="209"/>
    </row>
    <row r="1024" spans="1:34" x14ac:dyDescent="0.25">
      <c r="A1024" s="209"/>
      <c r="B1024" s="210"/>
      <c r="C1024" s="210"/>
      <c r="D1024" s="210"/>
      <c r="E1024" s="210"/>
      <c r="F1024" s="210"/>
      <c r="G1024" s="210"/>
      <c r="H1024" s="210"/>
      <c r="I1024" s="210"/>
      <c r="J1024" s="210"/>
      <c r="K1024" s="210"/>
      <c r="L1024" s="210"/>
      <c r="M1024" s="210"/>
      <c r="N1024" s="210"/>
      <c r="O1024" s="210"/>
      <c r="AH1024" s="209"/>
    </row>
    <row r="1025" spans="1:34" x14ac:dyDescent="0.25">
      <c r="A1025" s="209"/>
      <c r="B1025" s="210"/>
      <c r="C1025" s="210"/>
      <c r="D1025" s="210"/>
      <c r="E1025" s="210"/>
      <c r="F1025" s="210"/>
      <c r="G1025" s="210"/>
      <c r="H1025" s="210"/>
      <c r="I1025" s="210"/>
      <c r="J1025" s="210"/>
      <c r="K1025" s="210"/>
      <c r="L1025" s="210"/>
      <c r="M1025" s="210"/>
      <c r="N1025" s="210"/>
      <c r="O1025" s="210"/>
      <c r="AH1025" s="209"/>
    </row>
    <row r="1026" spans="1:34" x14ac:dyDescent="0.25">
      <c r="A1026" s="209"/>
      <c r="B1026" s="210"/>
      <c r="C1026" s="210"/>
      <c r="D1026" s="210"/>
      <c r="E1026" s="210"/>
      <c r="F1026" s="210"/>
      <c r="G1026" s="210"/>
      <c r="H1026" s="210"/>
      <c r="I1026" s="210"/>
      <c r="J1026" s="210"/>
      <c r="K1026" s="210"/>
      <c r="L1026" s="210"/>
      <c r="M1026" s="210"/>
      <c r="N1026" s="210"/>
      <c r="O1026" s="210"/>
      <c r="AH1026" s="209"/>
    </row>
    <row r="1027" spans="1:34" x14ac:dyDescent="0.25">
      <c r="A1027" s="209"/>
      <c r="B1027" s="210"/>
      <c r="C1027" s="210"/>
      <c r="D1027" s="210"/>
      <c r="E1027" s="210"/>
      <c r="F1027" s="210"/>
      <c r="G1027" s="210"/>
      <c r="H1027" s="210"/>
      <c r="I1027" s="210"/>
      <c r="J1027" s="210"/>
      <c r="K1027" s="210"/>
      <c r="L1027" s="210"/>
      <c r="M1027" s="210"/>
      <c r="N1027" s="210"/>
      <c r="O1027" s="210"/>
      <c r="AH1027" s="209"/>
    </row>
    <row r="1028" spans="1:34" x14ac:dyDescent="0.25">
      <c r="A1028" s="209"/>
      <c r="B1028" s="210"/>
      <c r="C1028" s="210"/>
      <c r="D1028" s="210"/>
      <c r="E1028" s="210"/>
      <c r="F1028" s="210"/>
      <c r="G1028" s="210"/>
      <c r="H1028" s="210"/>
      <c r="I1028" s="210"/>
      <c r="J1028" s="210"/>
      <c r="K1028" s="210"/>
      <c r="L1028" s="210"/>
      <c r="M1028" s="210"/>
      <c r="N1028" s="210"/>
      <c r="O1028" s="210"/>
      <c r="AH1028" s="209"/>
    </row>
    <row r="1029" spans="1:34" x14ac:dyDescent="0.25">
      <c r="A1029" s="209"/>
      <c r="B1029" s="210"/>
      <c r="C1029" s="210"/>
      <c r="D1029" s="210"/>
      <c r="E1029" s="210"/>
      <c r="F1029" s="210"/>
      <c r="G1029" s="210"/>
      <c r="H1029" s="210"/>
      <c r="I1029" s="210"/>
      <c r="J1029" s="210"/>
      <c r="K1029" s="210"/>
      <c r="L1029" s="210"/>
      <c r="M1029" s="210"/>
      <c r="N1029" s="210"/>
      <c r="O1029" s="210"/>
      <c r="AH1029" s="209"/>
    </row>
    <row r="1030" spans="1:34" x14ac:dyDescent="0.25">
      <c r="A1030" s="209"/>
      <c r="B1030" s="210"/>
      <c r="C1030" s="210"/>
      <c r="D1030" s="210"/>
      <c r="E1030" s="210"/>
      <c r="F1030" s="210"/>
      <c r="G1030" s="210"/>
      <c r="H1030" s="210"/>
      <c r="I1030" s="210"/>
      <c r="J1030" s="210"/>
      <c r="K1030" s="210"/>
      <c r="L1030" s="210"/>
      <c r="M1030" s="210"/>
      <c r="N1030" s="210"/>
      <c r="O1030" s="210"/>
      <c r="AH1030" s="209"/>
    </row>
    <row r="1031" spans="1:34" x14ac:dyDescent="0.25">
      <c r="A1031" s="209"/>
      <c r="B1031" s="210"/>
      <c r="C1031" s="210"/>
      <c r="D1031" s="210"/>
      <c r="E1031" s="210"/>
      <c r="F1031" s="210"/>
      <c r="G1031" s="210"/>
      <c r="H1031" s="210"/>
      <c r="I1031" s="210"/>
      <c r="J1031" s="210"/>
      <c r="K1031" s="210"/>
      <c r="L1031" s="210"/>
      <c r="M1031" s="210"/>
      <c r="N1031" s="210"/>
      <c r="O1031" s="210"/>
      <c r="AH1031" s="209"/>
    </row>
    <row r="1032" spans="1:34" x14ac:dyDescent="0.25">
      <c r="A1032" s="209"/>
      <c r="B1032" s="210"/>
      <c r="C1032" s="210"/>
      <c r="D1032" s="210"/>
      <c r="E1032" s="210"/>
      <c r="F1032" s="210"/>
      <c r="G1032" s="210"/>
      <c r="H1032" s="210"/>
      <c r="I1032" s="210"/>
      <c r="J1032" s="210"/>
      <c r="K1032" s="210"/>
      <c r="L1032" s="210"/>
      <c r="M1032" s="210"/>
      <c r="N1032" s="210"/>
      <c r="O1032" s="210"/>
      <c r="AH1032" s="209"/>
    </row>
  </sheetData>
  <mergeCells count="6">
    <mergeCell ref="A1:O4"/>
    <mergeCell ref="A5:BP5"/>
    <mergeCell ref="B6:H6"/>
    <mergeCell ref="I6:O6"/>
    <mergeCell ref="P6:AF6"/>
    <mergeCell ref="AH6:BP6"/>
  </mergeCells>
  <printOptions horizontalCentered="1"/>
  <pageMargins left="0.19685039370078741" right="0.19685039370078741" top="0.19685039370078741" bottom="0.39370078740157483" header="0" footer="0"/>
  <pageSetup paperSize="9" scale="83" fitToHeight="2" orientation="portrait" r:id="rId1"/>
  <headerFooter>
    <oddHeader>&amp;C&amp;A</oddHeader>
    <oddFooter>&amp;C
Diretoria Geral – HEF&amp;RPágina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F140-7651-478E-8D34-A5ADAAF16730}">
  <sheetPr>
    <tabColor theme="8" tint="0.59999389629810485"/>
    <pageSetUpPr fitToPage="1"/>
  </sheetPr>
  <dimension ref="A1:DS1006"/>
  <sheetViews>
    <sheetView showGridLines="0" view="pageBreakPreview" topLeftCell="A15" zoomScaleNormal="100" zoomScaleSheetLayoutView="100" workbookViewId="0">
      <selection activeCell="A22" sqref="A22"/>
    </sheetView>
  </sheetViews>
  <sheetFormatPr defaultColWidth="14.42578125" defaultRowHeight="15" x14ac:dyDescent="0.25"/>
  <cols>
    <col min="1" max="1" width="55" style="5" customWidth="1"/>
    <col min="2" max="21" width="15.7109375" style="5" hidden="1" customWidth="1"/>
    <col min="22" max="23" width="15.7109375" style="147" hidden="1" customWidth="1"/>
    <col min="24" max="94" width="15.7109375" style="5" hidden="1" customWidth="1"/>
    <col min="95" max="95" width="8.85546875" style="5" hidden="1" customWidth="1"/>
    <col min="96" max="107" width="15.7109375" style="5" hidden="1" customWidth="1"/>
    <col min="108" max="108" width="14.42578125" style="5" hidden="1" customWidth="1"/>
    <col min="109" max="109" width="15.7109375" style="5" hidden="1" customWidth="1"/>
    <col min="110" max="110" width="14.42578125" style="5" hidden="1" customWidth="1"/>
    <col min="111" max="111" width="15.7109375" style="5" hidden="1" customWidth="1"/>
    <col min="112" max="113" width="15.7109375" style="5" customWidth="1"/>
    <col min="114" max="123" width="15.7109375" style="5" hidden="1" customWidth="1"/>
    <col min="124" max="16384" width="14.42578125" style="5"/>
  </cols>
  <sheetData>
    <row r="1" spans="1:123" x14ac:dyDescent="0.25">
      <c r="A1" s="279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</row>
    <row r="2" spans="1:123" x14ac:dyDescent="0.25">
      <c r="A2" s="277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7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</row>
    <row r="3" spans="1:123" x14ac:dyDescent="0.25">
      <c r="A3" s="277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7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</row>
    <row r="4" spans="1:123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</row>
    <row r="5" spans="1:123" x14ac:dyDescent="0.25">
      <c r="A5" s="280" t="s">
        <v>0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0"/>
      <c r="CP5" s="280"/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0"/>
      <c r="DF5" s="280"/>
      <c r="DG5" s="280"/>
      <c r="DH5" s="280"/>
      <c r="DI5" s="280"/>
      <c r="DJ5" s="280"/>
      <c r="DK5" s="280"/>
      <c r="DL5" s="280"/>
      <c r="DM5" s="280"/>
      <c r="DN5" s="280"/>
      <c r="DO5" s="280"/>
      <c r="DP5" s="280"/>
      <c r="DQ5" s="280"/>
      <c r="DR5" s="280"/>
      <c r="DS5" s="280"/>
    </row>
    <row r="6" spans="1:123" x14ac:dyDescent="0.25">
      <c r="A6" s="213" t="s">
        <v>211</v>
      </c>
      <c r="B6" s="281" t="s">
        <v>212</v>
      </c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3"/>
      <c r="Z6" s="281" t="s">
        <v>213</v>
      </c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  <c r="BQ6" s="282"/>
      <c r="BR6" s="282"/>
      <c r="BS6" s="282"/>
      <c r="BT6" s="282"/>
      <c r="BU6" s="282"/>
      <c r="BV6" s="282"/>
      <c r="BW6" s="282"/>
      <c r="BX6" s="282"/>
      <c r="BY6" s="282"/>
      <c r="BZ6" s="282"/>
      <c r="CA6" s="282"/>
      <c r="CB6" s="282"/>
      <c r="CC6" s="282"/>
      <c r="CD6" s="282"/>
      <c r="CE6" s="282"/>
      <c r="CF6" s="282"/>
      <c r="CG6" s="282"/>
      <c r="CH6" s="282"/>
      <c r="CI6" s="282"/>
      <c r="CJ6" s="282"/>
      <c r="CK6" s="282"/>
      <c r="CL6" s="282"/>
      <c r="CM6" s="282"/>
      <c r="CN6" s="282"/>
      <c r="CO6" s="282"/>
      <c r="CP6" s="282"/>
      <c r="CQ6" s="282"/>
      <c r="CR6" s="282"/>
      <c r="CS6" s="282"/>
      <c r="CT6" s="282"/>
      <c r="CU6" s="282"/>
      <c r="CV6" s="282"/>
      <c r="CW6" s="282"/>
      <c r="CX6" s="282"/>
      <c r="CY6" s="282"/>
      <c r="CZ6" s="282"/>
      <c r="DA6" s="282"/>
      <c r="DB6" s="282"/>
      <c r="DC6" s="282"/>
      <c r="DD6" s="282"/>
      <c r="DE6" s="282"/>
      <c r="DF6" s="282"/>
      <c r="DG6" s="282"/>
      <c r="DH6" s="282"/>
      <c r="DI6" s="282"/>
      <c r="DJ6" s="282"/>
      <c r="DK6" s="282"/>
      <c r="DL6" s="282"/>
      <c r="DM6" s="282"/>
      <c r="DN6" s="282"/>
      <c r="DO6" s="282"/>
      <c r="DP6" s="282"/>
      <c r="DQ6" s="282"/>
      <c r="DR6" s="282"/>
      <c r="DS6" s="283"/>
    </row>
    <row r="7" spans="1:123" x14ac:dyDescent="0.25">
      <c r="A7" s="214" t="s">
        <v>214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6"/>
      <c r="W7" s="216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7"/>
      <c r="AX7" s="215"/>
      <c r="AY7" s="217"/>
      <c r="AZ7" s="215"/>
      <c r="BA7" s="217"/>
      <c r="BB7" s="215"/>
      <c r="BC7" s="217"/>
      <c r="BD7" s="215"/>
      <c r="BE7" s="217"/>
      <c r="BF7" s="215"/>
      <c r="BG7" s="217"/>
      <c r="BH7" s="215"/>
      <c r="BI7" s="217"/>
      <c r="BJ7" s="215"/>
      <c r="BK7" s="217"/>
      <c r="BL7" s="215"/>
      <c r="BM7" s="217"/>
      <c r="BN7" s="215"/>
      <c r="BO7" s="217"/>
      <c r="BP7" s="215"/>
      <c r="BQ7" s="217"/>
      <c r="BR7" s="215"/>
      <c r="BS7" s="217"/>
      <c r="BT7" s="215"/>
      <c r="BU7" s="217"/>
      <c r="BV7" s="215"/>
      <c r="BW7" s="217"/>
      <c r="BX7" s="215"/>
      <c r="BY7" s="217"/>
      <c r="BZ7" s="215"/>
      <c r="CA7" s="217"/>
      <c r="CB7" s="215"/>
      <c r="CC7" s="217"/>
      <c r="CD7" s="215"/>
      <c r="CE7" s="217"/>
      <c r="CF7" s="215"/>
      <c r="CG7" s="217"/>
      <c r="CH7" s="215"/>
      <c r="CI7" s="217"/>
      <c r="CJ7" s="215"/>
      <c r="CK7" s="217"/>
      <c r="CL7" s="215"/>
      <c r="CM7" s="217"/>
      <c r="CN7" s="215"/>
      <c r="CO7" s="217"/>
      <c r="CP7" s="215"/>
      <c r="CQ7" s="217"/>
      <c r="CR7" s="215"/>
      <c r="CS7" s="217"/>
      <c r="CT7" s="215"/>
      <c r="CU7" s="217"/>
      <c r="CV7" s="215"/>
      <c r="CW7" s="217"/>
      <c r="CX7" s="215"/>
      <c r="CY7" s="217"/>
      <c r="CZ7" s="215"/>
      <c r="DA7" s="217"/>
      <c r="DB7" s="215"/>
      <c r="DC7" s="217"/>
      <c r="DD7" s="215"/>
      <c r="DE7" s="217"/>
      <c r="DF7" s="215"/>
      <c r="DG7" s="217"/>
      <c r="DH7" s="215"/>
      <c r="DI7" s="217"/>
      <c r="DJ7" s="215"/>
      <c r="DK7" s="217"/>
      <c r="DL7" s="215"/>
      <c r="DM7" s="217"/>
      <c r="DN7" s="215"/>
      <c r="DO7" s="217"/>
      <c r="DP7" s="215"/>
      <c r="DQ7" s="217"/>
      <c r="DR7" s="215"/>
      <c r="DS7" s="217"/>
    </row>
    <row r="8" spans="1:123" x14ac:dyDescent="0.25">
      <c r="A8" s="218" t="s">
        <v>215</v>
      </c>
      <c r="B8" s="284">
        <v>44562</v>
      </c>
      <c r="C8" s="285"/>
      <c r="D8" s="284" t="e">
        <f ca="1">_xll.FIMMÊS(B8,0)+1</f>
        <v>#NAME?</v>
      </c>
      <c r="E8" s="285"/>
      <c r="F8" s="284" t="e">
        <f ca="1">_xll.FIMMÊS(D8,0)+1</f>
        <v>#NAME?</v>
      </c>
      <c r="G8" s="285"/>
      <c r="H8" s="284" t="e">
        <f ca="1">_xll.FIMMÊS(F8,0)+1</f>
        <v>#NAME?</v>
      </c>
      <c r="I8" s="285"/>
      <c r="J8" s="284" t="e">
        <f ca="1">_xll.FIMMÊS(H8,0)+1</f>
        <v>#NAME?</v>
      </c>
      <c r="K8" s="285"/>
      <c r="L8" s="284" t="e">
        <f ca="1">_xll.FIMMÊS(J8,0)+1</f>
        <v>#NAME?</v>
      </c>
      <c r="M8" s="285"/>
      <c r="N8" s="284" t="e">
        <f ca="1">_xll.FIMMÊS(L8,0)+1</f>
        <v>#NAME?</v>
      </c>
      <c r="O8" s="285"/>
      <c r="P8" s="284" t="e">
        <f ca="1">_xll.FIMMÊS(N8,0)+1</f>
        <v>#NAME?</v>
      </c>
      <c r="Q8" s="285"/>
      <c r="R8" s="284" t="e">
        <f ca="1">_xll.FIMMÊS(P8,0)+1</f>
        <v>#NAME?</v>
      </c>
      <c r="S8" s="285"/>
      <c r="T8" s="284" t="e">
        <f ca="1">_xll.FIMMÊS(R8,0)+1</f>
        <v>#NAME?</v>
      </c>
      <c r="U8" s="285"/>
      <c r="V8" s="284" t="e">
        <f ca="1">_xll.FIMMÊS(T8,0)+1</f>
        <v>#NAME?</v>
      </c>
      <c r="W8" s="286"/>
      <c r="X8" s="284" t="e">
        <f ca="1">_xll.FIMMÊS(V8,0)+1</f>
        <v>#NAME?</v>
      </c>
      <c r="Y8" s="285"/>
      <c r="Z8" s="284" t="e">
        <f ca="1">_xll.FIMMÊS(X8,0)+1</f>
        <v>#NAME?</v>
      </c>
      <c r="AA8" s="285"/>
      <c r="AB8" s="284" t="e">
        <f ca="1">_xll.FIMMÊS(Z8,0)+1</f>
        <v>#NAME?</v>
      </c>
      <c r="AC8" s="285"/>
      <c r="AD8" s="284" t="e">
        <f ca="1">_xll.FIMMÊS(AB8,0)+1</f>
        <v>#NAME?</v>
      </c>
      <c r="AE8" s="285"/>
      <c r="AF8" s="284" t="e">
        <f ca="1">_xll.FIMMÊS(AD8,0)+1</f>
        <v>#NAME?</v>
      </c>
      <c r="AG8" s="285"/>
      <c r="AH8" s="284" t="e">
        <f ca="1">_xll.FIMMÊS(AF8,0)+1</f>
        <v>#NAME?</v>
      </c>
      <c r="AI8" s="285"/>
      <c r="AJ8" s="284" t="e">
        <f ca="1">_xll.FIMMÊS(AH8,0)+1</f>
        <v>#NAME?</v>
      </c>
      <c r="AK8" s="285"/>
      <c r="AL8" s="284" t="e">
        <f ca="1">_xll.FIMMÊS(AJ8,0)+1</f>
        <v>#NAME?</v>
      </c>
      <c r="AM8" s="285"/>
      <c r="AN8" s="284" t="e">
        <f ca="1">_xll.FIMMÊS(AL8,0)+1</f>
        <v>#NAME?</v>
      </c>
      <c r="AO8" s="285"/>
      <c r="AP8" s="284" t="e">
        <f ca="1">_xll.FIMMÊS(AN8,0)+1</f>
        <v>#NAME?</v>
      </c>
      <c r="AQ8" s="285"/>
      <c r="AR8" s="284" t="e">
        <f ca="1">_xll.FIMMÊS(AP8,0)+1</f>
        <v>#NAME?</v>
      </c>
      <c r="AS8" s="285"/>
      <c r="AT8" s="284" t="e">
        <f ca="1">_xll.FIMMÊS(AR8,0)+1</f>
        <v>#NAME?</v>
      </c>
      <c r="AU8" s="285"/>
      <c r="AV8" s="284" t="e">
        <f ca="1">_xll.FIMMÊS(AT8,0)+1</f>
        <v>#NAME?</v>
      </c>
      <c r="AW8" s="285"/>
      <c r="AX8" s="284" t="e">
        <f ca="1">_xll.FIMMÊS(AV8,0)+1</f>
        <v>#NAME?</v>
      </c>
      <c r="AY8" s="285"/>
      <c r="AZ8" s="284" t="e">
        <f ca="1">_xll.FIMMÊS(AX8,0)+1</f>
        <v>#NAME?</v>
      </c>
      <c r="BA8" s="285"/>
      <c r="BB8" s="284" t="e">
        <f ca="1">_xll.FIMMÊS(AZ8,0)+1</f>
        <v>#NAME?</v>
      </c>
      <c r="BC8" s="285"/>
      <c r="BD8" s="284" t="e">
        <f ca="1">_xll.FIMMÊS(BB8,0)+1</f>
        <v>#NAME?</v>
      </c>
      <c r="BE8" s="285"/>
      <c r="BF8" s="284" t="str">
        <f>Desempenho!AJ7</f>
        <v>06 a 31 - Mai - 24</v>
      </c>
      <c r="BG8" s="285"/>
      <c r="BH8" s="284" t="e">
        <f ca="1">_xll.FIMMÊS(BD8,0)+1</f>
        <v>#NAME?</v>
      </c>
      <c r="BI8" s="285"/>
      <c r="BJ8" s="284" t="e">
        <f ca="1">_xll.FIMMÊS(BH8,0)+1</f>
        <v>#NAME?</v>
      </c>
      <c r="BK8" s="285"/>
      <c r="BL8" s="284" t="e">
        <f ca="1">_xll.FIMMÊS(BJ8,0)+1</f>
        <v>#NAME?</v>
      </c>
      <c r="BM8" s="285"/>
      <c r="BN8" s="284" t="e">
        <f ca="1">_xll.FIMMÊS(BL8,0)+1</f>
        <v>#NAME?</v>
      </c>
      <c r="BO8" s="285"/>
      <c r="BP8" s="284" t="e">
        <f ca="1">_xll.FIMMÊS(BN8,0)+1</f>
        <v>#NAME?</v>
      </c>
      <c r="BQ8" s="285"/>
      <c r="BR8" s="284" t="e">
        <f ca="1">_xll.FIMMÊS(BP8,0)+1</f>
        <v>#NAME?</v>
      </c>
      <c r="BS8" s="285"/>
      <c r="BT8" s="284" t="e">
        <f ca="1">_xll.FIMMÊS(BR8,0)+1</f>
        <v>#NAME?</v>
      </c>
      <c r="BU8" s="285"/>
      <c r="BV8" s="284" t="e">
        <f ca="1">_xll.FIMMÊS(BT8,0)+1</f>
        <v>#NAME?</v>
      </c>
      <c r="BW8" s="285"/>
      <c r="BX8" s="284" t="e">
        <f ca="1">_xll.FIMMÊS(BV8,0)+1</f>
        <v>#NAME?</v>
      </c>
      <c r="BY8" s="285"/>
      <c r="BZ8" s="284" t="e">
        <f ca="1">_xll.FIMMÊS(BX8,0)+1</f>
        <v>#NAME?</v>
      </c>
      <c r="CA8" s="285"/>
      <c r="CB8" s="284" t="e">
        <f ca="1">_xll.FIMMÊS(BZ8,0)+1</f>
        <v>#NAME?</v>
      </c>
      <c r="CC8" s="285"/>
      <c r="CD8" s="284" t="e">
        <f ca="1">_xll.FIMMÊS(CB8,0)+1</f>
        <v>#NAME?</v>
      </c>
      <c r="CE8" s="285"/>
      <c r="CF8" s="284" t="e">
        <f ca="1">_xll.FIMMÊS(CD8,0)+1</f>
        <v>#NAME?</v>
      </c>
      <c r="CG8" s="285"/>
      <c r="CH8" s="284" t="e">
        <f ca="1">_xll.FIMMÊS(CF8,0)+1</f>
        <v>#NAME?</v>
      </c>
      <c r="CI8" s="285"/>
      <c r="CJ8" s="284" t="e">
        <f ca="1">_xll.FIMMÊS(CH8,0)+1</f>
        <v>#NAME?</v>
      </c>
      <c r="CK8" s="285"/>
      <c r="CL8" s="284" t="e">
        <f ca="1">_xll.FIMMÊS(CJ8,0)+1</f>
        <v>#NAME?</v>
      </c>
      <c r="CM8" s="285"/>
      <c r="CN8" s="284" t="e">
        <f ca="1">_xll.FIMMÊS(CL8,0)+1</f>
        <v>#NAME?</v>
      </c>
      <c r="CO8" s="285"/>
      <c r="CP8" s="284" t="e">
        <f ca="1">_xll.FIMMÊS(CN8,0)+1</f>
        <v>#NAME?</v>
      </c>
      <c r="CQ8" s="285"/>
      <c r="CR8" s="284" t="e">
        <f ca="1">_xll.FIMMÊS(CP8,0)+1</f>
        <v>#NAME?</v>
      </c>
      <c r="CS8" s="285"/>
      <c r="CT8" s="284" t="e">
        <f ca="1">_xll.FIMMÊS(CR8,0)+1</f>
        <v>#NAME?</v>
      </c>
      <c r="CU8" s="285"/>
      <c r="CV8" s="284" t="e">
        <f ca="1">_xll.FIMMÊS(CT8,0)+1</f>
        <v>#NAME?</v>
      </c>
      <c r="CW8" s="285"/>
      <c r="CX8" s="284" t="e">
        <f ca="1">_xll.FIMMÊS(CV8,0)+1</f>
        <v>#NAME?</v>
      </c>
      <c r="CY8" s="285"/>
      <c r="CZ8" s="284" t="e">
        <f ca="1">_xll.FIMMÊS(CX8,0)+1</f>
        <v>#NAME?</v>
      </c>
      <c r="DA8" s="285"/>
      <c r="DB8" s="284" t="e">
        <f ca="1">_xll.FIMMÊS(CZ8,0)+1</f>
        <v>#NAME?</v>
      </c>
      <c r="DC8" s="285"/>
      <c r="DD8" s="284" t="e">
        <f ca="1">_xll.FIMMÊS(DB8,0)+1</f>
        <v>#NAME?</v>
      </c>
      <c r="DE8" s="285"/>
      <c r="DF8" s="284" t="e">
        <f ca="1">_xll.FIMMÊS(DD8,0)+1</f>
        <v>#NAME?</v>
      </c>
      <c r="DG8" s="285"/>
      <c r="DH8" s="284" t="e">
        <f ca="1">_xll.FIMMÊS(DF8,0)+1</f>
        <v>#NAME?</v>
      </c>
      <c r="DI8" s="285"/>
      <c r="DJ8" s="284" t="e">
        <f ca="1">_xll.FIMMÊS(DH8,0)+1</f>
        <v>#NAME?</v>
      </c>
      <c r="DK8" s="285"/>
      <c r="DL8" s="284" t="e">
        <f ca="1">_xll.FIMMÊS(DJ8,0)+1</f>
        <v>#NAME?</v>
      </c>
      <c r="DM8" s="285"/>
      <c r="DN8" s="284" t="e">
        <f ca="1">_xll.FIMMÊS(DL8,0)+1</f>
        <v>#NAME?</v>
      </c>
      <c r="DO8" s="285"/>
      <c r="DP8" s="284" t="e">
        <f ca="1">_xll.FIMMÊS(DN8,0)+1</f>
        <v>#NAME?</v>
      </c>
      <c r="DQ8" s="285"/>
      <c r="DR8" s="284" t="e">
        <f ca="1">_xll.FIMMÊS(DP8,0)+1</f>
        <v>#NAME?</v>
      </c>
      <c r="DS8" s="285"/>
    </row>
    <row r="9" spans="1:123" s="220" customFormat="1" ht="12.75" x14ac:dyDescent="0.25">
      <c r="A9" s="219" t="s">
        <v>19</v>
      </c>
      <c r="B9" s="287">
        <v>1.139</v>
      </c>
      <c r="C9" s="287"/>
      <c r="D9" s="287">
        <v>1.577</v>
      </c>
      <c r="E9" s="287"/>
      <c r="F9" s="287">
        <v>1.17</v>
      </c>
      <c r="G9" s="288"/>
      <c r="H9" s="287">
        <v>1.0469999999999999</v>
      </c>
      <c r="I9" s="288"/>
      <c r="J9" s="287">
        <v>1.079</v>
      </c>
      <c r="K9" s="288"/>
      <c r="L9" s="287">
        <v>1.1507000000000001</v>
      </c>
      <c r="M9" s="288"/>
      <c r="N9" s="287">
        <v>0.8417</v>
      </c>
      <c r="O9" s="288"/>
      <c r="P9" s="287">
        <v>1.0663</v>
      </c>
      <c r="Q9" s="288"/>
      <c r="R9" s="287">
        <v>1.0125999999999999</v>
      </c>
      <c r="S9" s="288"/>
      <c r="T9" s="287">
        <v>1.0384</v>
      </c>
      <c r="U9" s="288"/>
      <c r="V9" s="287">
        <v>0.80610000000000004</v>
      </c>
      <c r="W9" s="289"/>
      <c r="X9" s="287">
        <v>0.86019999999999996</v>
      </c>
      <c r="Y9" s="288"/>
      <c r="Z9" s="287">
        <v>0.9284</v>
      </c>
      <c r="AA9" s="288"/>
      <c r="AB9" s="287">
        <v>0.92859999999999998</v>
      </c>
      <c r="AC9" s="288"/>
      <c r="AD9" s="287">
        <v>0.86539999999999995</v>
      </c>
      <c r="AE9" s="288"/>
      <c r="AF9" s="287">
        <v>0.94</v>
      </c>
      <c r="AG9" s="288"/>
      <c r="AH9" s="287">
        <v>0.87770000000000004</v>
      </c>
      <c r="AI9" s="288"/>
      <c r="AJ9" s="287">
        <v>0.95450000000000002</v>
      </c>
      <c r="AK9" s="288"/>
      <c r="AL9" s="287">
        <v>0.92420000000000002</v>
      </c>
      <c r="AM9" s="288"/>
      <c r="AN9" s="287">
        <v>0.94499999999999995</v>
      </c>
      <c r="AO9" s="288"/>
      <c r="AP9" s="287">
        <v>0.93200000000000005</v>
      </c>
      <c r="AQ9" s="288"/>
      <c r="AR9" s="287">
        <v>0.97199999999999998</v>
      </c>
      <c r="AS9" s="288"/>
      <c r="AT9" s="287">
        <v>0.96699999999999997</v>
      </c>
      <c r="AU9" s="288"/>
      <c r="AV9" s="287">
        <v>0.86450000000000005</v>
      </c>
      <c r="AW9" s="288"/>
      <c r="AX9" s="287">
        <v>0.85760000000000003</v>
      </c>
      <c r="AY9" s="288"/>
      <c r="AZ9" s="287">
        <v>0.86699999999999999</v>
      </c>
      <c r="BA9" s="288"/>
      <c r="BB9" s="287">
        <v>0.87860000000000005</v>
      </c>
      <c r="BC9" s="288"/>
      <c r="BD9" s="287">
        <v>0.7571</v>
      </c>
      <c r="BE9" s="288"/>
      <c r="BF9" s="287"/>
      <c r="BG9" s="288"/>
      <c r="BH9" s="287">
        <v>0.78190000000000004</v>
      </c>
      <c r="BI9" s="288"/>
      <c r="BJ9" s="287">
        <v>0.91690000000000005</v>
      </c>
      <c r="BK9" s="288"/>
      <c r="BL9" s="287">
        <v>0.89549999999999996</v>
      </c>
      <c r="BM9" s="288"/>
      <c r="BN9" s="287">
        <v>0.92469999999999997</v>
      </c>
      <c r="BO9" s="288"/>
      <c r="BP9" s="287">
        <v>0.91110000000000002</v>
      </c>
      <c r="BQ9" s="288"/>
      <c r="BR9" s="287">
        <v>0.92779999999999996</v>
      </c>
      <c r="BS9" s="288"/>
      <c r="BT9" s="287">
        <v>0.95069999999999999</v>
      </c>
      <c r="BU9" s="288"/>
      <c r="BV9" s="287">
        <v>0.91239999999999999</v>
      </c>
      <c r="BW9" s="288"/>
      <c r="BX9" s="287">
        <v>0.93389999999999995</v>
      </c>
      <c r="BY9" s="288"/>
      <c r="BZ9" s="287">
        <v>0.92</v>
      </c>
      <c r="CA9" s="288"/>
      <c r="CB9" s="287">
        <v>0.92779999999999996</v>
      </c>
      <c r="CC9" s="288"/>
      <c r="CD9" s="287">
        <v>0.83050000000000002</v>
      </c>
      <c r="CE9" s="288"/>
      <c r="CF9" s="287">
        <v>0.95540000000000003</v>
      </c>
      <c r="CG9" s="288"/>
      <c r="CH9" s="287">
        <v>0.91110000000000002</v>
      </c>
      <c r="CI9" s="288"/>
      <c r="CJ9" s="287">
        <v>0.92469999999999997</v>
      </c>
      <c r="CK9" s="288"/>
      <c r="CL9" s="287">
        <v>0.874</v>
      </c>
      <c r="CM9" s="288"/>
      <c r="CN9" s="287">
        <v>0.92530000000000001</v>
      </c>
      <c r="CO9" s="288"/>
      <c r="CP9" s="287">
        <v>0.89100000000000001</v>
      </c>
      <c r="CQ9" s="288"/>
      <c r="CR9" s="287">
        <v>0.92689999999999995</v>
      </c>
      <c r="CS9" s="288"/>
      <c r="CT9" s="287">
        <v>0.91549999999999998</v>
      </c>
      <c r="CU9" s="288"/>
      <c r="CV9" s="287">
        <v>0.91090000000000004</v>
      </c>
      <c r="CW9" s="288"/>
      <c r="CX9" s="287">
        <v>0.88939999999999997</v>
      </c>
      <c r="CY9" s="288"/>
      <c r="CZ9" s="287">
        <v>0.90780000000000005</v>
      </c>
      <c r="DA9" s="288"/>
      <c r="DB9" s="287">
        <v>0.91900000000000004</v>
      </c>
      <c r="DC9" s="288"/>
      <c r="DD9" s="287">
        <v>0.91549999999999998</v>
      </c>
      <c r="DE9" s="288"/>
      <c r="DF9" s="287">
        <v>0.90790000000000004</v>
      </c>
      <c r="DG9" s="288"/>
      <c r="DH9" s="287">
        <v>0.91390000000000005</v>
      </c>
      <c r="DI9" s="288"/>
      <c r="DJ9" s="287"/>
      <c r="DK9" s="288"/>
      <c r="DL9" s="287"/>
      <c r="DM9" s="288"/>
      <c r="DN9" s="287"/>
      <c r="DO9" s="288"/>
      <c r="DP9" s="287"/>
      <c r="DQ9" s="288"/>
      <c r="DR9" s="287"/>
      <c r="DS9" s="288"/>
    </row>
    <row r="10" spans="1:123" s="220" customFormat="1" ht="12.75" x14ac:dyDescent="0.25">
      <c r="A10" s="219" t="s">
        <v>21</v>
      </c>
      <c r="B10" s="287">
        <v>0.61199999999999999</v>
      </c>
      <c r="C10" s="287"/>
      <c r="D10" s="287">
        <v>1.0049999999999999</v>
      </c>
      <c r="E10" s="287"/>
      <c r="F10" s="287">
        <v>0.94699999999999995</v>
      </c>
      <c r="G10" s="288"/>
      <c r="H10" s="287">
        <v>1.385</v>
      </c>
      <c r="I10" s="288"/>
      <c r="J10" s="287">
        <v>1.421</v>
      </c>
      <c r="K10" s="288"/>
      <c r="L10" s="287">
        <v>0.98329999999999995</v>
      </c>
      <c r="M10" s="288"/>
      <c r="N10" s="287">
        <v>1.0201</v>
      </c>
      <c r="O10" s="288"/>
      <c r="P10" s="287">
        <v>1.0945</v>
      </c>
      <c r="Q10" s="288"/>
      <c r="R10" s="287">
        <v>1.0222</v>
      </c>
      <c r="S10" s="288"/>
      <c r="T10" s="287">
        <v>1.0819000000000001</v>
      </c>
      <c r="U10" s="288"/>
      <c r="V10" s="287">
        <v>0.90690000000000004</v>
      </c>
      <c r="W10" s="289"/>
      <c r="X10" s="287">
        <v>0.77680000000000005</v>
      </c>
      <c r="Y10" s="288"/>
      <c r="Z10" s="287">
        <v>0.78220000000000001</v>
      </c>
      <c r="AA10" s="288"/>
      <c r="AB10" s="287">
        <v>0.90329999999999999</v>
      </c>
      <c r="AC10" s="288"/>
      <c r="AD10" s="287">
        <v>0.79159999999999997</v>
      </c>
      <c r="AE10" s="288"/>
      <c r="AF10" s="287">
        <v>0.88329999999999997</v>
      </c>
      <c r="AG10" s="288"/>
      <c r="AH10" s="287">
        <v>0.8105</v>
      </c>
      <c r="AI10" s="288"/>
      <c r="AJ10" s="287">
        <v>0.86339999999999995</v>
      </c>
      <c r="AK10" s="288"/>
      <c r="AL10" s="287">
        <v>0.91259999999999997</v>
      </c>
      <c r="AM10" s="288"/>
      <c r="AN10" s="287">
        <v>0.96599999999999997</v>
      </c>
      <c r="AO10" s="288"/>
      <c r="AP10" s="287">
        <v>0.98199999999999998</v>
      </c>
      <c r="AQ10" s="288"/>
      <c r="AR10" s="287">
        <v>0.97299999999999998</v>
      </c>
      <c r="AS10" s="288"/>
      <c r="AT10" s="287">
        <v>0.99299999999999999</v>
      </c>
      <c r="AU10" s="288"/>
      <c r="AV10" s="287">
        <v>0.82930000000000004</v>
      </c>
      <c r="AW10" s="288"/>
      <c r="AX10" s="287">
        <v>0.77549999999999997</v>
      </c>
      <c r="AY10" s="288"/>
      <c r="AZ10" s="287">
        <v>0.82750000000000001</v>
      </c>
      <c r="BA10" s="288"/>
      <c r="BB10" s="287">
        <v>0.93</v>
      </c>
      <c r="BC10" s="288"/>
      <c r="BD10" s="287">
        <v>0.90280000000000005</v>
      </c>
      <c r="BE10" s="288"/>
      <c r="BF10" s="287"/>
      <c r="BG10" s="288"/>
      <c r="BH10" s="287">
        <v>0.94030000000000002</v>
      </c>
      <c r="BI10" s="288"/>
      <c r="BJ10" s="287">
        <v>0.98880000000000001</v>
      </c>
      <c r="BK10" s="288"/>
      <c r="BL10" s="287">
        <v>0.90110000000000001</v>
      </c>
      <c r="BM10" s="288"/>
      <c r="BN10" s="287">
        <v>0.89649999999999996</v>
      </c>
      <c r="BO10" s="288"/>
      <c r="BP10" s="287">
        <v>0.87770000000000004</v>
      </c>
      <c r="BQ10" s="288"/>
      <c r="BR10" s="287">
        <v>0.9758</v>
      </c>
      <c r="BS10" s="288"/>
      <c r="BT10" s="287">
        <v>0.94440000000000002</v>
      </c>
      <c r="BU10" s="288"/>
      <c r="BV10" s="287">
        <v>0.88570000000000004</v>
      </c>
      <c r="BW10" s="288"/>
      <c r="BX10" s="287">
        <v>0.92059999999999997</v>
      </c>
      <c r="BY10" s="288"/>
      <c r="BZ10" s="287">
        <v>0.98509999999999998</v>
      </c>
      <c r="CA10" s="288"/>
      <c r="CB10" s="287">
        <v>0.89380000000000004</v>
      </c>
      <c r="CC10" s="288"/>
      <c r="CD10" s="287">
        <v>0.97360000000000002</v>
      </c>
      <c r="CE10" s="288"/>
      <c r="CF10" s="287">
        <v>0.94079999999999997</v>
      </c>
      <c r="CG10" s="288"/>
      <c r="CH10" s="287">
        <v>0.97909999999999997</v>
      </c>
      <c r="CI10" s="288"/>
      <c r="CJ10" s="287">
        <v>0.89649999999999996</v>
      </c>
      <c r="CK10" s="288"/>
      <c r="CL10" s="287">
        <v>0.91930000000000001</v>
      </c>
      <c r="CM10" s="288"/>
      <c r="CN10" s="287">
        <v>0.84019999999999995</v>
      </c>
      <c r="CO10" s="288"/>
      <c r="CP10" s="287">
        <v>0.8266</v>
      </c>
      <c r="CQ10" s="288"/>
      <c r="CR10" s="287">
        <v>0.81659999999999999</v>
      </c>
      <c r="CS10" s="288"/>
      <c r="CT10" s="287">
        <v>0.86019999999999996</v>
      </c>
      <c r="CU10" s="288"/>
      <c r="CV10" s="287">
        <v>0.88300000000000001</v>
      </c>
      <c r="CW10" s="288"/>
      <c r="CX10" s="287">
        <v>0.81989999999999996</v>
      </c>
      <c r="CY10" s="288"/>
      <c r="CZ10" s="287">
        <v>0.83330000000000004</v>
      </c>
      <c r="DA10" s="288"/>
      <c r="DB10" s="287">
        <v>0.9</v>
      </c>
      <c r="DC10" s="288"/>
      <c r="DD10" s="287">
        <v>0.86819999999999997</v>
      </c>
      <c r="DE10" s="288"/>
      <c r="DF10" s="287">
        <v>0.86380000000000001</v>
      </c>
      <c r="DG10" s="288"/>
      <c r="DH10" s="287">
        <v>0.86550000000000005</v>
      </c>
      <c r="DI10" s="288"/>
      <c r="DJ10" s="287"/>
      <c r="DK10" s="288"/>
      <c r="DL10" s="287"/>
      <c r="DM10" s="288"/>
      <c r="DN10" s="287"/>
      <c r="DO10" s="288"/>
      <c r="DP10" s="287"/>
      <c r="DQ10" s="288"/>
      <c r="DR10" s="287"/>
      <c r="DS10" s="288"/>
    </row>
    <row r="11" spans="1:123" s="220" customFormat="1" ht="12.75" x14ac:dyDescent="0.25">
      <c r="A11" s="219" t="s">
        <v>20</v>
      </c>
      <c r="B11" s="287">
        <v>0.65600000000000003</v>
      </c>
      <c r="C11" s="287"/>
      <c r="D11" s="287">
        <v>0.69</v>
      </c>
      <c r="E11" s="287"/>
      <c r="F11" s="287">
        <v>0.93300000000000005</v>
      </c>
      <c r="G11" s="288"/>
      <c r="H11" s="287">
        <v>0.90500000000000003</v>
      </c>
      <c r="I11" s="288"/>
      <c r="J11" s="287">
        <v>0.81799999999999995</v>
      </c>
      <c r="K11" s="288"/>
      <c r="L11" s="287">
        <v>0.86880000000000002</v>
      </c>
      <c r="M11" s="288"/>
      <c r="N11" s="287">
        <v>0.74419999999999997</v>
      </c>
      <c r="O11" s="288"/>
      <c r="P11" s="287">
        <v>0.87629999999999997</v>
      </c>
      <c r="Q11" s="288"/>
      <c r="R11" s="287">
        <v>0.88049999999999995</v>
      </c>
      <c r="S11" s="288"/>
      <c r="T11" s="287">
        <v>0.87090000000000001</v>
      </c>
      <c r="U11" s="288"/>
      <c r="V11" s="287">
        <v>0.81659999999999999</v>
      </c>
      <c r="W11" s="289"/>
      <c r="X11" s="287">
        <v>0.72840000000000005</v>
      </c>
      <c r="Y11" s="288"/>
      <c r="Z11" s="287">
        <v>0.73309999999999997</v>
      </c>
      <c r="AA11" s="288"/>
      <c r="AB11" s="287">
        <v>0.90769999999999995</v>
      </c>
      <c r="AC11" s="288"/>
      <c r="AD11" s="287">
        <v>0.87739999999999996</v>
      </c>
      <c r="AE11" s="288"/>
      <c r="AF11" s="287">
        <v>1</v>
      </c>
      <c r="AG11" s="288"/>
      <c r="AH11" s="287">
        <v>1</v>
      </c>
      <c r="AI11" s="288"/>
      <c r="AJ11" s="287">
        <v>0.72670000000000001</v>
      </c>
      <c r="AK11" s="288"/>
      <c r="AL11" s="287">
        <v>0.8306</v>
      </c>
      <c r="AM11" s="288"/>
      <c r="AN11" s="287">
        <v>0.58899999999999997</v>
      </c>
      <c r="AO11" s="288"/>
      <c r="AP11" s="287">
        <v>0.65200000000000002</v>
      </c>
      <c r="AQ11" s="288"/>
      <c r="AR11" s="287">
        <v>0.61499999999999999</v>
      </c>
      <c r="AS11" s="288"/>
      <c r="AT11" s="287">
        <v>0.53100000000000003</v>
      </c>
      <c r="AU11" s="288"/>
      <c r="AV11" s="287">
        <v>0.77149999999999996</v>
      </c>
      <c r="AW11" s="288"/>
      <c r="AX11" s="287">
        <v>0.55379999999999996</v>
      </c>
      <c r="AY11" s="288"/>
      <c r="AZ11" s="287">
        <v>0.64080000000000004</v>
      </c>
      <c r="BA11" s="288"/>
      <c r="BB11" s="287">
        <v>0.63439999999999996</v>
      </c>
      <c r="BC11" s="288"/>
      <c r="BD11" s="287">
        <v>0.65280000000000005</v>
      </c>
      <c r="BE11" s="288"/>
      <c r="BF11" s="287"/>
      <c r="BG11" s="288"/>
      <c r="BH11" s="287">
        <v>0.73660000000000003</v>
      </c>
      <c r="BI11" s="288"/>
      <c r="BJ11" s="287">
        <v>0.95830000000000004</v>
      </c>
      <c r="BK11" s="288"/>
      <c r="BL11" s="287">
        <v>0.55369999999999997</v>
      </c>
      <c r="BM11" s="288"/>
      <c r="BN11" s="287">
        <v>0.64249999999999996</v>
      </c>
      <c r="BO11" s="288"/>
      <c r="BP11" s="287">
        <v>0.75270000000000004</v>
      </c>
      <c r="BQ11" s="288"/>
      <c r="BR11" s="287">
        <v>0.80910000000000004</v>
      </c>
      <c r="BS11" s="288"/>
      <c r="BT11" s="287">
        <v>0.77500000000000002</v>
      </c>
      <c r="BU11" s="288"/>
      <c r="BV11" s="287">
        <v>0.69889999999999997</v>
      </c>
      <c r="BW11" s="288"/>
      <c r="BX11" s="287">
        <v>0.76339999999999997</v>
      </c>
      <c r="BY11" s="288"/>
      <c r="BZ11" s="287">
        <v>0.83030000000000004</v>
      </c>
      <c r="CA11" s="288"/>
      <c r="CB11" s="287">
        <v>0.87629999999999997</v>
      </c>
      <c r="CC11" s="288"/>
      <c r="CD11" s="287">
        <v>0.94920000000000004</v>
      </c>
      <c r="CE11" s="288"/>
      <c r="CF11" s="287">
        <v>0.86819999999999997</v>
      </c>
      <c r="CG11" s="288"/>
      <c r="CH11" s="287">
        <v>0.96940000000000004</v>
      </c>
      <c r="CI11" s="288"/>
      <c r="CJ11" s="287">
        <v>0.9274</v>
      </c>
      <c r="CK11" s="288"/>
      <c r="CL11" s="287">
        <v>0.89780000000000004</v>
      </c>
      <c r="CM11" s="288"/>
      <c r="CN11" s="287">
        <v>0.94720000000000004</v>
      </c>
      <c r="CO11" s="288"/>
      <c r="CP11" s="287">
        <v>0.62629999999999997</v>
      </c>
      <c r="CQ11" s="288"/>
      <c r="CR11" s="287">
        <v>0.78610000000000002</v>
      </c>
      <c r="CS11" s="288"/>
      <c r="CT11" s="287">
        <v>0.79830000000000001</v>
      </c>
      <c r="CU11" s="288"/>
      <c r="CV11" s="287">
        <v>0.67200000000000004</v>
      </c>
      <c r="CW11" s="288"/>
      <c r="CX11" s="287">
        <v>0.78859999999999997</v>
      </c>
      <c r="CY11" s="288"/>
      <c r="CZ11" s="287">
        <v>0.77410000000000001</v>
      </c>
      <c r="DA11" s="288"/>
      <c r="DB11" s="287">
        <v>0.92220000000000002</v>
      </c>
      <c r="DC11" s="288"/>
      <c r="DD11" s="287">
        <v>0.80640000000000001</v>
      </c>
      <c r="DE11" s="288"/>
      <c r="DF11" s="287">
        <v>0.65</v>
      </c>
      <c r="DG11" s="288"/>
      <c r="DH11" s="287">
        <v>0.65590000000000004</v>
      </c>
      <c r="DI11" s="288"/>
      <c r="DJ11" s="287"/>
      <c r="DK11" s="288"/>
      <c r="DL11" s="287"/>
      <c r="DM11" s="288"/>
      <c r="DN11" s="287"/>
      <c r="DO11" s="288"/>
      <c r="DP11" s="287"/>
      <c r="DQ11" s="288"/>
      <c r="DR11" s="287"/>
      <c r="DS11" s="288"/>
    </row>
    <row r="12" spans="1:123" s="220" customFormat="1" ht="12.75" customHeight="1" x14ac:dyDescent="0.25">
      <c r="A12" s="219" t="s">
        <v>22</v>
      </c>
      <c r="B12" s="287"/>
      <c r="C12" s="287"/>
      <c r="D12" s="287"/>
      <c r="E12" s="287"/>
      <c r="F12" s="287"/>
      <c r="G12" s="288"/>
      <c r="H12" s="287"/>
      <c r="I12" s="288"/>
      <c r="J12" s="287"/>
      <c r="K12" s="288"/>
      <c r="L12" s="287"/>
      <c r="M12" s="288"/>
      <c r="N12" s="287"/>
      <c r="O12" s="288"/>
      <c r="P12" s="287"/>
      <c r="Q12" s="288"/>
      <c r="R12" s="287"/>
      <c r="S12" s="288"/>
      <c r="T12" s="287"/>
      <c r="U12" s="288"/>
      <c r="V12" s="287"/>
      <c r="W12" s="289"/>
      <c r="X12" s="287"/>
      <c r="Y12" s="288"/>
      <c r="Z12" s="287"/>
      <c r="AA12" s="288"/>
      <c r="AB12" s="287"/>
      <c r="AC12" s="288"/>
      <c r="AD12" s="287"/>
      <c r="AE12" s="288"/>
      <c r="AF12" s="287"/>
      <c r="AG12" s="288"/>
      <c r="AH12" s="287"/>
      <c r="AI12" s="288"/>
      <c r="AJ12" s="287"/>
      <c r="AK12" s="288"/>
      <c r="AL12" s="287"/>
      <c r="AM12" s="288"/>
      <c r="AN12" s="287"/>
      <c r="AO12" s="288"/>
      <c r="AP12" s="287"/>
      <c r="AQ12" s="288"/>
      <c r="AR12" s="287"/>
      <c r="AS12" s="288"/>
      <c r="AT12" s="287"/>
      <c r="AU12" s="288"/>
      <c r="AV12" s="287"/>
      <c r="AW12" s="288"/>
      <c r="AX12" s="287"/>
      <c r="AY12" s="288"/>
      <c r="AZ12" s="287"/>
      <c r="BA12" s="288"/>
      <c r="BB12" s="287"/>
      <c r="BC12" s="288"/>
      <c r="BD12" s="287"/>
      <c r="BE12" s="288"/>
      <c r="BF12" s="287"/>
      <c r="BG12" s="288"/>
      <c r="BH12" s="287"/>
      <c r="BI12" s="288"/>
      <c r="BJ12" s="287"/>
      <c r="BK12" s="288"/>
      <c r="BL12" s="287"/>
      <c r="BM12" s="288"/>
      <c r="BN12" s="287">
        <v>0.4395</v>
      </c>
      <c r="BO12" s="288"/>
      <c r="BP12" s="287">
        <v>0.44579999999999997</v>
      </c>
      <c r="BQ12" s="288"/>
      <c r="BR12" s="287">
        <v>0.621</v>
      </c>
      <c r="BS12" s="288"/>
      <c r="BT12" s="287">
        <v>0.44159999999999999</v>
      </c>
      <c r="BU12" s="288"/>
      <c r="BV12" s="287">
        <v>0.4919</v>
      </c>
      <c r="BW12" s="288"/>
      <c r="BX12" s="287">
        <v>0.56040000000000001</v>
      </c>
      <c r="BY12" s="288"/>
      <c r="BZ12" s="287">
        <v>0.58919999999999995</v>
      </c>
      <c r="CA12" s="288"/>
      <c r="CB12" s="287">
        <v>0.55640000000000001</v>
      </c>
      <c r="CC12" s="288"/>
      <c r="CD12" s="290">
        <v>0.55640000000000001</v>
      </c>
      <c r="CE12" s="291"/>
      <c r="CF12" s="287">
        <v>0.48380000000000001</v>
      </c>
      <c r="CG12" s="288"/>
      <c r="CH12" s="287">
        <v>0.64580000000000004</v>
      </c>
      <c r="CI12" s="288"/>
      <c r="CJ12" s="287">
        <v>0.54430000000000001</v>
      </c>
      <c r="CK12" s="288"/>
      <c r="CL12" s="287">
        <v>0.504</v>
      </c>
      <c r="CM12" s="288"/>
      <c r="CN12" s="287">
        <v>0.57499999999999996</v>
      </c>
      <c r="CO12" s="288"/>
      <c r="CP12" s="287">
        <v>0.6008</v>
      </c>
      <c r="CQ12" s="288"/>
      <c r="CR12" s="287">
        <v>0.50419999999999998</v>
      </c>
      <c r="CS12" s="288"/>
      <c r="CT12" s="287">
        <v>0.5524</v>
      </c>
      <c r="CU12" s="288"/>
      <c r="CV12" s="287">
        <v>0.50800000000000001</v>
      </c>
      <c r="CW12" s="288"/>
      <c r="CX12" s="287">
        <v>0.625</v>
      </c>
      <c r="CY12" s="288"/>
      <c r="CZ12" s="287">
        <v>0.5887</v>
      </c>
      <c r="DA12" s="288"/>
      <c r="DB12" s="287">
        <v>0.52</v>
      </c>
      <c r="DC12" s="288"/>
      <c r="DD12" s="287">
        <v>0.52010000000000001</v>
      </c>
      <c r="DE12" s="288"/>
      <c r="DF12" s="287">
        <v>0.65</v>
      </c>
      <c r="DG12" s="288"/>
      <c r="DH12" s="287">
        <v>0.6</v>
      </c>
      <c r="DI12" s="288"/>
      <c r="DJ12" s="287"/>
      <c r="DK12" s="288"/>
      <c r="DL12" s="287"/>
      <c r="DM12" s="288"/>
      <c r="DN12" s="287"/>
      <c r="DO12" s="288"/>
      <c r="DP12" s="287"/>
      <c r="DQ12" s="288"/>
      <c r="DR12" s="287"/>
      <c r="DS12" s="288"/>
    </row>
    <row r="13" spans="1:123" s="220" customFormat="1" ht="12.75" hidden="1" customHeight="1" x14ac:dyDescent="0.25">
      <c r="A13" s="219" t="s">
        <v>216</v>
      </c>
      <c r="B13" s="287">
        <v>0</v>
      </c>
      <c r="C13" s="287"/>
      <c r="D13" s="287">
        <v>7.9000000000000001E-2</v>
      </c>
      <c r="E13" s="287"/>
      <c r="F13" s="287">
        <v>6.5000000000000002E-2</v>
      </c>
      <c r="G13" s="288"/>
      <c r="H13" s="287">
        <v>0</v>
      </c>
      <c r="I13" s="288"/>
      <c r="J13" s="287">
        <v>0</v>
      </c>
      <c r="K13" s="288"/>
      <c r="L13" s="287">
        <v>0</v>
      </c>
      <c r="M13" s="288"/>
      <c r="N13" s="287" t="s">
        <v>39</v>
      </c>
      <c r="O13" s="288"/>
      <c r="P13" s="287" t="s">
        <v>39</v>
      </c>
      <c r="Q13" s="288"/>
      <c r="R13" s="287" t="s">
        <v>39</v>
      </c>
      <c r="S13" s="288"/>
      <c r="T13" s="287" t="s">
        <v>39</v>
      </c>
      <c r="U13" s="288"/>
      <c r="V13" s="287" t="s">
        <v>39</v>
      </c>
      <c r="W13" s="289"/>
      <c r="X13" s="287"/>
      <c r="Y13" s="288"/>
      <c r="Z13" s="287"/>
      <c r="AA13" s="288"/>
      <c r="AB13" s="287"/>
      <c r="AC13" s="288"/>
      <c r="AD13" s="287"/>
      <c r="AE13" s="288"/>
      <c r="AF13" s="287"/>
      <c r="AG13" s="288"/>
      <c r="AH13" s="287"/>
      <c r="AI13" s="288"/>
      <c r="AJ13" s="287"/>
      <c r="AK13" s="288"/>
      <c r="AL13" s="287"/>
      <c r="AM13" s="288"/>
      <c r="AN13" s="287"/>
      <c r="AO13" s="288"/>
      <c r="AP13" s="287"/>
      <c r="AQ13" s="288"/>
      <c r="AR13" s="287"/>
      <c r="AS13" s="288"/>
      <c r="AT13" s="287"/>
      <c r="AU13" s="288"/>
      <c r="AV13" s="287"/>
      <c r="AW13" s="288"/>
      <c r="AX13" s="287"/>
      <c r="AY13" s="288"/>
      <c r="AZ13" s="287"/>
      <c r="BA13" s="288"/>
      <c r="BB13" s="287"/>
      <c r="BC13" s="288"/>
      <c r="BD13" s="287"/>
      <c r="BE13" s="288"/>
      <c r="BF13" s="287"/>
      <c r="BG13" s="288"/>
      <c r="BH13" s="287"/>
      <c r="BI13" s="288"/>
      <c r="BJ13" s="287"/>
      <c r="BK13" s="288"/>
      <c r="BL13" s="287"/>
      <c r="BM13" s="288"/>
      <c r="BN13" s="287"/>
      <c r="BO13" s="288"/>
      <c r="BP13" s="287"/>
      <c r="BQ13" s="288"/>
      <c r="BR13" s="287"/>
      <c r="BS13" s="288"/>
      <c r="BT13" s="287"/>
      <c r="BU13" s="288"/>
      <c r="BV13" s="287"/>
      <c r="BW13" s="288"/>
      <c r="BX13" s="287"/>
      <c r="BY13" s="288"/>
      <c r="BZ13" s="287"/>
      <c r="CA13" s="288"/>
      <c r="CB13" s="287"/>
      <c r="CC13" s="288"/>
      <c r="CD13" s="287"/>
      <c r="CE13" s="288"/>
      <c r="CF13" s="287"/>
      <c r="CG13" s="288"/>
      <c r="CH13" s="287"/>
      <c r="CI13" s="288"/>
      <c r="CJ13" s="287"/>
      <c r="CK13" s="288"/>
      <c r="CL13" s="287"/>
      <c r="CM13" s="288"/>
      <c r="CN13" s="287"/>
      <c r="CO13" s="288"/>
      <c r="CP13" s="287"/>
      <c r="CQ13" s="288"/>
      <c r="CR13" s="287"/>
      <c r="CS13" s="288"/>
      <c r="CT13" s="287"/>
      <c r="CU13" s="288"/>
      <c r="CV13" s="287"/>
      <c r="CW13" s="288"/>
      <c r="CX13" s="287"/>
      <c r="CY13" s="288"/>
      <c r="CZ13" s="287"/>
      <c r="DA13" s="288"/>
      <c r="DB13" s="287"/>
      <c r="DC13" s="288"/>
      <c r="DD13" s="287"/>
      <c r="DE13" s="288"/>
      <c r="DF13" s="287"/>
      <c r="DG13" s="288"/>
      <c r="DH13" s="287"/>
      <c r="DI13" s="288"/>
      <c r="DJ13" s="287"/>
      <c r="DK13" s="288"/>
      <c r="DL13" s="287"/>
      <c r="DM13" s="288"/>
      <c r="DN13" s="287"/>
      <c r="DO13" s="288"/>
      <c r="DP13" s="287"/>
      <c r="DQ13" s="288"/>
      <c r="DR13" s="287"/>
      <c r="DS13" s="288"/>
    </row>
    <row r="14" spans="1:123" s="220" customFormat="1" ht="12.75" hidden="1" customHeight="1" x14ac:dyDescent="0.25">
      <c r="A14" s="219" t="s">
        <v>217</v>
      </c>
      <c r="B14" s="287">
        <v>0.83899999999999997</v>
      </c>
      <c r="C14" s="287"/>
      <c r="D14" s="287">
        <v>0.92100000000000004</v>
      </c>
      <c r="E14" s="287"/>
      <c r="F14" s="287">
        <v>0.49199999999999999</v>
      </c>
      <c r="G14" s="288"/>
      <c r="H14" s="287">
        <v>0</v>
      </c>
      <c r="I14" s="288"/>
      <c r="J14" s="287">
        <v>0</v>
      </c>
      <c r="K14" s="288"/>
      <c r="L14" s="287">
        <v>0</v>
      </c>
      <c r="M14" s="288"/>
      <c r="N14" s="287" t="s">
        <v>39</v>
      </c>
      <c r="O14" s="288"/>
      <c r="P14" s="287" t="s">
        <v>39</v>
      </c>
      <c r="Q14" s="288"/>
      <c r="R14" s="287" t="s">
        <v>39</v>
      </c>
      <c r="S14" s="288"/>
      <c r="T14" s="287" t="s">
        <v>39</v>
      </c>
      <c r="U14" s="288"/>
      <c r="V14" s="287" t="s">
        <v>39</v>
      </c>
      <c r="W14" s="289"/>
      <c r="X14" s="287"/>
      <c r="Y14" s="288"/>
      <c r="Z14" s="287"/>
      <c r="AA14" s="288"/>
      <c r="AB14" s="287"/>
      <c r="AC14" s="288"/>
      <c r="AD14" s="287"/>
      <c r="AE14" s="288"/>
      <c r="AF14" s="287"/>
      <c r="AG14" s="288"/>
      <c r="AH14" s="287"/>
      <c r="AI14" s="288"/>
      <c r="AJ14" s="287"/>
      <c r="AK14" s="288"/>
      <c r="AL14" s="287"/>
      <c r="AM14" s="288"/>
      <c r="AN14" s="287"/>
      <c r="AO14" s="288"/>
      <c r="AP14" s="287"/>
      <c r="AQ14" s="288"/>
      <c r="AR14" s="287"/>
      <c r="AS14" s="288"/>
      <c r="AT14" s="287"/>
      <c r="AU14" s="288"/>
      <c r="AV14" s="287"/>
      <c r="AW14" s="288"/>
      <c r="AX14" s="287"/>
      <c r="AY14" s="288"/>
      <c r="AZ14" s="287"/>
      <c r="BA14" s="288"/>
      <c r="BB14" s="287"/>
      <c r="BC14" s="288"/>
      <c r="BD14" s="287"/>
      <c r="BE14" s="288"/>
      <c r="BF14" s="287"/>
      <c r="BG14" s="288"/>
      <c r="BH14" s="287"/>
      <c r="BI14" s="288"/>
      <c r="BJ14" s="287"/>
      <c r="BK14" s="288"/>
      <c r="BL14" s="287"/>
      <c r="BM14" s="288"/>
      <c r="BN14" s="287"/>
      <c r="BO14" s="288"/>
      <c r="BP14" s="287"/>
      <c r="BQ14" s="288"/>
      <c r="BR14" s="287"/>
      <c r="BS14" s="288"/>
      <c r="BT14" s="287"/>
      <c r="BU14" s="288"/>
      <c r="BV14" s="287"/>
      <c r="BW14" s="288"/>
      <c r="BX14" s="287"/>
      <c r="BY14" s="288"/>
      <c r="BZ14" s="287"/>
      <c r="CA14" s="288"/>
      <c r="CB14" s="287"/>
      <c r="CC14" s="288"/>
      <c r="CD14" s="287"/>
      <c r="CE14" s="288"/>
      <c r="CF14" s="287"/>
      <c r="CG14" s="288"/>
      <c r="CH14" s="287"/>
      <c r="CI14" s="288"/>
      <c r="CJ14" s="287"/>
      <c r="CK14" s="288"/>
      <c r="CL14" s="287"/>
      <c r="CM14" s="288"/>
      <c r="CN14" s="287"/>
      <c r="CO14" s="288"/>
      <c r="CP14" s="287"/>
      <c r="CQ14" s="288"/>
      <c r="CR14" s="287"/>
      <c r="CS14" s="288"/>
      <c r="CT14" s="287"/>
      <c r="CU14" s="288"/>
      <c r="CV14" s="287"/>
      <c r="CW14" s="288"/>
      <c r="CX14" s="287"/>
      <c r="CY14" s="288"/>
      <c r="CZ14" s="287"/>
      <c r="DA14" s="288"/>
      <c r="DB14" s="287"/>
      <c r="DC14" s="288"/>
      <c r="DD14" s="287"/>
      <c r="DE14" s="288"/>
      <c r="DF14" s="287"/>
      <c r="DG14" s="288"/>
      <c r="DH14" s="287"/>
      <c r="DI14" s="288"/>
      <c r="DJ14" s="287"/>
      <c r="DK14" s="288"/>
      <c r="DL14" s="287"/>
      <c r="DM14" s="288"/>
      <c r="DN14" s="287"/>
      <c r="DO14" s="288"/>
      <c r="DP14" s="287"/>
      <c r="DQ14" s="288"/>
      <c r="DR14" s="287"/>
      <c r="DS14" s="288"/>
    </row>
    <row r="15" spans="1:123" s="220" customFormat="1" ht="12.75" x14ac:dyDescent="0.25">
      <c r="A15" s="219" t="s">
        <v>218</v>
      </c>
      <c r="B15" s="287">
        <v>0.72699999999999998</v>
      </c>
      <c r="C15" s="287"/>
      <c r="D15" s="287">
        <v>0.96399999999999997</v>
      </c>
      <c r="E15" s="287"/>
      <c r="F15" s="287">
        <v>0.95</v>
      </c>
      <c r="G15" s="288"/>
      <c r="H15" s="287">
        <v>0.90200000000000002</v>
      </c>
      <c r="I15" s="288"/>
      <c r="J15" s="287">
        <v>0.94</v>
      </c>
      <c r="K15" s="288"/>
      <c r="L15" s="287">
        <v>0.81499999999999995</v>
      </c>
      <c r="M15" s="288"/>
      <c r="N15" s="287">
        <v>0.93220000000000003</v>
      </c>
      <c r="O15" s="288"/>
      <c r="P15" s="287">
        <v>0.95069999999999999</v>
      </c>
      <c r="Q15" s="288"/>
      <c r="R15" s="287">
        <v>0.86009999999999998</v>
      </c>
      <c r="S15" s="288"/>
      <c r="T15" s="287">
        <v>0.89</v>
      </c>
      <c r="U15" s="288"/>
      <c r="V15" s="287">
        <v>0.85660000000000003</v>
      </c>
      <c r="W15" s="289"/>
      <c r="X15" s="287">
        <v>0.84350000000000003</v>
      </c>
      <c r="Y15" s="288"/>
      <c r="Z15" s="287">
        <v>0.85160000000000002</v>
      </c>
      <c r="AA15" s="288"/>
      <c r="AB15" s="287">
        <v>0.90359999999999996</v>
      </c>
      <c r="AC15" s="288"/>
      <c r="AD15" s="287">
        <v>0.91259999999999997</v>
      </c>
      <c r="AE15" s="288"/>
      <c r="AF15" s="287">
        <v>0.89329999999999998</v>
      </c>
      <c r="AG15" s="288"/>
      <c r="AH15" s="287">
        <v>0.93710000000000004</v>
      </c>
      <c r="AI15" s="288"/>
      <c r="AJ15" s="287">
        <v>0.95840000000000003</v>
      </c>
      <c r="AK15" s="288"/>
      <c r="AL15" s="287">
        <v>0.96289999999999998</v>
      </c>
      <c r="AM15" s="288"/>
      <c r="AN15" s="287">
        <v>0.97299999999999998</v>
      </c>
      <c r="AO15" s="288"/>
      <c r="AP15" s="287">
        <v>0.97799999999999998</v>
      </c>
      <c r="AQ15" s="288"/>
      <c r="AR15" s="287">
        <v>0.99</v>
      </c>
      <c r="AS15" s="288"/>
      <c r="AT15" s="287">
        <v>0.98299999999999998</v>
      </c>
      <c r="AU15" s="288"/>
      <c r="AV15" s="287">
        <v>0.93220000000000003</v>
      </c>
      <c r="AW15" s="288"/>
      <c r="AX15" s="287">
        <v>0.97899999999999998</v>
      </c>
      <c r="AY15" s="288"/>
      <c r="AZ15" s="287">
        <v>1</v>
      </c>
      <c r="BA15" s="288"/>
      <c r="BB15" s="287">
        <v>1</v>
      </c>
      <c r="BC15" s="288"/>
      <c r="BD15" s="287">
        <v>0.99209999999999998</v>
      </c>
      <c r="BE15" s="288"/>
      <c r="BF15" s="287"/>
      <c r="BG15" s="288"/>
      <c r="BH15" s="287">
        <v>1</v>
      </c>
      <c r="BI15" s="288"/>
      <c r="BJ15" s="287">
        <v>0.99209999999999998</v>
      </c>
      <c r="BK15" s="288"/>
      <c r="BL15" s="287">
        <v>1</v>
      </c>
      <c r="BM15" s="288"/>
      <c r="BN15" s="287">
        <v>0.99509999999999998</v>
      </c>
      <c r="BO15" s="288"/>
      <c r="BP15" s="287">
        <v>0.97829999999999995</v>
      </c>
      <c r="BQ15" s="288"/>
      <c r="BR15" s="287">
        <v>0.9919</v>
      </c>
      <c r="BS15" s="288"/>
      <c r="BT15" s="287">
        <v>0.98660000000000003</v>
      </c>
      <c r="BU15" s="288"/>
      <c r="BV15" s="287">
        <v>0.97740000000000005</v>
      </c>
      <c r="BW15" s="288"/>
      <c r="BX15" s="287">
        <v>1</v>
      </c>
      <c r="BY15" s="288"/>
      <c r="BZ15" s="287">
        <v>1</v>
      </c>
      <c r="CA15" s="288"/>
      <c r="CB15" s="287">
        <v>0.95489999999999997</v>
      </c>
      <c r="CC15" s="288"/>
      <c r="CD15" s="287">
        <v>0.98</v>
      </c>
      <c r="CE15" s="288"/>
      <c r="CF15" s="287">
        <v>0.98060000000000003</v>
      </c>
      <c r="CG15" s="288"/>
      <c r="CH15" s="287">
        <v>0.98829999999999996</v>
      </c>
      <c r="CI15" s="288"/>
      <c r="CJ15" s="287">
        <v>0.98380000000000001</v>
      </c>
      <c r="CK15" s="288"/>
      <c r="CL15" s="287">
        <v>0.98870000000000002</v>
      </c>
      <c r="CM15" s="288"/>
      <c r="CN15" s="287">
        <v>1</v>
      </c>
      <c r="CO15" s="288"/>
      <c r="CP15" s="287">
        <v>0.99029999999999996</v>
      </c>
      <c r="CQ15" s="288"/>
      <c r="CR15" s="287">
        <v>0.99</v>
      </c>
      <c r="CS15" s="288"/>
      <c r="CT15" s="287">
        <v>0.9919</v>
      </c>
      <c r="CU15" s="288"/>
      <c r="CV15" s="287">
        <v>0.99350000000000005</v>
      </c>
      <c r="CW15" s="288"/>
      <c r="CX15" s="287">
        <v>1</v>
      </c>
      <c r="CY15" s="288"/>
      <c r="CZ15" s="287">
        <v>0.97740000000000005</v>
      </c>
      <c r="DA15" s="288"/>
      <c r="DB15" s="287">
        <v>0.98829999999999996</v>
      </c>
      <c r="DC15" s="288"/>
      <c r="DD15" s="287">
        <v>0.99509999999999998</v>
      </c>
      <c r="DE15" s="288"/>
      <c r="DF15" s="287">
        <v>0.98499999999999999</v>
      </c>
      <c r="DG15" s="288"/>
      <c r="DH15" s="287">
        <v>0.98780000000000001</v>
      </c>
      <c r="DI15" s="288"/>
      <c r="DJ15" s="287"/>
      <c r="DK15" s="288"/>
      <c r="DL15" s="287"/>
      <c r="DM15" s="288"/>
      <c r="DN15" s="287"/>
      <c r="DO15" s="288"/>
      <c r="DP15" s="287"/>
      <c r="DQ15" s="288"/>
      <c r="DR15" s="287"/>
      <c r="DS15" s="288"/>
    </row>
    <row r="16" spans="1:123" x14ac:dyDescent="0.25">
      <c r="A16" s="221" t="s">
        <v>219</v>
      </c>
      <c r="B16" s="292">
        <v>0.68200000000000005</v>
      </c>
      <c r="C16" s="292"/>
      <c r="D16" s="293">
        <v>0.87260000000000004</v>
      </c>
      <c r="E16" s="293"/>
      <c r="F16" s="292">
        <v>0.84699999999999998</v>
      </c>
      <c r="G16" s="294"/>
      <c r="H16" s="292"/>
      <c r="I16" s="294"/>
      <c r="J16" s="292">
        <v>0.97699999999999998</v>
      </c>
      <c r="K16" s="294"/>
      <c r="L16" s="292">
        <v>0.92290000000000005</v>
      </c>
      <c r="M16" s="294"/>
      <c r="N16" s="292">
        <v>0.90149999999999997</v>
      </c>
      <c r="O16" s="294"/>
      <c r="P16" s="292">
        <v>0.998</v>
      </c>
      <c r="Q16" s="294"/>
      <c r="R16" s="292">
        <v>0.93149999999999999</v>
      </c>
      <c r="S16" s="294"/>
      <c r="T16" s="292">
        <v>0.98250000000000004</v>
      </c>
      <c r="U16" s="294"/>
      <c r="V16" s="292">
        <v>0.84140000000000004</v>
      </c>
      <c r="W16" s="295"/>
      <c r="X16" s="292">
        <v>0.80940000000000001</v>
      </c>
      <c r="Y16" s="294"/>
      <c r="Z16" s="292">
        <v>0.83069999999999999</v>
      </c>
      <c r="AA16" s="294"/>
      <c r="AB16" s="292">
        <v>0.90580000000000005</v>
      </c>
      <c r="AC16" s="294"/>
      <c r="AD16" s="292">
        <v>0.89439999999999997</v>
      </c>
      <c r="AE16" s="294"/>
      <c r="AF16" s="292">
        <v>0.98570000000000002</v>
      </c>
      <c r="AG16" s="294"/>
      <c r="AH16" s="292">
        <f>Desempenho!U8</f>
        <v>0.99663441312578882</v>
      </c>
      <c r="AI16" s="294"/>
      <c r="AJ16" s="292">
        <v>0.89180000000000004</v>
      </c>
      <c r="AK16" s="294"/>
      <c r="AL16" s="292">
        <f>Desempenho!W8</f>
        <v>0.91705069124423966</v>
      </c>
      <c r="AM16" s="294"/>
      <c r="AN16" s="292">
        <v>0.90949999999999998</v>
      </c>
      <c r="AO16" s="294"/>
      <c r="AP16" s="292">
        <v>0.9093</v>
      </c>
      <c r="AQ16" s="294"/>
      <c r="AR16" s="292">
        <v>0.91379999999999995</v>
      </c>
      <c r="AS16" s="294"/>
      <c r="AT16" s="292">
        <v>0.93200000000000005</v>
      </c>
      <c r="AU16" s="294"/>
      <c r="AV16" s="292">
        <v>0.97</v>
      </c>
      <c r="AW16" s="294"/>
      <c r="AX16" s="292">
        <v>0.93630000000000002</v>
      </c>
      <c r="AY16" s="294"/>
      <c r="AZ16" s="292">
        <v>0.92749999999999999</v>
      </c>
      <c r="BA16" s="294"/>
      <c r="BB16" s="292">
        <v>0.95779999999999998</v>
      </c>
      <c r="BC16" s="294"/>
      <c r="BD16" s="292">
        <v>0.96919999999999995</v>
      </c>
      <c r="BE16" s="294"/>
      <c r="BF16" s="292"/>
      <c r="BG16" s="294"/>
      <c r="BH16" s="292">
        <v>0.99909999999999999</v>
      </c>
      <c r="BI16" s="294"/>
      <c r="BJ16" s="292">
        <v>0.93889999999999996</v>
      </c>
      <c r="BK16" s="294"/>
      <c r="BL16" s="292">
        <v>0.86450000000000005</v>
      </c>
      <c r="BM16" s="294"/>
      <c r="BN16" s="292">
        <v>0.88649999999999995</v>
      </c>
      <c r="BO16" s="294"/>
      <c r="BP16" s="292">
        <v>0.87250000000000005</v>
      </c>
      <c r="BQ16" s="294"/>
      <c r="BR16" s="292">
        <v>0.91120000000000001</v>
      </c>
      <c r="BS16" s="294"/>
      <c r="BT16" s="292">
        <v>0.88900000000000001</v>
      </c>
      <c r="BU16" s="294"/>
      <c r="BV16" s="292">
        <v>0.85619999999999996</v>
      </c>
      <c r="BW16" s="294"/>
      <c r="BX16" s="292">
        <v>0.8972</v>
      </c>
      <c r="BY16" s="294"/>
      <c r="BZ16" s="292">
        <v>0.89980000000000004</v>
      </c>
      <c r="CA16" s="294"/>
      <c r="CB16" s="292">
        <v>0.87170000000000003</v>
      </c>
      <c r="CC16" s="294"/>
      <c r="CD16" s="292">
        <v>0.91149999999999998</v>
      </c>
      <c r="CE16" s="294"/>
      <c r="CF16" s="292">
        <v>0.89580000000000004</v>
      </c>
      <c r="CG16" s="294"/>
      <c r="CH16" s="292">
        <v>0.91839999999999999</v>
      </c>
      <c r="CI16" s="294"/>
      <c r="CJ16" s="292">
        <v>0.88759999999999994</v>
      </c>
      <c r="CK16" s="294"/>
      <c r="CL16" s="292">
        <v>0.88060000000000005</v>
      </c>
      <c r="CM16" s="294"/>
      <c r="CN16" s="292">
        <v>0.89039999999999997</v>
      </c>
      <c r="CO16" s="294"/>
      <c r="CP16" s="292">
        <v>0.8246</v>
      </c>
      <c r="CQ16" s="294"/>
      <c r="CR16" s="292">
        <v>0.87319999999999998</v>
      </c>
      <c r="CS16" s="294"/>
      <c r="CT16" s="292">
        <v>0.86419999999999997</v>
      </c>
      <c r="CU16" s="294"/>
      <c r="CV16" s="292">
        <v>0.84389999999999998</v>
      </c>
      <c r="CW16" s="294"/>
      <c r="CX16" s="292">
        <v>0.86080000000000001</v>
      </c>
      <c r="CY16" s="294"/>
      <c r="CZ16" s="292">
        <v>0.85470000000000002</v>
      </c>
      <c r="DA16" s="294"/>
      <c r="DB16" s="292">
        <v>0.88119999999999998</v>
      </c>
      <c r="DC16" s="294"/>
      <c r="DD16" s="292">
        <v>0.85540000000000005</v>
      </c>
      <c r="DE16" s="294"/>
      <c r="DF16" s="292">
        <v>0.83979999999999999</v>
      </c>
      <c r="DG16" s="294"/>
      <c r="DH16" s="292">
        <v>0.83830000000000005</v>
      </c>
      <c r="DI16" s="294"/>
      <c r="DJ16" s="292"/>
      <c r="DK16" s="294"/>
      <c r="DL16" s="292"/>
      <c r="DM16" s="294"/>
      <c r="DN16" s="292"/>
      <c r="DO16" s="294"/>
      <c r="DP16" s="292"/>
      <c r="DQ16" s="294"/>
      <c r="DR16" s="292"/>
      <c r="DS16" s="294"/>
    </row>
    <row r="17" spans="1:123" x14ac:dyDescent="0.25">
      <c r="A17" s="222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</row>
    <row r="18" spans="1:123" x14ac:dyDescent="0.25">
      <c r="A18" s="214" t="s">
        <v>220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6"/>
      <c r="W18" s="216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23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7"/>
      <c r="BX18" s="215"/>
      <c r="BY18" s="217"/>
      <c r="BZ18" s="215"/>
      <c r="CA18" s="217"/>
      <c r="CB18" s="215"/>
      <c r="CC18" s="217"/>
      <c r="CD18" s="215"/>
      <c r="CE18" s="217"/>
      <c r="CF18" s="215"/>
      <c r="CG18" s="217"/>
      <c r="CH18" s="215"/>
      <c r="CI18" s="217"/>
      <c r="CJ18" s="215"/>
      <c r="CK18" s="217"/>
      <c r="CL18" s="215"/>
      <c r="CM18" s="217"/>
      <c r="CN18" s="215"/>
      <c r="CO18" s="217"/>
      <c r="CP18" s="215"/>
      <c r="CQ18" s="217"/>
      <c r="CR18" s="215"/>
      <c r="CS18" s="217"/>
      <c r="CT18" s="215"/>
      <c r="CU18" s="217"/>
      <c r="CV18" s="215"/>
      <c r="CW18" s="217"/>
      <c r="CX18" s="215"/>
      <c r="CY18" s="217"/>
      <c r="CZ18" s="215"/>
      <c r="DA18" s="217"/>
      <c r="DB18" s="215"/>
      <c r="DC18" s="217"/>
      <c r="DD18" s="215"/>
      <c r="DE18" s="217"/>
      <c r="DF18" s="215"/>
      <c r="DG18" s="217"/>
      <c r="DH18" s="215"/>
      <c r="DI18" s="217"/>
      <c r="DJ18" s="215"/>
      <c r="DK18" s="217"/>
      <c r="DL18" s="215"/>
      <c r="DM18" s="217"/>
      <c r="DN18" s="215"/>
      <c r="DO18" s="217"/>
      <c r="DP18" s="215"/>
      <c r="DQ18" s="217"/>
      <c r="DR18" s="215"/>
      <c r="DS18" s="217"/>
    </row>
    <row r="19" spans="1:123" x14ac:dyDescent="0.25">
      <c r="A19" s="218" t="s">
        <v>215</v>
      </c>
      <c r="B19" s="284">
        <f>B8</f>
        <v>44562</v>
      </c>
      <c r="C19" s="285"/>
      <c r="D19" s="284" t="e">
        <f ca="1">D8</f>
        <v>#NAME?</v>
      </c>
      <c r="E19" s="285"/>
      <c r="F19" s="284" t="e">
        <f ca="1">F8</f>
        <v>#NAME?</v>
      </c>
      <c r="G19" s="285"/>
      <c r="H19" s="284" t="e">
        <f ca="1">H8</f>
        <v>#NAME?</v>
      </c>
      <c r="I19" s="285"/>
      <c r="J19" s="284" t="e">
        <f ca="1">J8</f>
        <v>#NAME?</v>
      </c>
      <c r="K19" s="285"/>
      <c r="L19" s="284" t="e">
        <f ca="1">L8</f>
        <v>#NAME?</v>
      </c>
      <c r="M19" s="285"/>
      <c r="N19" s="284" t="e">
        <f ca="1">N8</f>
        <v>#NAME?</v>
      </c>
      <c r="O19" s="285"/>
      <c r="P19" s="284" t="e">
        <f ca="1">P8</f>
        <v>#NAME?</v>
      </c>
      <c r="Q19" s="285"/>
      <c r="R19" s="284" t="e">
        <f ca="1">R8</f>
        <v>#NAME?</v>
      </c>
      <c r="S19" s="285"/>
      <c r="T19" s="284" t="e">
        <f ca="1">T8</f>
        <v>#NAME?</v>
      </c>
      <c r="U19" s="285"/>
      <c r="V19" s="284" t="e">
        <f ca="1">V8</f>
        <v>#NAME?</v>
      </c>
      <c r="W19" s="286"/>
      <c r="X19" s="284" t="e">
        <f ca="1">X8</f>
        <v>#NAME?</v>
      </c>
      <c r="Y19" s="285"/>
      <c r="Z19" s="284" t="e">
        <f ca="1">Z8</f>
        <v>#NAME?</v>
      </c>
      <c r="AA19" s="285"/>
      <c r="AB19" s="284" t="e">
        <f ca="1">AB8</f>
        <v>#NAME?</v>
      </c>
      <c r="AC19" s="285"/>
      <c r="AD19" s="284" t="e">
        <f ca="1">AD8</f>
        <v>#NAME?</v>
      </c>
      <c r="AE19" s="285"/>
      <c r="AF19" s="284" t="e">
        <f ca="1">AF8</f>
        <v>#NAME?</v>
      </c>
      <c r="AG19" s="285"/>
      <c r="AH19" s="284" t="e">
        <f ca="1">AH8</f>
        <v>#NAME?</v>
      </c>
      <c r="AI19" s="285"/>
      <c r="AJ19" s="284" t="e">
        <f ca="1">AJ8</f>
        <v>#NAME?</v>
      </c>
      <c r="AK19" s="285"/>
      <c r="AL19" s="284" t="e">
        <f ca="1">AL8</f>
        <v>#NAME?</v>
      </c>
      <c r="AM19" s="285"/>
      <c r="AN19" s="284" t="e">
        <f ca="1">AN8</f>
        <v>#NAME?</v>
      </c>
      <c r="AO19" s="285"/>
      <c r="AP19" s="284" t="e">
        <f ca="1">AP8</f>
        <v>#NAME?</v>
      </c>
      <c r="AQ19" s="285"/>
      <c r="AR19" s="284" t="e">
        <f ca="1">AR8</f>
        <v>#NAME?</v>
      </c>
      <c r="AS19" s="285"/>
      <c r="AT19" s="284" t="e">
        <f ca="1">AT8</f>
        <v>#NAME?</v>
      </c>
      <c r="AU19" s="285"/>
      <c r="AV19" s="284" t="e">
        <f ca="1">AV8</f>
        <v>#NAME?</v>
      </c>
      <c r="AW19" s="285"/>
      <c r="AX19" s="284" t="e">
        <f ca="1">AX8</f>
        <v>#NAME?</v>
      </c>
      <c r="AY19" s="285"/>
      <c r="AZ19" s="284" t="e">
        <f ca="1">AZ8</f>
        <v>#NAME?</v>
      </c>
      <c r="BA19" s="285"/>
      <c r="BB19" s="284" t="e">
        <f ca="1">BB8</f>
        <v>#NAME?</v>
      </c>
      <c r="BC19" s="285"/>
      <c r="BD19" s="284" t="e">
        <f ca="1">BD8</f>
        <v>#NAME?</v>
      </c>
      <c r="BE19" s="285"/>
      <c r="BF19" s="284" t="str">
        <f>BF8</f>
        <v>06 a 31 - Mai - 24</v>
      </c>
      <c r="BG19" s="285"/>
      <c r="BH19" s="284" t="e">
        <f ca="1">_xll.FIMMÊS(BD19,0)+1</f>
        <v>#NAME?</v>
      </c>
      <c r="BI19" s="285"/>
      <c r="BJ19" s="284" t="e">
        <f ca="1">BJ8</f>
        <v>#NAME?</v>
      </c>
      <c r="BK19" s="285"/>
      <c r="BL19" s="284" t="e">
        <f ca="1">BL8</f>
        <v>#NAME?</v>
      </c>
      <c r="BM19" s="285"/>
      <c r="BN19" s="284" t="e">
        <f ca="1">BN8</f>
        <v>#NAME?</v>
      </c>
      <c r="BO19" s="285"/>
      <c r="BP19" s="284" t="e">
        <f ca="1">BP8</f>
        <v>#NAME?</v>
      </c>
      <c r="BQ19" s="285"/>
      <c r="BR19" s="284" t="e">
        <f ca="1">BR8</f>
        <v>#NAME?</v>
      </c>
      <c r="BS19" s="285"/>
      <c r="BT19" s="284" t="e">
        <f ca="1">BT8</f>
        <v>#NAME?</v>
      </c>
      <c r="BU19" s="285"/>
      <c r="BV19" s="284" t="e">
        <f ca="1">BV8</f>
        <v>#NAME?</v>
      </c>
      <c r="BW19" s="285"/>
      <c r="BX19" s="284" t="e">
        <f ca="1">BX8</f>
        <v>#NAME?</v>
      </c>
      <c r="BY19" s="285"/>
      <c r="BZ19" s="284" t="e">
        <f ca="1">BZ8</f>
        <v>#NAME?</v>
      </c>
      <c r="CA19" s="285"/>
      <c r="CB19" s="284" t="e">
        <f ca="1">CB8</f>
        <v>#NAME?</v>
      </c>
      <c r="CC19" s="285"/>
      <c r="CD19" s="284" t="e">
        <f ca="1">CD8</f>
        <v>#NAME?</v>
      </c>
      <c r="CE19" s="285"/>
      <c r="CF19" s="284" t="e">
        <f ca="1">CF8</f>
        <v>#NAME?</v>
      </c>
      <c r="CG19" s="285"/>
      <c r="CH19" s="284" t="e">
        <f ca="1">CH8</f>
        <v>#NAME?</v>
      </c>
      <c r="CI19" s="285"/>
      <c r="CJ19" s="284" t="e">
        <f ca="1">CJ8</f>
        <v>#NAME?</v>
      </c>
      <c r="CK19" s="285"/>
      <c r="CL19" s="284" t="e">
        <f ca="1">CL8</f>
        <v>#NAME?</v>
      </c>
      <c r="CM19" s="285"/>
      <c r="CN19" s="284" t="e">
        <f ca="1">CN8</f>
        <v>#NAME?</v>
      </c>
      <c r="CO19" s="285"/>
      <c r="CP19" s="284" t="e">
        <f ca="1">CP8</f>
        <v>#NAME?</v>
      </c>
      <c r="CQ19" s="285"/>
      <c r="CR19" s="284" t="e">
        <f ca="1">CR8</f>
        <v>#NAME?</v>
      </c>
      <c r="CS19" s="285"/>
      <c r="CT19" s="284" t="e">
        <f ca="1">CT8</f>
        <v>#NAME?</v>
      </c>
      <c r="CU19" s="285"/>
      <c r="CV19" s="284" t="e">
        <f ca="1">CV8</f>
        <v>#NAME?</v>
      </c>
      <c r="CW19" s="285"/>
      <c r="CX19" s="284" t="e">
        <f ca="1">CX8</f>
        <v>#NAME?</v>
      </c>
      <c r="CY19" s="285"/>
      <c r="CZ19" s="284" t="e">
        <f ca="1">CZ8</f>
        <v>#NAME?</v>
      </c>
      <c r="DA19" s="285"/>
      <c r="DB19" s="284" t="e">
        <f ca="1">DB8</f>
        <v>#NAME?</v>
      </c>
      <c r="DC19" s="285"/>
      <c r="DD19" s="284" t="e">
        <f ca="1">DD8</f>
        <v>#NAME?</v>
      </c>
      <c r="DE19" s="285"/>
      <c r="DF19" s="284" t="e">
        <f ca="1">DF8</f>
        <v>#NAME?</v>
      </c>
      <c r="DG19" s="285"/>
      <c r="DH19" s="284" t="e">
        <f ca="1">DH8</f>
        <v>#NAME?</v>
      </c>
      <c r="DI19" s="285"/>
      <c r="DJ19" s="284" t="e">
        <f ca="1">DJ8</f>
        <v>#NAME?</v>
      </c>
      <c r="DK19" s="285"/>
      <c r="DL19" s="284" t="e">
        <f ca="1">DL8</f>
        <v>#NAME?</v>
      </c>
      <c r="DM19" s="285"/>
      <c r="DN19" s="284" t="e">
        <f ca="1">DN8</f>
        <v>#NAME?</v>
      </c>
      <c r="DO19" s="285"/>
      <c r="DP19" s="284" t="e">
        <f ca="1">DP8</f>
        <v>#NAME?</v>
      </c>
      <c r="DQ19" s="285"/>
      <c r="DR19" s="284" t="e">
        <f ca="1">DR8</f>
        <v>#NAME?</v>
      </c>
      <c r="DS19" s="285"/>
    </row>
    <row r="20" spans="1:123" s="225" customFormat="1" ht="12.75" x14ac:dyDescent="0.25">
      <c r="A20" s="224" t="s">
        <v>19</v>
      </c>
      <c r="B20" s="296">
        <v>3.04</v>
      </c>
      <c r="C20" s="297"/>
      <c r="D20" s="296">
        <v>3.91</v>
      </c>
      <c r="E20" s="297"/>
      <c r="F20" s="298">
        <v>2.99</v>
      </c>
      <c r="G20" s="299"/>
      <c r="H20" s="298">
        <v>3.08</v>
      </c>
      <c r="I20" s="299"/>
      <c r="J20" s="298">
        <v>3.2</v>
      </c>
      <c r="K20" s="299"/>
      <c r="L20" s="298">
        <v>3.71</v>
      </c>
      <c r="M20" s="299"/>
      <c r="N20" s="298">
        <v>2.13</v>
      </c>
      <c r="O20" s="299"/>
      <c r="P20" s="298">
        <v>4.79</v>
      </c>
      <c r="Q20" s="299"/>
      <c r="R20" s="298">
        <v>4.03</v>
      </c>
      <c r="S20" s="299"/>
      <c r="T20" s="298">
        <v>4.1399999999999997</v>
      </c>
      <c r="U20" s="299"/>
      <c r="V20" s="298">
        <v>2.64</v>
      </c>
      <c r="W20" s="300"/>
      <c r="X20" s="298">
        <v>4.37</v>
      </c>
      <c r="Y20" s="299"/>
      <c r="Z20" s="298">
        <v>3.13</v>
      </c>
      <c r="AA20" s="299"/>
      <c r="AB20" s="298">
        <v>4.9000000000000004</v>
      </c>
      <c r="AC20" s="299"/>
      <c r="AD20" s="298">
        <v>4.16</v>
      </c>
      <c r="AE20" s="299"/>
      <c r="AF20" s="298">
        <v>3.74</v>
      </c>
      <c r="AG20" s="299"/>
      <c r="AH20" s="298">
        <v>4.3499999999999996</v>
      </c>
      <c r="AI20" s="299"/>
      <c r="AJ20" s="298">
        <v>3.43</v>
      </c>
      <c r="AK20" s="299"/>
      <c r="AL20" s="298">
        <v>3.84</v>
      </c>
      <c r="AM20" s="299"/>
      <c r="AN20" s="298">
        <v>3.39</v>
      </c>
      <c r="AO20" s="299"/>
      <c r="AP20" s="298">
        <v>3.11</v>
      </c>
      <c r="AQ20" s="299"/>
      <c r="AR20" s="298">
        <v>4.5199999999999996</v>
      </c>
      <c r="AS20" s="299"/>
      <c r="AT20" s="298">
        <v>3.58</v>
      </c>
      <c r="AU20" s="299"/>
      <c r="AV20" s="298">
        <v>3.7</v>
      </c>
      <c r="AW20" s="299"/>
      <c r="AX20" s="298">
        <v>4.04</v>
      </c>
      <c r="AY20" s="299"/>
      <c r="AZ20" s="298">
        <v>2.98</v>
      </c>
      <c r="BA20" s="299"/>
      <c r="BB20" s="298">
        <v>3.57</v>
      </c>
      <c r="BC20" s="299"/>
      <c r="BD20" s="298">
        <v>2.86</v>
      </c>
      <c r="BE20" s="299"/>
      <c r="BF20" s="298"/>
      <c r="BG20" s="299"/>
      <c r="BH20" s="298">
        <v>3.1</v>
      </c>
      <c r="BI20" s="299"/>
      <c r="BJ20" s="298">
        <v>2.2200000000000002</v>
      </c>
      <c r="BK20" s="299"/>
      <c r="BL20" s="298">
        <v>3.24</v>
      </c>
      <c r="BM20" s="299"/>
      <c r="BN20" s="298">
        <v>3.19</v>
      </c>
      <c r="BO20" s="299"/>
      <c r="BP20" s="298">
        <v>4.34</v>
      </c>
      <c r="BQ20" s="299"/>
      <c r="BR20" s="298">
        <v>3.97</v>
      </c>
      <c r="BS20" s="299"/>
      <c r="BT20" s="298">
        <v>4.1900000000000004</v>
      </c>
      <c r="BU20" s="299"/>
      <c r="BV20" s="298">
        <v>3.8</v>
      </c>
      <c r="BW20" s="299"/>
      <c r="BX20" s="298">
        <v>4.05</v>
      </c>
      <c r="BY20" s="299"/>
      <c r="BZ20" s="298">
        <v>4.1900000000000004</v>
      </c>
      <c r="CA20" s="299"/>
      <c r="CB20" s="298">
        <v>4.28</v>
      </c>
      <c r="CC20" s="299"/>
      <c r="CD20" s="298">
        <v>3.96</v>
      </c>
      <c r="CE20" s="299"/>
      <c r="CF20" s="298">
        <v>4.28</v>
      </c>
      <c r="CG20" s="299"/>
      <c r="CH20" s="298">
        <v>4.38</v>
      </c>
      <c r="CI20" s="299"/>
      <c r="CJ20" s="298">
        <v>4.09</v>
      </c>
      <c r="CK20" s="299"/>
      <c r="CL20" s="298">
        <v>4.3739999999999997</v>
      </c>
      <c r="CM20" s="299"/>
      <c r="CN20" s="298">
        <v>5.0199999999999996</v>
      </c>
      <c r="CO20" s="299"/>
      <c r="CP20" s="298">
        <v>4.0199999999999996</v>
      </c>
      <c r="CQ20" s="299"/>
      <c r="CR20" s="298">
        <v>5.3</v>
      </c>
      <c r="CS20" s="299"/>
      <c r="CT20" s="298">
        <v>4.84</v>
      </c>
      <c r="CU20" s="299"/>
      <c r="CV20" s="298">
        <v>4.74</v>
      </c>
      <c r="CW20" s="299"/>
      <c r="CX20" s="298">
        <v>4.25</v>
      </c>
      <c r="CY20" s="299"/>
      <c r="CZ20" s="298">
        <v>5.52</v>
      </c>
      <c r="DA20" s="299"/>
      <c r="DB20" s="298">
        <v>4.78</v>
      </c>
      <c r="DC20" s="299"/>
      <c r="DD20" s="298">
        <v>4.1100000000000003</v>
      </c>
      <c r="DE20" s="299"/>
      <c r="DF20" s="298">
        <v>4.4800000000000004</v>
      </c>
      <c r="DG20" s="299"/>
      <c r="DH20" s="298">
        <v>3.78</v>
      </c>
      <c r="DI20" s="299"/>
      <c r="DJ20" s="298"/>
      <c r="DK20" s="299"/>
      <c r="DL20" s="298"/>
      <c r="DM20" s="299"/>
      <c r="DN20" s="298"/>
      <c r="DO20" s="299"/>
      <c r="DP20" s="298"/>
      <c r="DQ20" s="299"/>
      <c r="DR20" s="298"/>
      <c r="DS20" s="299"/>
    </row>
    <row r="21" spans="1:123" s="225" customFormat="1" ht="12.75" x14ac:dyDescent="0.25">
      <c r="A21" s="224" t="s">
        <v>21</v>
      </c>
      <c r="B21" s="296">
        <v>4.03</v>
      </c>
      <c r="C21" s="297"/>
      <c r="D21" s="296">
        <v>3.1</v>
      </c>
      <c r="E21" s="297"/>
      <c r="F21" s="298">
        <v>2.94</v>
      </c>
      <c r="G21" s="299"/>
      <c r="H21" s="298">
        <v>2.77</v>
      </c>
      <c r="I21" s="299"/>
      <c r="J21" s="298">
        <v>2.78</v>
      </c>
      <c r="K21" s="299"/>
      <c r="L21" s="298">
        <v>2.95</v>
      </c>
      <c r="M21" s="299"/>
      <c r="N21" s="298" t="s">
        <v>221</v>
      </c>
      <c r="O21" s="299"/>
      <c r="P21" s="298">
        <v>3.92</v>
      </c>
      <c r="Q21" s="299"/>
      <c r="R21" s="298">
        <v>2.75</v>
      </c>
      <c r="S21" s="299"/>
      <c r="T21" s="298">
        <v>3.59</v>
      </c>
      <c r="U21" s="299"/>
      <c r="V21" s="298">
        <v>3.13</v>
      </c>
      <c r="W21" s="300"/>
      <c r="X21" s="298">
        <v>2.36</v>
      </c>
      <c r="Y21" s="299"/>
      <c r="Z21" s="298">
        <v>2.37</v>
      </c>
      <c r="AA21" s="299"/>
      <c r="AB21" s="298">
        <v>2.82</v>
      </c>
      <c r="AC21" s="299"/>
      <c r="AD21" s="298">
        <v>2.2999999999999998</v>
      </c>
      <c r="AE21" s="299"/>
      <c r="AF21" s="298">
        <v>2.85</v>
      </c>
      <c r="AG21" s="299"/>
      <c r="AH21" s="298">
        <v>2.46</v>
      </c>
      <c r="AI21" s="299"/>
      <c r="AJ21" s="298">
        <v>3.16</v>
      </c>
      <c r="AK21" s="299"/>
      <c r="AL21" s="298">
        <v>3.05</v>
      </c>
      <c r="AM21" s="299"/>
      <c r="AN21" s="298">
        <v>3.17</v>
      </c>
      <c r="AO21" s="299"/>
      <c r="AP21" s="298">
        <v>4.5999999999999996</v>
      </c>
      <c r="AQ21" s="299"/>
      <c r="AR21" s="296">
        <v>3.81</v>
      </c>
      <c r="AS21" s="297"/>
      <c r="AT21" s="298">
        <v>4.16</v>
      </c>
      <c r="AU21" s="299"/>
      <c r="AV21" s="298">
        <v>3.16</v>
      </c>
      <c r="AW21" s="299"/>
      <c r="AX21" s="298">
        <v>2.87</v>
      </c>
      <c r="AY21" s="299"/>
      <c r="AZ21" s="298">
        <v>2.88</v>
      </c>
      <c r="BA21" s="299"/>
      <c r="BB21" s="298">
        <v>3</v>
      </c>
      <c r="BC21" s="299"/>
      <c r="BD21" s="298">
        <v>2.72</v>
      </c>
      <c r="BE21" s="299"/>
      <c r="BF21" s="298"/>
      <c r="BG21" s="299"/>
      <c r="BH21" s="298">
        <v>2.93</v>
      </c>
      <c r="BI21" s="299"/>
      <c r="BJ21" s="298">
        <v>3.29</v>
      </c>
      <c r="BK21" s="299"/>
      <c r="BL21" s="298">
        <v>3.35</v>
      </c>
      <c r="BM21" s="299"/>
      <c r="BN21" s="298">
        <v>4.4800000000000004</v>
      </c>
      <c r="BO21" s="299"/>
      <c r="BP21" s="298">
        <v>3.09</v>
      </c>
      <c r="BQ21" s="299"/>
      <c r="BR21" s="298">
        <v>4.05</v>
      </c>
      <c r="BS21" s="299"/>
      <c r="BT21" s="298">
        <v>3.56</v>
      </c>
      <c r="BU21" s="299"/>
      <c r="BV21" s="298">
        <v>3.6</v>
      </c>
      <c r="BW21" s="299"/>
      <c r="BX21" s="298">
        <v>3.62</v>
      </c>
      <c r="BY21" s="299"/>
      <c r="BZ21" s="298">
        <v>2.71</v>
      </c>
      <c r="CA21" s="299"/>
      <c r="CB21" s="298">
        <v>3.18</v>
      </c>
      <c r="CC21" s="299"/>
      <c r="CD21" s="298">
        <v>3.67</v>
      </c>
      <c r="CE21" s="299"/>
      <c r="CF21" s="298">
        <v>4.1900000000000004</v>
      </c>
      <c r="CG21" s="299"/>
      <c r="CH21" s="298">
        <v>4</v>
      </c>
      <c r="CI21" s="299"/>
      <c r="CJ21" s="298">
        <v>3.3</v>
      </c>
      <c r="CK21" s="299"/>
      <c r="CL21" s="298">
        <v>3.52</v>
      </c>
      <c r="CM21" s="299"/>
      <c r="CN21" s="298">
        <v>3.37</v>
      </c>
      <c r="CO21" s="299"/>
      <c r="CP21" s="298">
        <v>3.39</v>
      </c>
      <c r="CQ21" s="299"/>
      <c r="CR21" s="298">
        <v>3.28</v>
      </c>
      <c r="CS21" s="299"/>
      <c r="CT21" s="298">
        <v>3.44</v>
      </c>
      <c r="CU21" s="299"/>
      <c r="CV21" s="298">
        <v>3.67</v>
      </c>
      <c r="CW21" s="299"/>
      <c r="CX21" s="298">
        <v>2.88</v>
      </c>
      <c r="CY21" s="299"/>
      <c r="CZ21" s="298">
        <v>2.62</v>
      </c>
      <c r="DA21" s="299"/>
      <c r="DB21" s="298">
        <v>2.5299999999999998</v>
      </c>
      <c r="DC21" s="299"/>
      <c r="DD21" s="298">
        <v>3.45</v>
      </c>
      <c r="DE21" s="299"/>
      <c r="DF21" s="298">
        <v>3.06</v>
      </c>
      <c r="DG21" s="299"/>
      <c r="DH21" s="298">
        <v>3.26</v>
      </c>
      <c r="DI21" s="299"/>
      <c r="DJ21" s="298"/>
      <c r="DK21" s="299"/>
      <c r="DL21" s="298"/>
      <c r="DM21" s="299"/>
      <c r="DN21" s="298"/>
      <c r="DO21" s="299"/>
      <c r="DP21" s="298"/>
      <c r="DQ21" s="299"/>
      <c r="DR21" s="298"/>
      <c r="DS21" s="299"/>
    </row>
    <row r="22" spans="1:123" s="225" customFormat="1" ht="12.75" x14ac:dyDescent="0.25">
      <c r="A22" s="224" t="s">
        <v>20</v>
      </c>
      <c r="B22" s="296">
        <v>1.52</v>
      </c>
      <c r="C22" s="297"/>
      <c r="D22" s="296">
        <v>1.94</v>
      </c>
      <c r="E22" s="297"/>
      <c r="F22" s="298">
        <v>2.66</v>
      </c>
      <c r="G22" s="299"/>
      <c r="H22" s="298">
        <v>4.21</v>
      </c>
      <c r="I22" s="299"/>
      <c r="J22" s="298">
        <v>4.33</v>
      </c>
      <c r="K22" s="299"/>
      <c r="L22" s="298">
        <v>2.0299999999999998</v>
      </c>
      <c r="M22" s="299"/>
      <c r="N22" s="298">
        <v>3.01</v>
      </c>
      <c r="O22" s="299"/>
      <c r="P22" s="298">
        <v>2.31</v>
      </c>
      <c r="Q22" s="299"/>
      <c r="R22" s="298">
        <v>3.37</v>
      </c>
      <c r="S22" s="299"/>
      <c r="T22" s="298">
        <v>2.81</v>
      </c>
      <c r="U22" s="299"/>
      <c r="V22" s="298">
        <v>3</v>
      </c>
      <c r="W22" s="300"/>
      <c r="X22" s="298">
        <v>1.99</v>
      </c>
      <c r="Y22" s="299"/>
      <c r="Z22" s="298">
        <v>2.38</v>
      </c>
      <c r="AA22" s="299"/>
      <c r="AB22" s="298">
        <v>2.77</v>
      </c>
      <c r="AC22" s="299"/>
      <c r="AD22" s="298">
        <v>1.24</v>
      </c>
      <c r="AE22" s="299"/>
      <c r="AF22" s="298">
        <v>2.74</v>
      </c>
      <c r="AG22" s="299"/>
      <c r="AH22" s="298">
        <v>3.48</v>
      </c>
      <c r="AI22" s="299"/>
      <c r="AJ22" s="298">
        <v>2.2999999999999998</v>
      </c>
      <c r="AK22" s="299"/>
      <c r="AL22" s="298">
        <v>2.2200000000000002</v>
      </c>
      <c r="AM22" s="299"/>
      <c r="AN22" s="298">
        <v>2.1800000000000002</v>
      </c>
      <c r="AO22" s="299"/>
      <c r="AP22" s="298">
        <v>1.92</v>
      </c>
      <c r="AQ22" s="299"/>
      <c r="AR22" s="298">
        <v>2.04</v>
      </c>
      <c r="AS22" s="299"/>
      <c r="AT22" s="298">
        <v>1.95</v>
      </c>
      <c r="AU22" s="299"/>
      <c r="AV22" s="298">
        <v>1.68</v>
      </c>
      <c r="AW22" s="299"/>
      <c r="AX22" s="298">
        <v>2.25</v>
      </c>
      <c r="AY22" s="299"/>
      <c r="AZ22" s="298">
        <v>1.92</v>
      </c>
      <c r="BA22" s="299"/>
      <c r="BB22" s="298">
        <v>1.84</v>
      </c>
      <c r="BC22" s="299"/>
      <c r="BD22" s="298">
        <v>2.2000000000000002</v>
      </c>
      <c r="BE22" s="299"/>
      <c r="BF22" s="298"/>
      <c r="BG22" s="299"/>
      <c r="BH22" s="298">
        <v>2.16</v>
      </c>
      <c r="BI22" s="299"/>
      <c r="BJ22" s="298">
        <v>2.41</v>
      </c>
      <c r="BK22" s="299"/>
      <c r="BL22" s="298">
        <v>2</v>
      </c>
      <c r="BM22" s="299"/>
      <c r="BN22" s="298">
        <v>2.54</v>
      </c>
      <c r="BO22" s="299"/>
      <c r="BP22" s="298">
        <v>2.48</v>
      </c>
      <c r="BQ22" s="299"/>
      <c r="BR22" s="298">
        <v>2.2400000000000002</v>
      </c>
      <c r="BS22" s="299"/>
      <c r="BT22" s="298">
        <v>2.6</v>
      </c>
      <c r="BU22" s="299"/>
      <c r="BV22" s="298">
        <v>2.16</v>
      </c>
      <c r="BW22" s="299"/>
      <c r="BX22" s="298">
        <v>2.4</v>
      </c>
      <c r="BY22" s="299"/>
      <c r="BZ22" s="298">
        <v>2.2999999999999998</v>
      </c>
      <c r="CA22" s="299"/>
      <c r="CB22" s="298">
        <v>2.62</v>
      </c>
      <c r="CC22" s="299"/>
      <c r="CD22" s="298">
        <v>2.12</v>
      </c>
      <c r="CE22" s="299"/>
      <c r="CF22" s="298">
        <v>2.37</v>
      </c>
      <c r="CG22" s="299"/>
      <c r="CH22" s="298">
        <v>2.08</v>
      </c>
      <c r="CI22" s="299"/>
      <c r="CJ22" s="298">
        <v>2.59</v>
      </c>
      <c r="CK22" s="299"/>
      <c r="CL22" s="298">
        <v>2.42</v>
      </c>
      <c r="CM22" s="299"/>
      <c r="CN22" s="298">
        <v>2.38</v>
      </c>
      <c r="CO22" s="299"/>
      <c r="CP22" s="298">
        <v>2.02</v>
      </c>
      <c r="CQ22" s="299"/>
      <c r="CR22" s="298">
        <v>1.95</v>
      </c>
      <c r="CS22" s="299"/>
      <c r="CT22" s="298">
        <v>2</v>
      </c>
      <c r="CU22" s="299"/>
      <c r="CV22" s="298">
        <v>2.0099999999999998</v>
      </c>
      <c r="CW22" s="299"/>
      <c r="CX22" s="298">
        <v>2.36</v>
      </c>
      <c r="CY22" s="299"/>
      <c r="CZ22" s="298">
        <v>2.23</v>
      </c>
      <c r="DA22" s="299"/>
      <c r="DB22" s="298">
        <v>3.3</v>
      </c>
      <c r="DC22" s="299"/>
      <c r="DD22" s="298">
        <v>2.27</v>
      </c>
      <c r="DE22" s="299"/>
      <c r="DF22" s="298">
        <v>2.31</v>
      </c>
      <c r="DG22" s="299"/>
      <c r="DH22" s="298">
        <v>2.19</v>
      </c>
      <c r="DI22" s="299"/>
      <c r="DJ22" s="298"/>
      <c r="DK22" s="299"/>
      <c r="DL22" s="298"/>
      <c r="DM22" s="299"/>
      <c r="DN22" s="298"/>
      <c r="DO22" s="299"/>
      <c r="DP22" s="298"/>
      <c r="DQ22" s="299"/>
      <c r="DR22" s="298"/>
      <c r="DS22" s="299"/>
    </row>
    <row r="23" spans="1:123" s="225" customFormat="1" ht="12.75" customHeight="1" x14ac:dyDescent="0.25">
      <c r="A23" s="224" t="s">
        <v>22</v>
      </c>
      <c r="B23" s="298"/>
      <c r="C23" s="298"/>
      <c r="D23" s="298"/>
      <c r="E23" s="298"/>
      <c r="F23" s="298"/>
      <c r="G23" s="299"/>
      <c r="H23" s="298"/>
      <c r="I23" s="299"/>
      <c r="J23" s="298"/>
      <c r="K23" s="299"/>
      <c r="L23" s="298"/>
      <c r="M23" s="299"/>
      <c r="N23" s="298"/>
      <c r="O23" s="299"/>
      <c r="P23" s="298"/>
      <c r="Q23" s="299"/>
      <c r="R23" s="298"/>
      <c r="S23" s="299"/>
      <c r="T23" s="298"/>
      <c r="U23" s="299"/>
      <c r="V23" s="298"/>
      <c r="W23" s="300"/>
      <c r="X23" s="298"/>
      <c r="Y23" s="299"/>
      <c r="Z23" s="298"/>
      <c r="AA23" s="299"/>
      <c r="AB23" s="298"/>
      <c r="AC23" s="299"/>
      <c r="AD23" s="298"/>
      <c r="AE23" s="299"/>
      <c r="AF23" s="298"/>
      <c r="AG23" s="299"/>
      <c r="AH23" s="298"/>
      <c r="AI23" s="299"/>
      <c r="AJ23" s="298"/>
      <c r="AK23" s="299"/>
      <c r="AL23" s="298"/>
      <c r="AM23" s="299"/>
      <c r="AN23" s="298"/>
      <c r="AO23" s="299"/>
      <c r="AP23" s="298"/>
      <c r="AQ23" s="299"/>
      <c r="AR23" s="298"/>
      <c r="AS23" s="299"/>
      <c r="AT23" s="298"/>
      <c r="AU23" s="299"/>
      <c r="AV23" s="298"/>
      <c r="AW23" s="299"/>
      <c r="AX23" s="298"/>
      <c r="AY23" s="299"/>
      <c r="AZ23" s="298"/>
      <c r="BA23" s="299"/>
      <c r="BB23" s="298"/>
      <c r="BC23" s="299"/>
      <c r="BD23" s="298"/>
      <c r="BE23" s="299"/>
      <c r="BF23" s="298"/>
      <c r="BG23" s="299"/>
      <c r="BH23" s="298"/>
      <c r="BI23" s="299"/>
      <c r="BJ23" s="298"/>
      <c r="BK23" s="299"/>
      <c r="BL23" s="298"/>
      <c r="BM23" s="299"/>
      <c r="BN23" s="298">
        <v>7.27</v>
      </c>
      <c r="BO23" s="299"/>
      <c r="BP23" s="298">
        <v>3.6</v>
      </c>
      <c r="BQ23" s="299"/>
      <c r="BR23" s="298">
        <v>2.21</v>
      </c>
      <c r="BS23" s="299"/>
      <c r="BT23" s="298">
        <v>8.15</v>
      </c>
      <c r="BU23" s="299"/>
      <c r="BV23" s="298">
        <v>11.09</v>
      </c>
      <c r="BW23" s="299"/>
      <c r="BX23" s="298">
        <v>10.06</v>
      </c>
      <c r="BY23" s="299"/>
      <c r="BZ23" s="298">
        <v>10.15</v>
      </c>
      <c r="CA23" s="299"/>
      <c r="CB23" s="296">
        <v>11.5</v>
      </c>
      <c r="CC23" s="297"/>
      <c r="CD23" s="298">
        <v>10.61</v>
      </c>
      <c r="CE23" s="299"/>
      <c r="CF23" s="298">
        <v>9.23</v>
      </c>
      <c r="CG23" s="299"/>
      <c r="CH23" s="298">
        <v>9.68</v>
      </c>
      <c r="CI23" s="299"/>
      <c r="CJ23" s="298">
        <v>9</v>
      </c>
      <c r="CK23" s="299"/>
      <c r="CL23" s="298">
        <v>11.36</v>
      </c>
      <c r="CM23" s="299"/>
      <c r="CN23" s="298">
        <v>6.9</v>
      </c>
      <c r="CO23" s="299"/>
      <c r="CP23" s="298">
        <v>9.31</v>
      </c>
      <c r="CQ23" s="299"/>
      <c r="CR23" s="298">
        <v>7.56</v>
      </c>
      <c r="CS23" s="299"/>
      <c r="CT23" s="298">
        <v>7.61</v>
      </c>
      <c r="CU23" s="299"/>
      <c r="CV23" s="298">
        <v>7.41</v>
      </c>
      <c r="CW23" s="299"/>
      <c r="CX23" s="298">
        <v>2.36</v>
      </c>
      <c r="CY23" s="299"/>
      <c r="CZ23" s="298">
        <v>8.11</v>
      </c>
      <c r="DA23" s="299"/>
      <c r="DB23" s="298">
        <v>7.35</v>
      </c>
      <c r="DC23" s="299"/>
      <c r="DD23" s="298">
        <v>9</v>
      </c>
      <c r="DE23" s="299"/>
      <c r="DF23" s="298">
        <v>9.75</v>
      </c>
      <c r="DG23" s="299"/>
      <c r="DH23" s="298">
        <v>7.84</v>
      </c>
      <c r="DI23" s="299"/>
      <c r="DJ23" s="298"/>
      <c r="DK23" s="299"/>
      <c r="DL23" s="298"/>
      <c r="DM23" s="299"/>
      <c r="DN23" s="298"/>
      <c r="DO23" s="299"/>
      <c r="DP23" s="298"/>
      <c r="DQ23" s="299"/>
      <c r="DR23" s="298"/>
      <c r="DS23" s="299"/>
    </row>
    <row r="24" spans="1:123" s="225" customFormat="1" ht="12.75" hidden="1" customHeight="1" x14ac:dyDescent="0.25">
      <c r="A24" s="224" t="s">
        <v>216</v>
      </c>
      <c r="B24" s="296">
        <v>0</v>
      </c>
      <c r="C24" s="297"/>
      <c r="D24" s="296">
        <v>6.2</v>
      </c>
      <c r="E24" s="297"/>
      <c r="F24" s="298">
        <v>5.5</v>
      </c>
      <c r="G24" s="299"/>
      <c r="H24" s="298">
        <v>0</v>
      </c>
      <c r="I24" s="299"/>
      <c r="J24" s="298">
        <v>0</v>
      </c>
      <c r="K24" s="299"/>
      <c r="L24" s="298">
        <v>0</v>
      </c>
      <c r="M24" s="299"/>
      <c r="N24" s="298" t="s">
        <v>39</v>
      </c>
      <c r="O24" s="299"/>
      <c r="P24" s="298" t="s">
        <v>39</v>
      </c>
      <c r="Q24" s="299"/>
      <c r="R24" s="298" t="s">
        <v>39</v>
      </c>
      <c r="S24" s="299"/>
      <c r="T24" s="298" t="s">
        <v>39</v>
      </c>
      <c r="U24" s="299"/>
      <c r="V24" s="298" t="s">
        <v>39</v>
      </c>
      <c r="W24" s="300"/>
      <c r="X24" s="298"/>
      <c r="Y24" s="299"/>
      <c r="Z24" s="298"/>
      <c r="AA24" s="299"/>
      <c r="AB24" s="298"/>
      <c r="AC24" s="299"/>
      <c r="AD24" s="298"/>
      <c r="AE24" s="299"/>
      <c r="AF24" s="298"/>
      <c r="AG24" s="299"/>
      <c r="AH24" s="298"/>
      <c r="AI24" s="299"/>
      <c r="AJ24" s="298"/>
      <c r="AK24" s="299"/>
      <c r="AL24" s="298"/>
      <c r="AM24" s="299"/>
      <c r="AN24" s="298"/>
      <c r="AO24" s="299"/>
      <c r="AP24" s="298"/>
      <c r="AQ24" s="299"/>
      <c r="AR24" s="298"/>
      <c r="AS24" s="299"/>
      <c r="AT24" s="298"/>
      <c r="AU24" s="299"/>
      <c r="AV24" s="298"/>
      <c r="AW24" s="299"/>
      <c r="AX24" s="298"/>
      <c r="AY24" s="299"/>
      <c r="AZ24" s="298"/>
      <c r="BA24" s="299"/>
      <c r="BB24" s="298"/>
      <c r="BC24" s="299"/>
      <c r="BD24" s="298"/>
      <c r="BE24" s="299"/>
      <c r="BF24" s="298"/>
      <c r="BG24" s="299"/>
      <c r="BH24" s="298"/>
      <c r="BI24" s="299"/>
      <c r="BJ24" s="298"/>
      <c r="BK24" s="299"/>
      <c r="BL24" s="298"/>
      <c r="BM24" s="299"/>
      <c r="BN24" s="298"/>
      <c r="BO24" s="299"/>
      <c r="BP24" s="298"/>
      <c r="BQ24" s="299"/>
      <c r="BR24" s="298"/>
      <c r="BS24" s="299"/>
      <c r="BT24" s="298"/>
      <c r="BU24" s="299"/>
      <c r="BV24" s="298"/>
      <c r="BW24" s="299"/>
      <c r="BX24" s="298"/>
      <c r="BY24" s="299"/>
      <c r="BZ24" s="298"/>
      <c r="CA24" s="299"/>
      <c r="CB24" s="298"/>
      <c r="CC24" s="299"/>
      <c r="CD24" s="298"/>
      <c r="CE24" s="299"/>
      <c r="CF24" s="298"/>
      <c r="CG24" s="299"/>
      <c r="CH24" s="298"/>
      <c r="CI24" s="299"/>
      <c r="CJ24" s="298"/>
      <c r="CK24" s="299"/>
      <c r="CL24" s="298"/>
      <c r="CM24" s="299"/>
      <c r="CN24" s="298"/>
      <c r="CO24" s="299"/>
      <c r="CP24" s="298"/>
      <c r="CQ24" s="299"/>
      <c r="CR24" s="298"/>
      <c r="CS24" s="299"/>
      <c r="CT24" s="298"/>
      <c r="CU24" s="299"/>
      <c r="CV24" s="298"/>
      <c r="CW24" s="299"/>
      <c r="CX24" s="298"/>
      <c r="CY24" s="299"/>
      <c r="CZ24" s="298"/>
      <c r="DA24" s="299"/>
      <c r="DB24" s="298"/>
      <c r="DC24" s="299"/>
      <c r="DD24" s="298"/>
      <c r="DE24" s="299"/>
      <c r="DF24" s="298"/>
      <c r="DG24" s="299"/>
      <c r="DH24" s="298"/>
      <c r="DI24" s="299"/>
      <c r="DJ24" s="298"/>
      <c r="DK24" s="299"/>
      <c r="DL24" s="298"/>
      <c r="DM24" s="299"/>
      <c r="DN24" s="298"/>
      <c r="DO24" s="299"/>
      <c r="DP24" s="298"/>
      <c r="DQ24" s="299"/>
      <c r="DR24" s="298"/>
      <c r="DS24" s="299"/>
    </row>
    <row r="25" spans="1:123" s="225" customFormat="1" ht="12.75" hidden="1" customHeight="1" x14ac:dyDescent="0.25">
      <c r="A25" s="224" t="s">
        <v>217</v>
      </c>
      <c r="B25" s="296">
        <v>6.81</v>
      </c>
      <c r="C25" s="297"/>
      <c r="D25" s="296">
        <v>21.5</v>
      </c>
      <c r="E25" s="297"/>
      <c r="F25" s="298">
        <v>4.91</v>
      </c>
      <c r="G25" s="299"/>
      <c r="H25" s="298">
        <v>0</v>
      </c>
      <c r="I25" s="299"/>
      <c r="J25" s="298">
        <v>0</v>
      </c>
      <c r="K25" s="299"/>
      <c r="L25" s="298">
        <v>0</v>
      </c>
      <c r="M25" s="299"/>
      <c r="N25" s="298" t="s">
        <v>39</v>
      </c>
      <c r="O25" s="299"/>
      <c r="P25" s="298" t="s">
        <v>39</v>
      </c>
      <c r="Q25" s="299"/>
      <c r="R25" s="298" t="s">
        <v>39</v>
      </c>
      <c r="S25" s="299"/>
      <c r="T25" s="298" t="s">
        <v>39</v>
      </c>
      <c r="U25" s="299"/>
      <c r="V25" s="298" t="s">
        <v>39</v>
      </c>
      <c r="W25" s="300"/>
      <c r="X25" s="298"/>
      <c r="Y25" s="299"/>
      <c r="Z25" s="298"/>
      <c r="AA25" s="299"/>
      <c r="AB25" s="298"/>
      <c r="AC25" s="299"/>
      <c r="AD25" s="298"/>
      <c r="AE25" s="299"/>
      <c r="AF25" s="298"/>
      <c r="AG25" s="299"/>
      <c r="AH25" s="298"/>
      <c r="AI25" s="299"/>
      <c r="AJ25" s="298"/>
      <c r="AK25" s="299"/>
      <c r="AL25" s="298"/>
      <c r="AM25" s="299"/>
      <c r="AN25" s="298"/>
      <c r="AO25" s="299"/>
      <c r="AP25" s="298"/>
      <c r="AQ25" s="299"/>
      <c r="AR25" s="298"/>
      <c r="AS25" s="299"/>
      <c r="AT25" s="298"/>
      <c r="AU25" s="299"/>
      <c r="AV25" s="298"/>
      <c r="AW25" s="299"/>
      <c r="AX25" s="298"/>
      <c r="AY25" s="299"/>
      <c r="AZ25" s="298"/>
      <c r="BA25" s="299"/>
      <c r="BB25" s="298"/>
      <c r="BC25" s="299"/>
      <c r="BD25" s="298"/>
      <c r="BE25" s="299"/>
      <c r="BF25" s="298"/>
      <c r="BG25" s="299"/>
      <c r="BH25" s="298"/>
      <c r="BI25" s="299"/>
      <c r="BJ25" s="298"/>
      <c r="BK25" s="299"/>
      <c r="BL25" s="298"/>
      <c r="BM25" s="299"/>
      <c r="BN25" s="298"/>
      <c r="BO25" s="299"/>
      <c r="BP25" s="298"/>
      <c r="BQ25" s="299"/>
      <c r="BR25" s="298"/>
      <c r="BS25" s="299"/>
      <c r="BT25" s="298"/>
      <c r="BU25" s="299"/>
      <c r="BV25" s="298"/>
      <c r="BW25" s="299"/>
      <c r="BX25" s="298"/>
      <c r="BY25" s="299"/>
      <c r="BZ25" s="298"/>
      <c r="CA25" s="299"/>
      <c r="CB25" s="298"/>
      <c r="CC25" s="299"/>
      <c r="CD25" s="298"/>
      <c r="CE25" s="299"/>
      <c r="CF25" s="298"/>
      <c r="CG25" s="299"/>
      <c r="CH25" s="298"/>
      <c r="CI25" s="299"/>
      <c r="CJ25" s="298"/>
      <c r="CK25" s="299"/>
      <c r="CL25" s="298"/>
      <c r="CM25" s="299"/>
      <c r="CN25" s="298"/>
      <c r="CO25" s="299"/>
      <c r="CP25" s="298"/>
      <c r="CQ25" s="299"/>
      <c r="CR25" s="298"/>
      <c r="CS25" s="299"/>
      <c r="CT25" s="298"/>
      <c r="CU25" s="299"/>
      <c r="CV25" s="298"/>
      <c r="CW25" s="299"/>
      <c r="CX25" s="298"/>
      <c r="CY25" s="299"/>
      <c r="CZ25" s="298"/>
      <c r="DA25" s="299"/>
      <c r="DB25" s="298"/>
      <c r="DC25" s="299"/>
      <c r="DD25" s="298"/>
      <c r="DE25" s="299"/>
      <c r="DF25" s="298"/>
      <c r="DG25" s="299"/>
      <c r="DH25" s="298"/>
      <c r="DI25" s="299"/>
      <c r="DJ25" s="298"/>
      <c r="DK25" s="299"/>
      <c r="DL25" s="298"/>
      <c r="DM25" s="299"/>
      <c r="DN25" s="298"/>
      <c r="DO25" s="299"/>
      <c r="DP25" s="298"/>
      <c r="DQ25" s="299"/>
      <c r="DR25" s="298"/>
      <c r="DS25" s="299"/>
    </row>
    <row r="26" spans="1:123" s="225" customFormat="1" ht="12.75" x14ac:dyDescent="0.25">
      <c r="A26" s="224" t="s">
        <v>218</v>
      </c>
      <c r="B26" s="296">
        <v>11.08</v>
      </c>
      <c r="C26" s="297"/>
      <c r="D26" s="296">
        <v>15</v>
      </c>
      <c r="E26" s="297"/>
      <c r="F26" s="298">
        <v>13.19</v>
      </c>
      <c r="G26" s="299"/>
      <c r="H26" s="298">
        <v>9.83</v>
      </c>
      <c r="I26" s="299"/>
      <c r="J26" s="298">
        <v>12.26</v>
      </c>
      <c r="K26" s="299"/>
      <c r="L26" s="298">
        <v>4.6500000000000004</v>
      </c>
      <c r="M26" s="299"/>
      <c r="N26" s="298">
        <v>6.5</v>
      </c>
      <c r="O26" s="299"/>
      <c r="P26" s="298">
        <v>4.55</v>
      </c>
      <c r="Q26" s="299"/>
      <c r="R26" s="298">
        <v>5.65</v>
      </c>
      <c r="S26" s="299"/>
      <c r="T26" s="298">
        <v>7.31</v>
      </c>
      <c r="U26" s="299"/>
      <c r="V26" s="298">
        <v>6.76</v>
      </c>
      <c r="W26" s="300"/>
      <c r="X26" s="298">
        <v>6.08</v>
      </c>
      <c r="Y26" s="299"/>
      <c r="Z26" s="298">
        <v>4.03</v>
      </c>
      <c r="AA26" s="299"/>
      <c r="AB26" s="298">
        <v>6.19</v>
      </c>
      <c r="AC26" s="299"/>
      <c r="AD26" s="298">
        <v>7.35</v>
      </c>
      <c r="AE26" s="299"/>
      <c r="AF26" s="298">
        <v>6.09</v>
      </c>
      <c r="AG26" s="299"/>
      <c r="AH26" s="298">
        <v>5.98</v>
      </c>
      <c r="AI26" s="299"/>
      <c r="AJ26" s="298">
        <v>6.66</v>
      </c>
      <c r="AK26" s="299"/>
      <c r="AL26" s="298">
        <v>7.29</v>
      </c>
      <c r="AM26" s="299"/>
      <c r="AN26" s="298">
        <v>9.42</v>
      </c>
      <c r="AO26" s="299"/>
      <c r="AP26" s="298">
        <v>6.52</v>
      </c>
      <c r="AQ26" s="299"/>
      <c r="AR26" s="298">
        <v>9.9</v>
      </c>
      <c r="AS26" s="299"/>
      <c r="AT26" s="298">
        <v>6.94</v>
      </c>
      <c r="AU26" s="299"/>
      <c r="AV26" s="298">
        <v>7.91</v>
      </c>
      <c r="AW26" s="299"/>
      <c r="AX26" s="298">
        <v>9.9499999999999993</v>
      </c>
      <c r="AY26" s="299"/>
      <c r="AZ26" s="298">
        <v>11.85</v>
      </c>
      <c r="BA26" s="299"/>
      <c r="BB26" s="298">
        <v>8.32</v>
      </c>
      <c r="BC26" s="299"/>
      <c r="BD26" s="298">
        <v>9.3699999999999992</v>
      </c>
      <c r="BE26" s="299"/>
      <c r="BF26" s="298"/>
      <c r="BG26" s="299"/>
      <c r="BH26" s="298">
        <v>9.92</v>
      </c>
      <c r="BI26" s="299"/>
      <c r="BJ26" s="298">
        <v>11.17</v>
      </c>
      <c r="BK26" s="299"/>
      <c r="BL26" s="298">
        <v>12.65</v>
      </c>
      <c r="BM26" s="299"/>
      <c r="BN26" s="298">
        <v>9.3699999999999992</v>
      </c>
      <c r="BO26" s="299"/>
      <c r="BP26" s="298">
        <v>13.34</v>
      </c>
      <c r="BQ26" s="299"/>
      <c r="BR26" s="298">
        <v>8.1999999999999993</v>
      </c>
      <c r="BS26" s="299"/>
      <c r="BT26" s="298">
        <v>8.9600000000000009</v>
      </c>
      <c r="BU26" s="299"/>
      <c r="BV26" s="298">
        <v>10.44</v>
      </c>
      <c r="BW26" s="299"/>
      <c r="BX26" s="298">
        <v>8.61</v>
      </c>
      <c r="BY26" s="299"/>
      <c r="BZ26" s="298">
        <v>10.98</v>
      </c>
      <c r="CA26" s="299"/>
      <c r="CB26" s="298">
        <v>9.39</v>
      </c>
      <c r="CC26" s="299"/>
      <c r="CD26" s="298">
        <v>10.31</v>
      </c>
      <c r="CE26" s="299"/>
      <c r="CF26" s="298">
        <v>9.9600000000000009</v>
      </c>
      <c r="CG26" s="299"/>
      <c r="CH26" s="298">
        <v>9.2200000000000006</v>
      </c>
      <c r="CI26" s="299"/>
      <c r="CJ26" s="298">
        <v>7.72</v>
      </c>
      <c r="CK26" s="299"/>
      <c r="CL26" s="298">
        <v>10.56</v>
      </c>
      <c r="CM26" s="299"/>
      <c r="CN26" s="298">
        <v>9.4499999999999993</v>
      </c>
      <c r="CO26" s="299"/>
      <c r="CP26" s="298">
        <v>7.97</v>
      </c>
      <c r="CQ26" s="299"/>
      <c r="CR26" s="298">
        <v>7.51</v>
      </c>
      <c r="CS26" s="299"/>
      <c r="CT26" s="298">
        <v>9.76</v>
      </c>
      <c r="CU26" s="299"/>
      <c r="CV26" s="298">
        <v>11.62</v>
      </c>
      <c r="CW26" s="299"/>
      <c r="CX26" s="298">
        <v>11.06</v>
      </c>
      <c r="CY26" s="299"/>
      <c r="CZ26" s="298">
        <v>9.4600000000000009</v>
      </c>
      <c r="DA26" s="299"/>
      <c r="DB26" s="298">
        <v>9.56</v>
      </c>
      <c r="DC26" s="299"/>
      <c r="DD26" s="298">
        <v>9.1999999999999993</v>
      </c>
      <c r="DE26" s="299"/>
      <c r="DF26" s="298">
        <v>8.1999999999999993</v>
      </c>
      <c r="DG26" s="299"/>
      <c r="DH26" s="298">
        <v>8.2799999999999994</v>
      </c>
      <c r="DI26" s="299"/>
      <c r="DJ26" s="298"/>
      <c r="DK26" s="299"/>
      <c r="DL26" s="298"/>
      <c r="DM26" s="299"/>
      <c r="DN26" s="298"/>
      <c r="DO26" s="299"/>
      <c r="DP26" s="298"/>
      <c r="DQ26" s="299"/>
      <c r="DR26" s="298"/>
      <c r="DS26" s="299"/>
    </row>
    <row r="27" spans="1:123" s="165" customFormat="1" x14ac:dyDescent="0.25">
      <c r="A27" s="226" t="s">
        <v>219</v>
      </c>
      <c r="B27" s="303">
        <v>2.58</v>
      </c>
      <c r="C27" s="304"/>
      <c r="D27" s="305">
        <v>6</v>
      </c>
      <c r="E27" s="306"/>
      <c r="F27" s="301">
        <v>3.59</v>
      </c>
      <c r="G27" s="302"/>
      <c r="H27" s="301"/>
      <c r="I27" s="302"/>
      <c r="J27" s="301">
        <v>3.11</v>
      </c>
      <c r="K27" s="302"/>
      <c r="L27" s="301">
        <v>3.2</v>
      </c>
      <c r="M27" s="302"/>
      <c r="N27" s="301">
        <v>3.6</v>
      </c>
      <c r="O27" s="302"/>
      <c r="P27" s="301">
        <v>4.4000000000000004</v>
      </c>
      <c r="Q27" s="302"/>
      <c r="R27" s="301">
        <v>3.79</v>
      </c>
      <c r="S27" s="302"/>
      <c r="T27" s="301">
        <v>4.0599999999999996</v>
      </c>
      <c r="U27" s="302"/>
      <c r="V27" s="301">
        <v>4.87</v>
      </c>
      <c r="W27" s="307"/>
      <c r="X27" s="301">
        <v>3.83</v>
      </c>
      <c r="Y27" s="302"/>
      <c r="Z27" s="301">
        <v>3.85</v>
      </c>
      <c r="AA27" s="302"/>
      <c r="AB27" s="301">
        <v>3.37</v>
      </c>
      <c r="AC27" s="302"/>
      <c r="AD27" s="301">
        <v>3.51</v>
      </c>
      <c r="AE27" s="302"/>
      <c r="AF27" s="301">
        <v>4.0599999999999996</v>
      </c>
      <c r="AG27" s="302"/>
      <c r="AH27" s="301">
        <v>4.32</v>
      </c>
      <c r="AI27" s="302"/>
      <c r="AJ27" s="301">
        <v>3.89</v>
      </c>
      <c r="AK27" s="302"/>
      <c r="AL27" s="301">
        <f>Desempenho!W11</f>
        <v>3.5709624796084829</v>
      </c>
      <c r="AM27" s="302"/>
      <c r="AN27" s="301">
        <v>4.03</v>
      </c>
      <c r="AO27" s="302"/>
      <c r="AP27" s="301">
        <v>3.6</v>
      </c>
      <c r="AQ27" s="302"/>
      <c r="AR27" s="301">
        <v>4</v>
      </c>
      <c r="AS27" s="302"/>
      <c r="AT27" s="301">
        <v>3.97</v>
      </c>
      <c r="AU27" s="302"/>
      <c r="AV27" s="301">
        <v>3.62</v>
      </c>
      <c r="AW27" s="302"/>
      <c r="AX27" s="301">
        <v>4</v>
      </c>
      <c r="AY27" s="302"/>
      <c r="AZ27" s="308">
        <v>3.41</v>
      </c>
      <c r="BA27" s="302"/>
      <c r="BB27" s="308">
        <v>3.48</v>
      </c>
      <c r="BC27" s="302"/>
      <c r="BD27" s="308">
        <v>3.4</v>
      </c>
      <c r="BE27" s="302"/>
      <c r="BF27" s="308"/>
      <c r="BG27" s="302"/>
      <c r="BH27" s="308">
        <v>3.51</v>
      </c>
      <c r="BI27" s="302"/>
      <c r="BJ27" s="308">
        <v>3.79</v>
      </c>
      <c r="BK27" s="302"/>
      <c r="BL27" s="308">
        <v>3.87</v>
      </c>
      <c r="BM27" s="302"/>
      <c r="BN27" s="308">
        <v>4.03</v>
      </c>
      <c r="BO27" s="302"/>
      <c r="BP27" s="308">
        <v>3.76</v>
      </c>
      <c r="BQ27" s="302"/>
      <c r="BR27" s="308">
        <v>3.91</v>
      </c>
      <c r="BS27" s="302"/>
      <c r="BT27" s="308">
        <v>3.93</v>
      </c>
      <c r="BU27" s="302"/>
      <c r="BV27" s="308">
        <v>3.71</v>
      </c>
      <c r="BW27" s="302"/>
      <c r="BX27" s="308">
        <v>4.13</v>
      </c>
      <c r="BY27" s="302"/>
      <c r="BZ27" s="308">
        <v>4.01</v>
      </c>
      <c r="CA27" s="302"/>
      <c r="CB27" s="308">
        <v>3.91</v>
      </c>
      <c r="CC27" s="302"/>
      <c r="CD27" s="308">
        <v>3.92</v>
      </c>
      <c r="CE27" s="302"/>
      <c r="CF27" s="308">
        <v>4.21</v>
      </c>
      <c r="CG27" s="302"/>
      <c r="CH27" s="308">
        <v>3.97</v>
      </c>
      <c r="CI27" s="302"/>
      <c r="CJ27" s="308">
        <v>3.86</v>
      </c>
      <c r="CK27" s="302"/>
      <c r="CL27" s="308">
        <v>4.05</v>
      </c>
      <c r="CM27" s="302"/>
      <c r="CN27" s="308">
        <v>3.97</v>
      </c>
      <c r="CO27" s="302"/>
      <c r="CP27" s="308">
        <v>3.89</v>
      </c>
      <c r="CQ27" s="302"/>
      <c r="CR27" s="308">
        <v>3.96</v>
      </c>
      <c r="CS27" s="302"/>
      <c r="CT27" s="308">
        <v>3.91</v>
      </c>
      <c r="CU27" s="302"/>
      <c r="CV27" s="308">
        <v>4.08</v>
      </c>
      <c r="CW27" s="302"/>
      <c r="CX27" s="308">
        <v>3.87</v>
      </c>
      <c r="CY27" s="302"/>
      <c r="CZ27" s="308">
        <v>3.91</v>
      </c>
      <c r="DA27" s="302"/>
      <c r="DB27" s="308">
        <v>4.0999999999999996</v>
      </c>
      <c r="DC27" s="302"/>
      <c r="DD27" s="308">
        <v>3.96</v>
      </c>
      <c r="DE27" s="302"/>
      <c r="DF27" s="308">
        <v>4.04</v>
      </c>
      <c r="DG27" s="302"/>
      <c r="DH27" s="308">
        <v>3.86</v>
      </c>
      <c r="DI27" s="302"/>
      <c r="DJ27" s="308"/>
      <c r="DK27" s="302"/>
      <c r="DL27" s="308"/>
      <c r="DM27" s="302"/>
      <c r="DN27" s="308"/>
      <c r="DO27" s="302"/>
      <c r="DP27" s="308"/>
      <c r="DQ27" s="302"/>
      <c r="DR27" s="308"/>
      <c r="DS27" s="302"/>
    </row>
    <row r="28" spans="1:123" x14ac:dyDescent="0.25">
      <c r="A28" s="222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</row>
    <row r="29" spans="1:123" x14ac:dyDescent="0.25">
      <c r="A29" s="214" t="s">
        <v>222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6"/>
      <c r="W29" s="216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7"/>
      <c r="BX29" s="215"/>
      <c r="BY29" s="217"/>
      <c r="BZ29" s="215"/>
      <c r="CA29" s="217"/>
      <c r="CB29" s="215"/>
      <c r="CC29" s="217"/>
      <c r="CD29" s="215"/>
      <c r="CE29" s="217"/>
      <c r="CF29" s="215"/>
      <c r="CG29" s="217"/>
      <c r="CH29" s="215"/>
      <c r="CI29" s="217"/>
      <c r="CJ29" s="215"/>
      <c r="CK29" s="217"/>
      <c r="CL29" s="215"/>
      <c r="CM29" s="217"/>
      <c r="CN29" s="215"/>
      <c r="CO29" s="217"/>
      <c r="CP29" s="215"/>
      <c r="CQ29" s="217"/>
      <c r="CR29" s="215"/>
      <c r="CS29" s="217"/>
      <c r="CT29" s="215"/>
      <c r="CU29" s="217"/>
      <c r="CV29" s="215"/>
      <c r="CW29" s="217"/>
      <c r="CX29" s="215"/>
      <c r="CY29" s="217"/>
      <c r="CZ29" s="215"/>
      <c r="DA29" s="217"/>
      <c r="DB29" s="215"/>
      <c r="DC29" s="217"/>
      <c r="DD29" s="215"/>
      <c r="DE29" s="217"/>
      <c r="DF29" s="215"/>
      <c r="DG29" s="217"/>
      <c r="DH29" s="215"/>
      <c r="DI29" s="217"/>
      <c r="DJ29" s="215"/>
      <c r="DK29" s="217"/>
      <c r="DL29" s="215"/>
      <c r="DM29" s="217"/>
      <c r="DN29" s="215"/>
      <c r="DO29" s="217"/>
      <c r="DP29" s="215"/>
      <c r="DQ29" s="217"/>
      <c r="DR29" s="215"/>
      <c r="DS29" s="217"/>
    </row>
    <row r="30" spans="1:123" x14ac:dyDescent="0.25">
      <c r="A30" s="218" t="s">
        <v>215</v>
      </c>
      <c r="B30" s="284">
        <f>B19</f>
        <v>44562</v>
      </c>
      <c r="C30" s="285"/>
      <c r="D30" s="284" t="e">
        <f ca="1">D19</f>
        <v>#NAME?</v>
      </c>
      <c r="E30" s="285"/>
      <c r="F30" s="284" t="e">
        <f ca="1">F19</f>
        <v>#NAME?</v>
      </c>
      <c r="G30" s="285"/>
      <c r="H30" s="284" t="e">
        <f ca="1">H19</f>
        <v>#NAME?</v>
      </c>
      <c r="I30" s="285"/>
      <c r="J30" s="284" t="e">
        <f ca="1">J19</f>
        <v>#NAME?</v>
      </c>
      <c r="K30" s="285"/>
      <c r="L30" s="284" t="e">
        <f ca="1">L19</f>
        <v>#NAME?</v>
      </c>
      <c r="M30" s="285"/>
      <c r="N30" s="284" t="e">
        <f ca="1">N19</f>
        <v>#NAME?</v>
      </c>
      <c r="O30" s="285"/>
      <c r="P30" s="284" t="e">
        <f ca="1">P19</f>
        <v>#NAME?</v>
      </c>
      <c r="Q30" s="285"/>
      <c r="R30" s="284" t="e">
        <f ca="1">R19</f>
        <v>#NAME?</v>
      </c>
      <c r="S30" s="285"/>
      <c r="T30" s="284" t="e">
        <f ca="1">T19</f>
        <v>#NAME?</v>
      </c>
      <c r="U30" s="285"/>
      <c r="V30" s="284" t="e">
        <f ca="1">V19</f>
        <v>#NAME?</v>
      </c>
      <c r="W30" s="286"/>
      <c r="X30" s="284" t="e">
        <f ca="1">X19</f>
        <v>#NAME?</v>
      </c>
      <c r="Y30" s="285"/>
      <c r="Z30" s="284" t="e">
        <f ca="1">Z19</f>
        <v>#NAME?</v>
      </c>
      <c r="AA30" s="285"/>
      <c r="AB30" s="284" t="e">
        <f ca="1">AB19</f>
        <v>#NAME?</v>
      </c>
      <c r="AC30" s="285"/>
      <c r="AD30" s="284" t="e">
        <f ca="1">AD19</f>
        <v>#NAME?</v>
      </c>
      <c r="AE30" s="285"/>
      <c r="AF30" s="284" t="e">
        <f ca="1">AF19</f>
        <v>#NAME?</v>
      </c>
      <c r="AG30" s="285"/>
      <c r="AH30" s="284" t="e">
        <f ca="1">AH19</f>
        <v>#NAME?</v>
      </c>
      <c r="AI30" s="285"/>
      <c r="AJ30" s="284" t="e">
        <f ca="1">AJ19</f>
        <v>#NAME?</v>
      </c>
      <c r="AK30" s="285"/>
      <c r="AL30" s="284" t="e">
        <f ca="1">AL19</f>
        <v>#NAME?</v>
      </c>
      <c r="AM30" s="285"/>
      <c r="AN30" s="284" t="e">
        <f ca="1">AN19</f>
        <v>#NAME?</v>
      </c>
      <c r="AO30" s="285"/>
      <c r="AP30" s="284" t="e">
        <f ca="1">AP19</f>
        <v>#NAME?</v>
      </c>
      <c r="AQ30" s="285"/>
      <c r="AR30" s="284" t="e">
        <f ca="1">AR19</f>
        <v>#NAME?</v>
      </c>
      <c r="AS30" s="285"/>
      <c r="AT30" s="284" t="e">
        <f ca="1">AT19</f>
        <v>#NAME?</v>
      </c>
      <c r="AU30" s="285"/>
      <c r="AV30" s="284" t="e">
        <f ca="1">AV19</f>
        <v>#NAME?</v>
      </c>
      <c r="AW30" s="285"/>
      <c r="AX30" s="284" t="e">
        <f ca="1">AX19</f>
        <v>#NAME?</v>
      </c>
      <c r="AY30" s="285"/>
      <c r="AZ30" s="309" t="e">
        <f ca="1">AZ19</f>
        <v>#NAME?</v>
      </c>
      <c r="BA30" s="285"/>
      <c r="BB30" s="309" t="e">
        <f ca="1">BB19</f>
        <v>#NAME?</v>
      </c>
      <c r="BC30" s="285"/>
      <c r="BD30" s="309" t="e">
        <f ca="1">BD19</f>
        <v>#NAME?</v>
      </c>
      <c r="BE30" s="285"/>
      <c r="BF30" s="284" t="str">
        <f>$BF$8</f>
        <v>06 a 31 - Mai - 24</v>
      </c>
      <c r="BG30" s="285"/>
      <c r="BH30" s="284" t="e">
        <f ca="1">_xll.FIMMÊS(BD30,0)+1</f>
        <v>#NAME?</v>
      </c>
      <c r="BI30" s="285"/>
      <c r="BJ30" s="309" t="e">
        <f ca="1">BJ19</f>
        <v>#NAME?</v>
      </c>
      <c r="BK30" s="285"/>
      <c r="BL30" s="309" t="e">
        <f ca="1">BL19</f>
        <v>#NAME?</v>
      </c>
      <c r="BM30" s="285"/>
      <c r="BN30" s="309" t="e">
        <f ca="1">BN19</f>
        <v>#NAME?</v>
      </c>
      <c r="BO30" s="285"/>
      <c r="BP30" s="309" t="e">
        <f ca="1">BP19</f>
        <v>#NAME?</v>
      </c>
      <c r="BQ30" s="285"/>
      <c r="BR30" s="309" t="e">
        <f ca="1">BR19</f>
        <v>#NAME?</v>
      </c>
      <c r="BS30" s="285"/>
      <c r="BT30" s="309" t="e">
        <f ca="1">BT19</f>
        <v>#NAME?</v>
      </c>
      <c r="BU30" s="285"/>
      <c r="BV30" s="309" t="e">
        <f ca="1">BV19</f>
        <v>#NAME?</v>
      </c>
      <c r="BW30" s="285"/>
      <c r="BX30" s="309" t="e">
        <f ca="1">BX19</f>
        <v>#NAME?</v>
      </c>
      <c r="BY30" s="285"/>
      <c r="BZ30" s="309" t="e">
        <f ca="1">BZ19</f>
        <v>#NAME?</v>
      </c>
      <c r="CA30" s="285"/>
      <c r="CB30" s="309" t="e">
        <f ca="1">CB19</f>
        <v>#NAME?</v>
      </c>
      <c r="CC30" s="285"/>
      <c r="CD30" s="309" t="e">
        <f ca="1">CD19</f>
        <v>#NAME?</v>
      </c>
      <c r="CE30" s="285"/>
      <c r="CF30" s="309" t="e">
        <f ca="1">CF19</f>
        <v>#NAME?</v>
      </c>
      <c r="CG30" s="285"/>
      <c r="CH30" s="309" t="e">
        <f ca="1">CH19</f>
        <v>#NAME?</v>
      </c>
      <c r="CI30" s="285"/>
      <c r="CJ30" s="309" t="e">
        <f ca="1">CJ19</f>
        <v>#NAME?</v>
      </c>
      <c r="CK30" s="285"/>
      <c r="CL30" s="309" t="e">
        <f ca="1">CL19</f>
        <v>#NAME?</v>
      </c>
      <c r="CM30" s="285"/>
      <c r="CN30" s="309" t="e">
        <f ca="1">CN19</f>
        <v>#NAME?</v>
      </c>
      <c r="CO30" s="285"/>
      <c r="CP30" s="309" t="e">
        <f ca="1">CP19</f>
        <v>#NAME?</v>
      </c>
      <c r="CQ30" s="285"/>
      <c r="CR30" s="309" t="e">
        <f ca="1">CR19</f>
        <v>#NAME?</v>
      </c>
      <c r="CS30" s="285"/>
      <c r="CT30" s="309" t="e">
        <f ca="1">CT19</f>
        <v>#NAME?</v>
      </c>
      <c r="CU30" s="285"/>
      <c r="CV30" s="309" t="e">
        <f ca="1">CV19</f>
        <v>#NAME?</v>
      </c>
      <c r="CW30" s="285"/>
      <c r="CX30" s="309" t="e">
        <f ca="1">CX19</f>
        <v>#NAME?</v>
      </c>
      <c r="CY30" s="285"/>
      <c r="CZ30" s="309" t="e">
        <f ca="1">CZ19</f>
        <v>#NAME?</v>
      </c>
      <c r="DA30" s="285"/>
      <c r="DB30" s="309" t="e">
        <f ca="1">DB19</f>
        <v>#NAME?</v>
      </c>
      <c r="DC30" s="285"/>
      <c r="DD30" s="309" t="e">
        <f ca="1">DD19</f>
        <v>#NAME?</v>
      </c>
      <c r="DE30" s="285"/>
      <c r="DF30" s="309" t="e">
        <f ca="1">DF19</f>
        <v>#NAME?</v>
      </c>
      <c r="DG30" s="285"/>
      <c r="DH30" s="309" t="e">
        <f ca="1">DH19</f>
        <v>#NAME?</v>
      </c>
      <c r="DI30" s="285"/>
      <c r="DJ30" s="309" t="e">
        <f ca="1">DJ19</f>
        <v>#NAME?</v>
      </c>
      <c r="DK30" s="285"/>
      <c r="DL30" s="309" t="e">
        <f ca="1">DL19</f>
        <v>#NAME?</v>
      </c>
      <c r="DM30" s="285"/>
      <c r="DN30" s="309" t="e">
        <f ca="1">DN19</f>
        <v>#NAME?</v>
      </c>
      <c r="DO30" s="285"/>
      <c r="DP30" s="309" t="e">
        <f ca="1">DP19</f>
        <v>#NAME?</v>
      </c>
      <c r="DQ30" s="285"/>
      <c r="DR30" s="309" t="e">
        <f ca="1">DR19</f>
        <v>#NAME?</v>
      </c>
      <c r="DS30" s="285"/>
    </row>
    <row r="31" spans="1:123" s="220" customFormat="1" ht="12.75" x14ac:dyDescent="0.25">
      <c r="A31" s="227" t="s">
        <v>19</v>
      </c>
      <c r="B31" s="310">
        <v>-0.37</v>
      </c>
      <c r="C31" s="311"/>
      <c r="D31" s="310">
        <v>-1.43</v>
      </c>
      <c r="E31" s="311"/>
      <c r="F31" s="312">
        <v>-0.43</v>
      </c>
      <c r="G31" s="288"/>
      <c r="H31" s="312">
        <v>-0.17</v>
      </c>
      <c r="I31" s="288"/>
      <c r="J31" s="312">
        <v>-0.23</v>
      </c>
      <c r="K31" s="288"/>
      <c r="L31" s="312">
        <v>-0.48</v>
      </c>
      <c r="M31" s="288"/>
      <c r="N31" s="312">
        <v>3.32</v>
      </c>
      <c r="O31" s="288"/>
      <c r="P31" s="312">
        <v>4.79</v>
      </c>
      <c r="Q31" s="288"/>
      <c r="R31" s="298">
        <f>IFERROR((ROUND(((((1-R9)*R20)/(R9))*24),2)),"-")</f>
        <v>-1.2</v>
      </c>
      <c r="S31" s="299"/>
      <c r="T31" s="298">
        <f>IFERROR((ROUND(((((1-T9)*T20)/(T9))*24),2)),"-")</f>
        <v>-3.67</v>
      </c>
      <c r="U31" s="299"/>
      <c r="V31" s="298">
        <f>IFERROR((ROUND(((((1-V9)*V20)/(V9))*24),2)),"-")</f>
        <v>15.24</v>
      </c>
      <c r="W31" s="300"/>
      <c r="X31" s="298">
        <f>IFERROR((ROUND(((((1-X9)*X20)/(X9))*24),2)),"-")</f>
        <v>17.05</v>
      </c>
      <c r="Y31" s="299"/>
      <c r="Z31" s="298">
        <f>IFERROR((ROUND(((((1-Z9)*Z20)/(Z9))*24),2)),"-")</f>
        <v>5.79</v>
      </c>
      <c r="AA31" s="299"/>
      <c r="AB31" s="298">
        <f>IFERROR((ROUND(((((1-AB9)*AB20)/(AB9))*24),2)),"-")</f>
        <v>9.0399999999999991</v>
      </c>
      <c r="AC31" s="299"/>
      <c r="AD31" s="298">
        <f>IFERROR((ROUND(((((1-AD9)*AD20)/(AD9))*24),2)),"-")</f>
        <v>15.53</v>
      </c>
      <c r="AE31" s="299"/>
      <c r="AF31" s="298">
        <f>IFERROR((ROUND(((((1-AF9)*AF20)/(AF9))*24),2)),"-")</f>
        <v>5.73</v>
      </c>
      <c r="AG31" s="299"/>
      <c r="AH31" s="298">
        <f>IFERROR((ROUND(((((1-AH9)*AH20)/(AH9))*24),2)),"-")</f>
        <v>14.55</v>
      </c>
      <c r="AI31" s="299"/>
      <c r="AJ31" s="298">
        <f>IFERROR((ROUND(((((1-AJ9)*AJ20)/(AJ9))*24),2)),"-")</f>
        <v>3.92</v>
      </c>
      <c r="AK31" s="299"/>
      <c r="AL31" s="298">
        <f>IFERROR((ROUND(((((1-AL9)*AL20)/(AL9))*24),2)),"-")</f>
        <v>7.56</v>
      </c>
      <c r="AM31" s="299"/>
      <c r="AN31" s="298">
        <f>IFERROR((ROUND(((((1-AN9)*AN20)/(AN9))*24),2)),"-")</f>
        <v>4.74</v>
      </c>
      <c r="AO31" s="299"/>
      <c r="AP31" s="298">
        <f>IFERROR((ROUND(((((1-AP9)*AP20)/(AP9))*24),2)),"-")</f>
        <v>5.45</v>
      </c>
      <c r="AQ31" s="299"/>
      <c r="AR31" s="298">
        <f>IFERROR((ROUND(((((1-AR9)*AR20)/(AR9))*24),2)),"-")</f>
        <v>3.12</v>
      </c>
      <c r="AS31" s="299"/>
      <c r="AT31" s="298">
        <f>IFERROR((ROUND(((((1-AT9)*AT20)/(AT9))*24),2)),"-")</f>
        <v>2.93</v>
      </c>
      <c r="AU31" s="299"/>
      <c r="AV31" s="298">
        <f>IFERROR((ROUND(((((1-AV9)*AV20)/(AV9))*24),2)),"-")</f>
        <v>13.92</v>
      </c>
      <c r="AW31" s="299"/>
      <c r="AX31" s="298">
        <f>IFERROR((ROUND(((((1-AX9)*AX20)/(AX9))*24),2)),"-")</f>
        <v>16.100000000000001</v>
      </c>
      <c r="AY31" s="299"/>
      <c r="AZ31" s="298">
        <f>IFERROR((ROUND(((((1-AZ9)*AZ20)/(AZ9))*24),2)),"-")</f>
        <v>10.97</v>
      </c>
      <c r="BA31" s="299"/>
      <c r="BB31" s="298">
        <f>IFERROR((ROUND(((((1-BB9)*BB20)/(BB9))*24),2)),"-")</f>
        <v>11.84</v>
      </c>
      <c r="BC31" s="299"/>
      <c r="BD31" s="298">
        <f>IFERROR((ROUND(((((1-BD9)*BD20)/(BD9))*24),2)),"-")</f>
        <v>22.02</v>
      </c>
      <c r="BE31" s="299"/>
      <c r="BF31" s="298" t="str">
        <f>IFERROR((ROUND(((((1-BF9)*BF20)/(BF9))*24),2)),"-")</f>
        <v>-</v>
      </c>
      <c r="BG31" s="299"/>
      <c r="BH31" s="298">
        <f>IFERROR((ROUND(((((1-BH9)*BH20)/(BH9))*24),2)),"-")</f>
        <v>20.75</v>
      </c>
      <c r="BI31" s="299"/>
      <c r="BJ31" s="298">
        <f>IFERROR((ROUND(((((1-BJ9)*BJ20)/(BJ9))*24),2)),"-")</f>
        <v>4.83</v>
      </c>
      <c r="BK31" s="299"/>
      <c r="BL31" s="298">
        <f>IFERROR((ROUND(((((1-BL9)*BL20)/(BL9))*24),2)),"-")</f>
        <v>9.07</v>
      </c>
      <c r="BM31" s="299"/>
      <c r="BN31" s="298">
        <f t="shared" ref="BN31:BN38" si="0">IFERROR((ROUND(((((1-BN9)*BN20)/(BN9))*24),2)),"-")</f>
        <v>6.23</v>
      </c>
      <c r="BO31" s="299"/>
      <c r="BP31" s="298">
        <f>IFERROR((ROUND(((((1-BP9)*BP20)/(BP9))*24),2)),"-")</f>
        <v>10.16</v>
      </c>
      <c r="BQ31" s="299"/>
      <c r="BR31" s="298">
        <f t="shared" ref="BR31:BR38" si="1">IFERROR((ROUND(((((1-BR9)*BR20)/(BR9))*24),2)),"-")</f>
        <v>7.41</v>
      </c>
      <c r="BS31" s="299"/>
      <c r="BT31" s="298">
        <f>IFERROR((ROUND(((((1-BT9)*BT20)/(BT9))*24),2)),"-")</f>
        <v>5.21</v>
      </c>
      <c r="BU31" s="299"/>
      <c r="BV31" s="298">
        <f t="shared" ref="BV31:BV38" si="2">IFERROR((ROUND(((((1-BV9)*BV20)/(BV9))*24),2)),"-")</f>
        <v>8.76</v>
      </c>
      <c r="BW31" s="299"/>
      <c r="BX31" s="298">
        <f t="shared" ref="BX31:BX38" si="3">IFERROR((ROUND(((((1-BX9)*BX20)/(BX9))*24),2)),"-")</f>
        <v>6.88</v>
      </c>
      <c r="BY31" s="299"/>
      <c r="BZ31" s="298">
        <f t="shared" ref="BZ31:BZ38" si="4">IFERROR((ROUND(((((1-BZ9)*BZ20)/(BZ9))*24),2)),"-")</f>
        <v>8.74</v>
      </c>
      <c r="CA31" s="299"/>
      <c r="CB31" s="298">
        <f t="shared" ref="CB31:CB38" si="5">IFERROR((ROUND(((((1-CB9)*CB20)/(CB9))*24),2)),"-")</f>
        <v>7.99</v>
      </c>
      <c r="CC31" s="299"/>
      <c r="CD31" s="298">
        <f>IFERROR((ROUND(((((1-CD9)*CD20)/(CD9))*24),2)),"-")</f>
        <v>19.399999999999999</v>
      </c>
      <c r="CE31" s="299"/>
      <c r="CF31" s="298">
        <f t="shared" ref="CF31:CF38" si="6">IFERROR((ROUND(((((1-CF9)*CF20)/(CF9))*24),2)),"-")</f>
        <v>4.8</v>
      </c>
      <c r="CG31" s="299"/>
      <c r="CH31" s="298">
        <f t="shared" ref="CH31:CH38" si="7">IFERROR((ROUND(((((1-CH9)*CH20)/(CH9))*24),2)),"-")</f>
        <v>10.26</v>
      </c>
      <c r="CI31" s="299"/>
      <c r="CJ31" s="298">
        <f t="shared" ref="CJ31:CJ38" si="8">IFERROR((ROUND(((((1-CJ9)*CJ20)/(CJ9))*24),2)),"-")</f>
        <v>7.99</v>
      </c>
      <c r="CK31" s="299"/>
      <c r="CL31" s="298">
        <f t="shared" ref="CL31:CL38" si="9">IFERROR((ROUND(((((1-CL9)*CL20)/(CL9))*24),2)),"-")</f>
        <v>15.13</v>
      </c>
      <c r="CM31" s="299"/>
      <c r="CN31" s="298">
        <f t="shared" ref="CN31:CN38" si="10">IFERROR((ROUND(((((1-CN9)*CN20)/(CN9))*24),2)),"-")</f>
        <v>9.73</v>
      </c>
      <c r="CO31" s="299"/>
      <c r="CP31" s="298">
        <f t="shared" ref="CP31:CP38" si="11">IFERROR((ROUND(((((1-CP9)*CP20)/(CP9))*24),2)),"-")</f>
        <v>11.8</v>
      </c>
      <c r="CQ31" s="299"/>
      <c r="CR31" s="298">
        <f t="shared" ref="CR31:CR38" si="12">IFERROR((ROUND(((((1-CR9)*CR20)/(CR9))*24),2)),"-")</f>
        <v>10.029999999999999</v>
      </c>
      <c r="CS31" s="299"/>
      <c r="CT31" s="298">
        <f t="shared" ref="CT31:CT38" si="13">IFERROR((ROUND(((((1-CT9)*CT20)/(CT9))*24),2)),"-")</f>
        <v>10.72</v>
      </c>
      <c r="CU31" s="299"/>
      <c r="CV31" s="298">
        <f t="shared" ref="CV31:CV38" si="14">IFERROR((ROUND(((((1-CV9)*CV20)/(CV9))*24),2)),"-")</f>
        <v>11.13</v>
      </c>
      <c r="CW31" s="299"/>
      <c r="CX31" s="298">
        <f t="shared" ref="CX31:CX38" si="15">IFERROR((ROUND(((((1-CX9)*CX20)/(CX9))*24),2)),"-")</f>
        <v>12.68</v>
      </c>
      <c r="CY31" s="299"/>
      <c r="CZ31" s="298">
        <f t="shared" ref="CZ31:CZ38" si="16">IFERROR((ROUND(((((1-CZ9)*CZ20)/(CZ9))*24),2)),"-")</f>
        <v>13.46</v>
      </c>
      <c r="DA31" s="299"/>
      <c r="DB31" s="298">
        <f t="shared" ref="DB31:DB38" si="17">IFERROR((ROUND(((((1-DB9)*DB20)/(DB9))*24),2)),"-")</f>
        <v>10.11</v>
      </c>
      <c r="DC31" s="299"/>
      <c r="DD31" s="298">
        <f>IFERROR((ROUND(((((1-DD9)*DD20)/(DD9))*24),2)),"-")</f>
        <v>9.1</v>
      </c>
      <c r="DE31" s="299"/>
      <c r="DF31" s="298">
        <f>IFERROR((ROUND(((((1-DF9)*DF20)/(DF9))*24),2)),"-")</f>
        <v>10.91</v>
      </c>
      <c r="DG31" s="299"/>
      <c r="DH31" s="298">
        <f>IFERROR((ROUND(((((1-DH9)*DH20)/(DH9))*24),2)),"-")</f>
        <v>8.5500000000000007</v>
      </c>
      <c r="DI31" s="299"/>
      <c r="DJ31" s="298" t="str">
        <f>IFERROR((ROUND(((((1-DJ9)*DJ20)/(DJ9))*24),2)),"-")</f>
        <v>-</v>
      </c>
      <c r="DK31" s="299"/>
      <c r="DL31" s="298" t="str">
        <f>IFERROR((ROUND(((((1-DL9)*DL20)/(DL9))*24),2)),"-")</f>
        <v>-</v>
      </c>
      <c r="DM31" s="299"/>
      <c r="DN31" s="298" t="str">
        <f>IFERROR((ROUND(((((1-DN9)*DN20)/(DN9))*24),2)),"-")</f>
        <v>-</v>
      </c>
      <c r="DO31" s="299"/>
      <c r="DP31" s="298" t="str">
        <f>IFERROR((ROUND(((((1-DP9)*DP20)/(DP9))*24),2)),"-")</f>
        <v>-</v>
      </c>
      <c r="DQ31" s="299"/>
      <c r="DR31" s="298" t="str">
        <f>IFERROR((ROUND(((((1-DR9)*DR20)/(DR9))*24),2)),"-")</f>
        <v>-</v>
      </c>
      <c r="DS31" s="299"/>
    </row>
    <row r="32" spans="1:123" s="220" customFormat="1" ht="12.75" x14ac:dyDescent="0.25">
      <c r="A32" s="227" t="s">
        <v>21</v>
      </c>
      <c r="B32" s="310">
        <v>2.5499999999999998</v>
      </c>
      <c r="C32" s="311"/>
      <c r="D32" s="310">
        <v>-0.01</v>
      </c>
      <c r="E32" s="311"/>
      <c r="F32" s="312">
        <v>0.16</v>
      </c>
      <c r="G32" s="288"/>
      <c r="H32" s="312">
        <v>-0.77</v>
      </c>
      <c r="I32" s="288"/>
      <c r="J32" s="312">
        <v>-0.82</v>
      </c>
      <c r="K32" s="288"/>
      <c r="L32" s="312">
        <v>0.05</v>
      </c>
      <c r="M32" s="288"/>
      <c r="N32" s="312">
        <v>2.86</v>
      </c>
      <c r="O32" s="288"/>
      <c r="P32" s="312">
        <v>3.92</v>
      </c>
      <c r="Q32" s="288"/>
      <c r="R32" s="298">
        <f>IFERROR((ROUND(((((1-R10)*R21)/(R10))*24),2)),"-")</f>
        <v>-1.43</v>
      </c>
      <c r="S32" s="299"/>
      <c r="T32" s="298">
        <f>IFERROR((ROUND(((((1-T10)*T21)/(T10))*24),2)),"-")</f>
        <v>-6.52</v>
      </c>
      <c r="U32" s="299"/>
      <c r="V32" s="298">
        <f>IFERROR((ROUND(((((1-V10)*V21)/(V10))*24),2)),"-")</f>
        <v>7.71</v>
      </c>
      <c r="W32" s="300"/>
      <c r="X32" s="298">
        <f>IFERROR((ROUND(((((1-X10)*X21)/(X10))*24),2)),"-")</f>
        <v>16.27</v>
      </c>
      <c r="Y32" s="299"/>
      <c r="Z32" s="298">
        <f>IFERROR((ROUND(((((1-Z10)*Z21)/(Z10))*24),2)),"-")</f>
        <v>15.84</v>
      </c>
      <c r="AA32" s="299"/>
      <c r="AB32" s="298">
        <f>IFERROR((ROUND(((((1-AB10)*AB21)/(AB10))*24),2)),"-")</f>
        <v>7.25</v>
      </c>
      <c r="AC32" s="299"/>
      <c r="AD32" s="298">
        <f>IFERROR((ROUND(((((1-AD10)*AD21)/(AD10))*24),2)),"-")</f>
        <v>14.53</v>
      </c>
      <c r="AE32" s="299"/>
      <c r="AF32" s="298">
        <f>IFERROR((ROUND(((((1-AF10)*AF21)/(AF10))*24),2)),"-")</f>
        <v>9.0399999999999991</v>
      </c>
      <c r="AG32" s="299"/>
      <c r="AH32" s="298">
        <f>IFERROR((ROUND(((((1-AH10)*AH21)/(AH10))*24),2)),"-")</f>
        <v>13.8</v>
      </c>
      <c r="AI32" s="299"/>
      <c r="AJ32" s="298">
        <f>IFERROR((ROUND(((((1-AJ10)*AJ21)/(AJ10))*24),2)),"-")</f>
        <v>12</v>
      </c>
      <c r="AK32" s="299"/>
      <c r="AL32" s="298">
        <f>IFERROR((ROUND(((((1-AL10)*AL21)/(AL10))*24),2)),"-")</f>
        <v>7.01</v>
      </c>
      <c r="AM32" s="299"/>
      <c r="AN32" s="298">
        <f>IFERROR((ROUND(((((1-AN10)*AN21)/(AN10))*24),2)),"-")</f>
        <v>2.68</v>
      </c>
      <c r="AO32" s="299"/>
      <c r="AP32" s="298">
        <f>IFERROR((ROUND(((((1-AP10)*AP21)/(AP10))*24),2)),"-")</f>
        <v>2.02</v>
      </c>
      <c r="AQ32" s="299"/>
      <c r="AR32" s="298">
        <f>IFERROR((ROUND(((((1-AR10)*AR21)/(AR10))*24),2)),"-")</f>
        <v>2.54</v>
      </c>
      <c r="AS32" s="299"/>
      <c r="AT32" s="298">
        <f>IFERROR((ROUND(((((1-AT10)*AT21)/(AT10))*24),2)),"-")</f>
        <v>0.7</v>
      </c>
      <c r="AU32" s="299"/>
      <c r="AV32" s="298">
        <f>IFERROR((ROUND(((((1-AV10)*AV21)/(AV10))*24),2)),"-")</f>
        <v>15.61</v>
      </c>
      <c r="AW32" s="299"/>
      <c r="AX32" s="298">
        <f>IFERROR((ROUND(((((1-AX10)*AX21)/(AX10))*24),2)),"-")</f>
        <v>19.940000000000001</v>
      </c>
      <c r="AY32" s="299"/>
      <c r="AZ32" s="298">
        <f>IFERROR((ROUND(((((1-AZ10)*AZ21)/(AZ10))*24),2)),"-")</f>
        <v>14.41</v>
      </c>
      <c r="BA32" s="299"/>
      <c r="BB32" s="298">
        <f>IFERROR((ROUND(((((1-BB10)*BB21)/(BB10))*24),2)),"-")</f>
        <v>5.42</v>
      </c>
      <c r="BC32" s="299"/>
      <c r="BD32" s="298">
        <f>IFERROR((ROUND(((((1-BD10)*BD21)/(BD10))*24),2)),"-")</f>
        <v>7.03</v>
      </c>
      <c r="BE32" s="299"/>
      <c r="BF32" s="298" t="str">
        <f>IFERROR((ROUND(((((1-BF10)*BF21)/(BF10))*24),2)),"-")</f>
        <v>-</v>
      </c>
      <c r="BG32" s="299"/>
      <c r="BH32" s="298">
        <f>IFERROR((ROUND(((((1-BH10)*BH21)/(BH10))*24),2)),"-")</f>
        <v>4.46</v>
      </c>
      <c r="BI32" s="299"/>
      <c r="BJ32" s="298">
        <f>IFERROR((ROUND(((((1-BJ10)*BJ21)/(BJ10))*24),2)),"-")</f>
        <v>0.89</v>
      </c>
      <c r="BK32" s="299"/>
      <c r="BL32" s="298">
        <f>IFERROR((ROUND(((((1-BL10)*BL21)/(BL10))*24),2)),"-")</f>
        <v>8.82</v>
      </c>
      <c r="BM32" s="299"/>
      <c r="BN32" s="298">
        <f t="shared" si="0"/>
        <v>12.41</v>
      </c>
      <c r="BO32" s="299"/>
      <c r="BP32" s="298">
        <f>IFERROR((ROUND(((((1-BP10)*BP21)/(BP10))*24),2)),"-")</f>
        <v>10.33</v>
      </c>
      <c r="BQ32" s="299"/>
      <c r="BR32" s="298">
        <f t="shared" si="1"/>
        <v>2.41</v>
      </c>
      <c r="BS32" s="299"/>
      <c r="BT32" s="298">
        <f>IFERROR((ROUND(((((1-BT10)*BT21)/(BT10))*24),2)),"-")</f>
        <v>5.03</v>
      </c>
      <c r="BU32" s="299"/>
      <c r="BV32" s="298">
        <f t="shared" si="2"/>
        <v>11.15</v>
      </c>
      <c r="BW32" s="299"/>
      <c r="BX32" s="298">
        <f t="shared" si="3"/>
        <v>7.49</v>
      </c>
      <c r="BY32" s="299"/>
      <c r="BZ32" s="298">
        <f t="shared" si="4"/>
        <v>0.98</v>
      </c>
      <c r="CA32" s="299"/>
      <c r="CB32" s="298">
        <f t="shared" si="5"/>
        <v>9.07</v>
      </c>
      <c r="CC32" s="299"/>
      <c r="CD32" s="298">
        <f>IFERROR((ROUND(((((1-CD10)*CD21)/(CD10))*24),2)),"-")</f>
        <v>2.39</v>
      </c>
      <c r="CE32" s="299"/>
      <c r="CF32" s="298">
        <f t="shared" si="6"/>
        <v>6.33</v>
      </c>
      <c r="CG32" s="299"/>
      <c r="CH32" s="298">
        <f t="shared" si="7"/>
        <v>2.0499999999999998</v>
      </c>
      <c r="CI32" s="299"/>
      <c r="CJ32" s="298">
        <f t="shared" si="8"/>
        <v>9.14</v>
      </c>
      <c r="CK32" s="299"/>
      <c r="CL32" s="298">
        <f t="shared" si="9"/>
        <v>7.42</v>
      </c>
      <c r="CM32" s="299"/>
      <c r="CN32" s="298">
        <f t="shared" si="10"/>
        <v>15.38</v>
      </c>
      <c r="CO32" s="299"/>
      <c r="CP32" s="298">
        <f t="shared" si="11"/>
        <v>17.07</v>
      </c>
      <c r="CQ32" s="299"/>
      <c r="CR32" s="298">
        <f t="shared" si="12"/>
        <v>17.68</v>
      </c>
      <c r="CS32" s="299"/>
      <c r="CT32" s="298">
        <f t="shared" si="13"/>
        <v>13.42</v>
      </c>
      <c r="CU32" s="299"/>
      <c r="CV32" s="298">
        <f t="shared" si="14"/>
        <v>11.67</v>
      </c>
      <c r="CW32" s="299"/>
      <c r="CX32" s="298">
        <f t="shared" si="15"/>
        <v>15.18</v>
      </c>
      <c r="CY32" s="299"/>
      <c r="CZ32" s="298">
        <f t="shared" si="16"/>
        <v>12.58</v>
      </c>
      <c r="DA32" s="299"/>
      <c r="DB32" s="298">
        <f t="shared" si="17"/>
        <v>6.75</v>
      </c>
      <c r="DC32" s="299"/>
      <c r="DD32" s="298">
        <f>IFERROR((ROUND(((((1-DD10)*DD21)/(DD10))*24),2)),"-")</f>
        <v>12.57</v>
      </c>
      <c r="DE32" s="299"/>
      <c r="DF32" s="298">
        <f>IFERROR((ROUND(((((1-DF10)*DF21)/(DF10))*24),2)),"-")</f>
        <v>11.58</v>
      </c>
      <c r="DG32" s="299"/>
      <c r="DH32" s="298">
        <f t="shared" ref="DH32:DH38" si="18">IFERROR((ROUND(((((1-DH10)*DH21)/(DH10))*24),2)),"-")</f>
        <v>12.16</v>
      </c>
      <c r="DI32" s="299"/>
      <c r="DJ32" s="298" t="str">
        <f>IFERROR((ROUND(((((1-DJ10)*DJ21)/(DJ10))*24),2)),"-")</f>
        <v>-</v>
      </c>
      <c r="DK32" s="299"/>
      <c r="DL32" s="298" t="str">
        <f>IFERROR((ROUND(((((1-DL10)*DL21)/(DL10))*24),2)),"-")</f>
        <v>-</v>
      </c>
      <c r="DM32" s="299"/>
      <c r="DN32" s="298" t="str">
        <f>IFERROR((ROUND(((((1-DN10)*DN21)/(DN10))*24),2)),"-")</f>
        <v>-</v>
      </c>
      <c r="DO32" s="299"/>
      <c r="DP32" s="298" t="str">
        <f>IFERROR((ROUND(((((1-DP10)*DP21)/(DP10))*24),2)),"-")</f>
        <v>-</v>
      </c>
      <c r="DQ32" s="299"/>
      <c r="DR32" s="298" t="str">
        <f>IFERROR((ROUND(((((1-DR10)*DR21)/(DR10))*24),2)),"-")</f>
        <v>-</v>
      </c>
      <c r="DS32" s="299"/>
    </row>
    <row r="33" spans="1:123" s="220" customFormat="1" ht="12.75" x14ac:dyDescent="0.25">
      <c r="A33" s="227" t="s">
        <v>20</v>
      </c>
      <c r="B33" s="310">
        <v>0.79</v>
      </c>
      <c r="C33" s="311"/>
      <c r="D33" s="310">
        <v>0.86</v>
      </c>
      <c r="E33" s="311"/>
      <c r="F33" s="312">
        <v>0.19</v>
      </c>
      <c r="G33" s="288"/>
      <c r="H33" s="312">
        <v>0.44</v>
      </c>
      <c r="I33" s="288"/>
      <c r="J33" s="312">
        <v>0.62</v>
      </c>
      <c r="K33" s="288"/>
      <c r="L33" s="312">
        <v>0.46</v>
      </c>
      <c r="M33" s="288"/>
      <c r="N33" s="312">
        <v>1.84</v>
      </c>
      <c r="O33" s="288"/>
      <c r="P33" s="312">
        <v>2.31</v>
      </c>
      <c r="Q33" s="288"/>
      <c r="R33" s="298">
        <f>IFERROR((ROUND(((((1-R11)*R22)/(R11))*24),2)),"-")</f>
        <v>10.98</v>
      </c>
      <c r="S33" s="299"/>
      <c r="T33" s="298">
        <f>IFERROR((ROUND(((((1-T11)*T22)/(T11))*24),2)),"-")</f>
        <v>10</v>
      </c>
      <c r="U33" s="299"/>
      <c r="V33" s="298">
        <f>IFERROR((ROUND(((((1-V11)*V22)/(V11))*24),2)),"-")</f>
        <v>16.170000000000002</v>
      </c>
      <c r="W33" s="300"/>
      <c r="X33" s="298">
        <f>IFERROR((ROUND(((((1-X11)*X22)/(X11))*24),2)),"-")</f>
        <v>17.809999999999999</v>
      </c>
      <c r="Y33" s="299"/>
      <c r="Z33" s="298">
        <f>IFERROR((ROUND(((((1-Z11)*Z22)/(Z11))*24),2)),"-")</f>
        <v>20.8</v>
      </c>
      <c r="AA33" s="299"/>
      <c r="AB33" s="298">
        <f>IFERROR((ROUND(((((1-AB11)*AB22)/(AB11))*24),2)),"-")</f>
        <v>6.76</v>
      </c>
      <c r="AC33" s="299"/>
      <c r="AD33" s="298">
        <f>IFERROR((ROUND(((((1-AD11)*AD22)/(AD11))*24),2)),"-")</f>
        <v>4.16</v>
      </c>
      <c r="AE33" s="299"/>
      <c r="AF33" s="298">
        <f>IFERROR((ROUND(((((1-AF11)*AF22)/(AF11))*24),2)),"-")</f>
        <v>0</v>
      </c>
      <c r="AG33" s="299"/>
      <c r="AH33" s="298">
        <f>IFERROR((ROUND(((((1-AH11)*AH22)/(AH11))*24),2)),"-")</f>
        <v>0</v>
      </c>
      <c r="AI33" s="299"/>
      <c r="AJ33" s="298">
        <f>IFERROR((ROUND(((((1-AJ11)*AJ22)/(AJ11))*24),2)),"-")</f>
        <v>20.76</v>
      </c>
      <c r="AK33" s="299"/>
      <c r="AL33" s="298">
        <f>IFERROR((ROUND(((((1-AL11)*AL22)/(AL11))*24),2)),"-")</f>
        <v>10.87</v>
      </c>
      <c r="AM33" s="299"/>
      <c r="AN33" s="298">
        <f>IFERROR((ROUND(((((1-AN11)*AN22)/(AN11))*24),2)),"-")</f>
        <v>36.51</v>
      </c>
      <c r="AO33" s="299"/>
      <c r="AP33" s="298">
        <f>IFERROR((ROUND(((((1-AP11)*AP22)/(AP11))*24),2)),"-")</f>
        <v>24.59</v>
      </c>
      <c r="AQ33" s="299"/>
      <c r="AR33" s="298">
        <f>IFERROR((ROUND(((((1-AR11)*AR22)/(AR11))*24),2)),"-")</f>
        <v>30.65</v>
      </c>
      <c r="AS33" s="299"/>
      <c r="AT33" s="298">
        <f>IFERROR((ROUND(((((1-AT11)*AT22)/(AT11))*24),2)),"-")</f>
        <v>41.34</v>
      </c>
      <c r="AU33" s="299"/>
      <c r="AV33" s="298">
        <f>IFERROR((ROUND(((((1-AV11)*AV22)/(AV11))*24),2)),"-")</f>
        <v>11.94</v>
      </c>
      <c r="AW33" s="299"/>
      <c r="AX33" s="298">
        <f>IFERROR((ROUND(((((1-AX11)*AX22)/(AX11))*24),2)),"-")</f>
        <v>43.51</v>
      </c>
      <c r="AY33" s="299"/>
      <c r="AZ33" s="298">
        <f>IFERROR((ROUND(((((1-AZ11)*AZ22)/(AZ11))*24),2)),"-")</f>
        <v>25.83</v>
      </c>
      <c r="BA33" s="299"/>
      <c r="BB33" s="298">
        <f>IFERROR((ROUND(((((1-BB11)*BB22)/(BB11))*24),2)),"-")</f>
        <v>25.45</v>
      </c>
      <c r="BC33" s="299"/>
      <c r="BD33" s="298">
        <f>IFERROR((ROUND(((((1-BD11)*BD22)/(BD11))*24),2)),"-")</f>
        <v>28.08</v>
      </c>
      <c r="BE33" s="299"/>
      <c r="BF33" s="298" t="str">
        <f>IFERROR((ROUND(((((1-BF11)*BF22)/(BF11))*24),2)),"-")</f>
        <v>-</v>
      </c>
      <c r="BG33" s="299"/>
      <c r="BH33" s="298">
        <f>IFERROR((ROUND(((((1-BH11)*BH22)/(BH11))*24),2)),"-")</f>
        <v>18.54</v>
      </c>
      <c r="BI33" s="299"/>
      <c r="BJ33" s="298">
        <f>IFERROR((ROUND(((((1-BJ11)*BJ22)/(BJ11))*24),2)),"-")</f>
        <v>2.52</v>
      </c>
      <c r="BK33" s="299"/>
      <c r="BL33" s="298">
        <f>IFERROR((ROUND(((((1-BL11)*BL22)/(BL11))*24),2)),"-")</f>
        <v>38.69</v>
      </c>
      <c r="BM33" s="299"/>
      <c r="BN33" s="298">
        <f t="shared" si="0"/>
        <v>33.92</v>
      </c>
      <c r="BO33" s="299"/>
      <c r="BP33" s="298">
        <f>IFERROR((ROUND(((((1-BP11)*BP22)/(BP11))*24),2)),"-")</f>
        <v>19.559999999999999</v>
      </c>
      <c r="BQ33" s="299"/>
      <c r="BR33" s="298">
        <f t="shared" si="1"/>
        <v>12.68</v>
      </c>
      <c r="BS33" s="299"/>
      <c r="BT33" s="298">
        <f>IFERROR((ROUND(((((1-BT11)*BT22)/(BT11))*24),2)),"-")</f>
        <v>18.12</v>
      </c>
      <c r="BU33" s="299"/>
      <c r="BV33" s="298">
        <f t="shared" si="2"/>
        <v>22.33</v>
      </c>
      <c r="BW33" s="299"/>
      <c r="BX33" s="298">
        <f t="shared" si="3"/>
        <v>17.850000000000001</v>
      </c>
      <c r="BY33" s="299"/>
      <c r="BZ33" s="298">
        <f t="shared" si="4"/>
        <v>11.28</v>
      </c>
      <c r="CA33" s="299"/>
      <c r="CB33" s="298">
        <f t="shared" si="5"/>
        <v>8.8800000000000008</v>
      </c>
      <c r="CC33" s="299"/>
      <c r="CD33" s="298">
        <f>IFERROR((ROUND(((((1-CD11)*CD22)/(CD11))*24),2)),"-")</f>
        <v>2.72</v>
      </c>
      <c r="CE33" s="299"/>
      <c r="CF33" s="298">
        <f t="shared" si="6"/>
        <v>8.6300000000000008</v>
      </c>
      <c r="CG33" s="299"/>
      <c r="CH33" s="298">
        <f t="shared" si="7"/>
        <v>1.58</v>
      </c>
      <c r="CI33" s="299"/>
      <c r="CJ33" s="298">
        <f t="shared" si="8"/>
        <v>4.87</v>
      </c>
      <c r="CK33" s="299"/>
      <c r="CL33" s="298">
        <f t="shared" si="9"/>
        <v>6.61</v>
      </c>
      <c r="CM33" s="299"/>
      <c r="CN33" s="298">
        <f t="shared" si="10"/>
        <v>3.18</v>
      </c>
      <c r="CO33" s="299"/>
      <c r="CP33" s="298">
        <f t="shared" si="11"/>
        <v>28.93</v>
      </c>
      <c r="CQ33" s="299"/>
      <c r="CR33" s="298">
        <f t="shared" si="12"/>
        <v>12.73</v>
      </c>
      <c r="CS33" s="299"/>
      <c r="CT33" s="298">
        <f t="shared" si="13"/>
        <v>12.13</v>
      </c>
      <c r="CU33" s="299"/>
      <c r="CV33" s="298">
        <f t="shared" si="14"/>
        <v>23.55</v>
      </c>
      <c r="CW33" s="299"/>
      <c r="CX33" s="298">
        <f t="shared" si="15"/>
        <v>15.18</v>
      </c>
      <c r="CY33" s="299"/>
      <c r="CZ33" s="298">
        <f t="shared" si="16"/>
        <v>15.62</v>
      </c>
      <c r="DA33" s="299"/>
      <c r="DB33" s="298">
        <f t="shared" si="17"/>
        <v>6.68</v>
      </c>
      <c r="DC33" s="299"/>
      <c r="DD33" s="298">
        <f>IFERROR((ROUND(((((1-DD11)*DD22)/(DD11))*24),2)),"-")</f>
        <v>13.08</v>
      </c>
      <c r="DE33" s="299"/>
      <c r="DF33" s="298">
        <f>IFERROR((ROUND(((((1-DF11)*DF22)/(DF11))*24),2)),"-")</f>
        <v>29.85</v>
      </c>
      <c r="DG33" s="299"/>
      <c r="DH33" s="298">
        <f t="shared" si="18"/>
        <v>27.57</v>
      </c>
      <c r="DI33" s="299"/>
      <c r="DJ33" s="298" t="str">
        <f>IFERROR((ROUND(((((1-DJ11)*DJ22)/(DJ11))*24),2)),"-")</f>
        <v>-</v>
      </c>
      <c r="DK33" s="299"/>
      <c r="DL33" s="298" t="str">
        <f>IFERROR((ROUND(((((1-DL11)*DL22)/(DL11))*24),2)),"-")</f>
        <v>-</v>
      </c>
      <c r="DM33" s="299"/>
      <c r="DN33" s="298" t="str">
        <f>IFERROR((ROUND(((((1-DN11)*DN22)/(DN11))*24),2)),"-")</f>
        <v>-</v>
      </c>
      <c r="DO33" s="299"/>
      <c r="DP33" s="298" t="str">
        <f>IFERROR((ROUND(((((1-DP11)*DP22)/(DP11))*24),2)),"-")</f>
        <v>-</v>
      </c>
      <c r="DQ33" s="299"/>
      <c r="DR33" s="298" t="str">
        <f>IFERROR((ROUND(((((1-DR11)*DR22)/(DR11))*24),2)),"-")</f>
        <v>-</v>
      </c>
      <c r="DS33" s="299"/>
    </row>
    <row r="34" spans="1:123" s="220" customFormat="1" ht="12.75" x14ac:dyDescent="0.25">
      <c r="A34" s="219" t="s">
        <v>22</v>
      </c>
      <c r="B34" s="287"/>
      <c r="C34" s="287"/>
      <c r="D34" s="287"/>
      <c r="E34" s="287"/>
      <c r="F34" s="287"/>
      <c r="G34" s="288"/>
      <c r="H34" s="287"/>
      <c r="I34" s="288"/>
      <c r="J34" s="287"/>
      <c r="K34" s="288"/>
      <c r="L34" s="287"/>
      <c r="M34" s="288"/>
      <c r="N34" s="287"/>
      <c r="O34" s="288"/>
      <c r="P34" s="287"/>
      <c r="Q34" s="288"/>
      <c r="R34" s="287"/>
      <c r="S34" s="288"/>
      <c r="T34" s="287"/>
      <c r="U34" s="288"/>
      <c r="V34" s="287"/>
      <c r="W34" s="289"/>
      <c r="X34" s="287"/>
      <c r="Y34" s="288"/>
      <c r="Z34" s="287"/>
      <c r="AA34" s="288"/>
      <c r="AB34" s="287"/>
      <c r="AC34" s="288"/>
      <c r="AD34" s="287"/>
      <c r="AE34" s="288"/>
      <c r="AF34" s="287"/>
      <c r="AG34" s="288"/>
      <c r="AH34" s="287"/>
      <c r="AI34" s="288"/>
      <c r="AJ34" s="287"/>
      <c r="AK34" s="288"/>
      <c r="AL34" s="287"/>
      <c r="AM34" s="288"/>
      <c r="AN34" s="287"/>
      <c r="AO34" s="288"/>
      <c r="AP34" s="287"/>
      <c r="AQ34" s="288"/>
      <c r="AR34" s="287"/>
      <c r="AS34" s="288"/>
      <c r="AT34" s="287"/>
      <c r="AU34" s="288"/>
      <c r="AV34" s="287"/>
      <c r="AW34" s="288"/>
      <c r="AX34" s="287"/>
      <c r="AY34" s="288"/>
      <c r="AZ34" s="287"/>
      <c r="BA34" s="288"/>
      <c r="BB34" s="287"/>
      <c r="BC34" s="288"/>
      <c r="BD34" s="287"/>
      <c r="BE34" s="288"/>
      <c r="BF34" s="287"/>
      <c r="BG34" s="288"/>
      <c r="BH34" s="287"/>
      <c r="BI34" s="288"/>
      <c r="BJ34" s="287"/>
      <c r="BK34" s="288"/>
      <c r="BL34" s="287"/>
      <c r="BM34" s="288"/>
      <c r="BN34" s="298">
        <f t="shared" si="0"/>
        <v>222.52</v>
      </c>
      <c r="BO34" s="299"/>
      <c r="BP34" s="313">
        <v>3.6</v>
      </c>
      <c r="BQ34" s="314"/>
      <c r="BR34" s="298">
        <f t="shared" si="1"/>
        <v>32.369999999999997</v>
      </c>
      <c r="BS34" s="299"/>
      <c r="BT34" s="298">
        <f>IFERROR((ROUND(((((1-BT11)*BT23)/(BT12))*24),2)),"-")</f>
        <v>99.66</v>
      </c>
      <c r="BU34" s="299"/>
      <c r="BV34" s="298">
        <f t="shared" si="2"/>
        <v>274.93</v>
      </c>
      <c r="BW34" s="299"/>
      <c r="BX34" s="298">
        <f t="shared" si="3"/>
        <v>189.4</v>
      </c>
      <c r="BY34" s="299"/>
      <c r="BZ34" s="298">
        <f t="shared" si="4"/>
        <v>169.84</v>
      </c>
      <c r="CA34" s="299"/>
      <c r="CB34" s="298">
        <f t="shared" si="5"/>
        <v>220.05</v>
      </c>
      <c r="CC34" s="299"/>
      <c r="CD34" s="298">
        <v>10.31</v>
      </c>
      <c r="CE34" s="299"/>
      <c r="CF34" s="298">
        <f t="shared" si="6"/>
        <v>236.36</v>
      </c>
      <c r="CG34" s="299"/>
      <c r="CH34" s="298">
        <f t="shared" si="7"/>
        <v>127.42</v>
      </c>
      <c r="CI34" s="299"/>
      <c r="CJ34" s="298">
        <f t="shared" si="8"/>
        <v>180.84</v>
      </c>
      <c r="CK34" s="299"/>
      <c r="CL34" s="298">
        <f t="shared" si="9"/>
        <v>268.31</v>
      </c>
      <c r="CM34" s="299"/>
      <c r="CN34" s="298">
        <f t="shared" si="10"/>
        <v>122.4</v>
      </c>
      <c r="CO34" s="299"/>
      <c r="CP34" s="298">
        <f t="shared" si="11"/>
        <v>148.46</v>
      </c>
      <c r="CQ34" s="299"/>
      <c r="CR34" s="298">
        <f t="shared" si="12"/>
        <v>178.42</v>
      </c>
      <c r="CS34" s="299"/>
      <c r="CT34" s="298">
        <f t="shared" si="13"/>
        <v>147.99</v>
      </c>
      <c r="CU34" s="299"/>
      <c r="CV34" s="298">
        <f t="shared" si="14"/>
        <v>172.24</v>
      </c>
      <c r="CW34" s="299"/>
      <c r="CX34" s="298">
        <f t="shared" si="15"/>
        <v>33.979999999999997</v>
      </c>
      <c r="CY34" s="299"/>
      <c r="CZ34" s="298">
        <f t="shared" si="16"/>
        <v>135.99</v>
      </c>
      <c r="DA34" s="299"/>
      <c r="DB34" s="298">
        <f t="shared" si="17"/>
        <v>162.83000000000001</v>
      </c>
      <c r="DC34" s="299"/>
      <c r="DD34" s="287">
        <v>1.992</v>
      </c>
      <c r="DE34" s="288"/>
      <c r="DF34" s="312">
        <v>9.75</v>
      </c>
      <c r="DG34" s="288"/>
      <c r="DH34" s="298">
        <f t="shared" si="18"/>
        <v>125.44</v>
      </c>
      <c r="DI34" s="299"/>
      <c r="DJ34" s="287"/>
      <c r="DK34" s="288"/>
      <c r="DL34" s="287"/>
      <c r="DM34" s="288"/>
      <c r="DN34" s="287"/>
      <c r="DO34" s="288"/>
      <c r="DP34" s="287"/>
      <c r="DQ34" s="288"/>
      <c r="DR34" s="287"/>
      <c r="DS34" s="288"/>
    </row>
    <row r="35" spans="1:123" s="220" customFormat="1" ht="12.75" hidden="1" customHeight="1" x14ac:dyDescent="0.25">
      <c r="A35" s="227" t="s">
        <v>216</v>
      </c>
      <c r="B35" s="310">
        <v>0</v>
      </c>
      <c r="C35" s="311"/>
      <c r="D35" s="310">
        <v>72.28</v>
      </c>
      <c r="E35" s="311"/>
      <c r="F35" s="312">
        <v>79.11</v>
      </c>
      <c r="G35" s="288"/>
      <c r="H35" s="312">
        <v>0</v>
      </c>
      <c r="I35" s="288"/>
      <c r="J35" s="312">
        <v>0</v>
      </c>
      <c r="K35" s="288"/>
      <c r="L35" s="312" t="s">
        <v>39</v>
      </c>
      <c r="M35" s="288"/>
      <c r="N35" s="312">
        <v>0</v>
      </c>
      <c r="O35" s="288"/>
      <c r="P35" s="312" t="s">
        <v>39</v>
      </c>
      <c r="Q35" s="288"/>
      <c r="R35" s="298" t="str">
        <f>IFERROR((ROUND(((((1-R13)*R24)/(R13))*24),2)),"-")</f>
        <v>-</v>
      </c>
      <c r="S35" s="299"/>
      <c r="T35" s="298" t="str">
        <f>IFERROR((ROUND(((((1-T13)*T24)/(T13))*24),2)),"-")</f>
        <v>-</v>
      </c>
      <c r="U35" s="299"/>
      <c r="V35" s="298" t="str">
        <f>IFERROR((ROUND(((((1-V13)*V24)/(V13))*24),2)),"-")</f>
        <v>-</v>
      </c>
      <c r="W35" s="300"/>
      <c r="X35" s="298" t="str">
        <f>IFERROR((ROUND(((((1-X13)*X24)/(X13))*24),2)),"-")</f>
        <v>-</v>
      </c>
      <c r="Y35" s="299"/>
      <c r="Z35" s="298" t="str">
        <f>IFERROR((ROUND(((((1-Z13)*Z24)/(Z13))*24),2)),"-")</f>
        <v>-</v>
      </c>
      <c r="AA35" s="299"/>
      <c r="AB35" s="298" t="str">
        <f>IFERROR((ROUND(((((1-AB13)*AB24)/(AB13))*24),2)),"-")</f>
        <v>-</v>
      </c>
      <c r="AC35" s="299"/>
      <c r="AD35" s="298" t="str">
        <f>IFERROR((ROUND(((((1-AD13)*AD24)/(AD13))*24),2)),"-")</f>
        <v>-</v>
      </c>
      <c r="AE35" s="299"/>
      <c r="AF35" s="298" t="str">
        <f>IFERROR((ROUND(((((1-AF13)*AF24)/(AF13))*24),2)),"-")</f>
        <v>-</v>
      </c>
      <c r="AG35" s="299"/>
      <c r="AH35" s="298" t="str">
        <f>IFERROR((ROUND(((((1-AH13)*AH24)/(AH13))*24),2)),"-")</f>
        <v>-</v>
      </c>
      <c r="AI35" s="299"/>
      <c r="AJ35" s="298" t="str">
        <f>IFERROR((ROUND(((((1-AJ13)*AJ24)/(AJ13))*24),2)),"-")</f>
        <v>-</v>
      </c>
      <c r="AK35" s="299"/>
      <c r="AL35" s="298" t="str">
        <f>IFERROR((ROUND(((((1-AL13)*AL24)/(AL13))*24),2)),"-")</f>
        <v>-</v>
      </c>
      <c r="AM35" s="299"/>
      <c r="AN35" s="298" t="str">
        <f>IFERROR((ROUND(((((1-AN13)*AN24)/(AN13))*24),2)),"-")</f>
        <v>-</v>
      </c>
      <c r="AO35" s="299"/>
      <c r="AP35" s="298" t="str">
        <f>IFERROR((ROUND(((((1-AP13)*AP24)/(AP13))*24),2)),"-")</f>
        <v>-</v>
      </c>
      <c r="AQ35" s="299"/>
      <c r="AR35" s="298" t="str">
        <f>IFERROR((ROUND(((((1-AR13)*AR24)/(AR13))*24),2)),"-")</f>
        <v>-</v>
      </c>
      <c r="AS35" s="299"/>
      <c r="AT35" s="298" t="str">
        <f>IFERROR((ROUND(((((1-AT13)*AT24)/(AT13))*24),2)),"-")</f>
        <v>-</v>
      </c>
      <c r="AU35" s="299"/>
      <c r="AV35" s="298" t="str">
        <f>IFERROR((ROUND(((((1-AV13)*AV24)/(AV13))*24),2)),"-")</f>
        <v>-</v>
      </c>
      <c r="AW35" s="299"/>
      <c r="AX35" s="298" t="str">
        <f>IFERROR((ROUND(((((1-AX13)*AX24)/(AX13))*24),2)),"-")</f>
        <v>-</v>
      </c>
      <c r="AY35" s="299"/>
      <c r="AZ35" s="298" t="str">
        <f>IFERROR((ROUND(((((1-AZ13)*AZ24)/(AZ13))*24),2)),"-")</f>
        <v>-</v>
      </c>
      <c r="BA35" s="299"/>
      <c r="BB35" s="298" t="str">
        <f>IFERROR((ROUND(((((1-BB13)*BB24)/(BB13))*24),2)),"-")</f>
        <v>-</v>
      </c>
      <c r="BC35" s="299"/>
      <c r="BD35" s="298" t="str">
        <f>IFERROR((ROUND(((((1-BD13)*BD24)/(BD13))*24),2)),"-")</f>
        <v>-</v>
      </c>
      <c r="BE35" s="299"/>
      <c r="BF35" s="298" t="str">
        <f>IFERROR((ROUND(((((1-BF13)*BF24)/(BF13))*24),2)),"-")</f>
        <v>-</v>
      </c>
      <c r="BG35" s="299"/>
      <c r="BH35" s="298" t="str">
        <f>IFERROR((ROUND(((((1-BH13)*BH24)/(BH13))*24),2)),"-")</f>
        <v>-</v>
      </c>
      <c r="BI35" s="299"/>
      <c r="BJ35" s="298" t="str">
        <f>IFERROR((ROUND(((((1-BJ13)*BJ24)/(BJ13))*24),2)),"-")</f>
        <v>-</v>
      </c>
      <c r="BK35" s="299"/>
      <c r="BL35" s="298" t="str">
        <f>IFERROR((ROUND(((((1-BL13)*BL24)/(BL13))*24),2)),"-")</f>
        <v>-</v>
      </c>
      <c r="BM35" s="299"/>
      <c r="BN35" s="298" t="str">
        <f t="shared" si="0"/>
        <v>-</v>
      </c>
      <c r="BO35" s="299"/>
      <c r="BP35" s="298" t="str">
        <f>IFERROR((ROUND(((((1-BP13)*BP24)/(BP13))*24),2)),"-")</f>
        <v>-</v>
      </c>
      <c r="BQ35" s="299"/>
      <c r="BR35" s="298" t="str">
        <f t="shared" si="1"/>
        <v>-</v>
      </c>
      <c r="BS35" s="299"/>
      <c r="BT35" s="298" t="str">
        <f>IFERROR((ROUND(((((1-BT13)*BT24)/(BT13))*24),2)),"-")</f>
        <v>-</v>
      </c>
      <c r="BU35" s="299"/>
      <c r="BV35" s="298" t="str">
        <f t="shared" si="2"/>
        <v>-</v>
      </c>
      <c r="BW35" s="299"/>
      <c r="BX35" s="298" t="str">
        <f t="shared" si="3"/>
        <v>-</v>
      </c>
      <c r="BY35" s="299"/>
      <c r="BZ35" s="298" t="str">
        <f t="shared" si="4"/>
        <v>-</v>
      </c>
      <c r="CA35" s="299"/>
      <c r="CB35" s="298" t="str">
        <f t="shared" si="5"/>
        <v>-</v>
      </c>
      <c r="CC35" s="299"/>
      <c r="CD35" s="298" t="str">
        <f>IFERROR((ROUND(((((1-CD13)*CD24)/(CD13))*24),2)),"-")</f>
        <v>-</v>
      </c>
      <c r="CE35" s="299"/>
      <c r="CF35" s="298" t="str">
        <f t="shared" si="6"/>
        <v>-</v>
      </c>
      <c r="CG35" s="299"/>
      <c r="CH35" s="298" t="str">
        <f t="shared" si="7"/>
        <v>-</v>
      </c>
      <c r="CI35" s="299"/>
      <c r="CJ35" s="298" t="str">
        <f t="shared" si="8"/>
        <v>-</v>
      </c>
      <c r="CK35" s="299"/>
      <c r="CL35" s="298" t="str">
        <f t="shared" si="9"/>
        <v>-</v>
      </c>
      <c r="CM35" s="299"/>
      <c r="CN35" s="298" t="str">
        <f t="shared" si="10"/>
        <v>-</v>
      </c>
      <c r="CO35" s="299"/>
      <c r="CP35" s="298" t="str">
        <f t="shared" si="11"/>
        <v>-</v>
      </c>
      <c r="CQ35" s="299"/>
      <c r="CR35" s="298" t="str">
        <f t="shared" si="12"/>
        <v>-</v>
      </c>
      <c r="CS35" s="299"/>
      <c r="CT35" s="298" t="str">
        <f t="shared" si="13"/>
        <v>-</v>
      </c>
      <c r="CU35" s="299"/>
      <c r="CV35" s="298" t="str">
        <f t="shared" si="14"/>
        <v>-</v>
      </c>
      <c r="CW35" s="299"/>
      <c r="CX35" s="298" t="str">
        <f t="shared" si="15"/>
        <v>-</v>
      </c>
      <c r="CY35" s="299"/>
      <c r="CZ35" s="298" t="str">
        <f t="shared" si="16"/>
        <v>-</v>
      </c>
      <c r="DA35" s="299"/>
      <c r="DB35" s="298" t="str">
        <f t="shared" si="17"/>
        <v>-</v>
      </c>
      <c r="DC35" s="299"/>
      <c r="DD35" s="298" t="str">
        <f>IFERROR((ROUND(((((1-DD13)*DD24)/(DD13))*24),2)),"-")</f>
        <v>-</v>
      </c>
      <c r="DE35" s="299"/>
      <c r="DF35" s="298" t="str">
        <f>IFERROR((ROUND(((((1-DF13)*DF24)/(DF13))*24),2)),"-")</f>
        <v>-</v>
      </c>
      <c r="DG35" s="299"/>
      <c r="DH35" s="298" t="str">
        <f t="shared" si="18"/>
        <v>-</v>
      </c>
      <c r="DI35" s="299"/>
      <c r="DJ35" s="298" t="str">
        <f>IFERROR((ROUND(((((1-DJ13)*DJ24)/(DJ13))*24),2)),"-")</f>
        <v>-</v>
      </c>
      <c r="DK35" s="299"/>
      <c r="DL35" s="298" t="str">
        <f>IFERROR((ROUND(((((1-DL13)*DL24)/(DL13))*24),2)),"-")</f>
        <v>-</v>
      </c>
      <c r="DM35" s="299"/>
      <c r="DN35" s="298" t="str">
        <f>IFERROR((ROUND(((((1-DN13)*DN24)/(DN13))*24),2)),"-")</f>
        <v>-</v>
      </c>
      <c r="DO35" s="299"/>
      <c r="DP35" s="298" t="str">
        <f>IFERROR((ROUND(((((1-DP13)*DP24)/(DP13))*24),2)),"-")</f>
        <v>-</v>
      </c>
      <c r="DQ35" s="299"/>
      <c r="DR35" s="298" t="str">
        <f>IFERROR((ROUND(((((1-DR13)*DR24)/(DR13))*24),2)),"-")</f>
        <v>-</v>
      </c>
      <c r="DS35" s="299"/>
    </row>
    <row r="36" spans="1:123" s="220" customFormat="1" ht="12.75" hidden="1" customHeight="1" x14ac:dyDescent="0.25">
      <c r="A36" s="227" t="s">
        <v>217</v>
      </c>
      <c r="B36" s="310">
        <v>1.3</v>
      </c>
      <c r="C36" s="311"/>
      <c r="D36" s="310">
        <v>1.83</v>
      </c>
      <c r="E36" s="311"/>
      <c r="F36" s="312">
        <v>5.0599999999999996</v>
      </c>
      <c r="G36" s="288"/>
      <c r="H36" s="312">
        <v>0</v>
      </c>
      <c r="I36" s="288"/>
      <c r="J36" s="312">
        <v>0</v>
      </c>
      <c r="K36" s="288"/>
      <c r="L36" s="312" t="s">
        <v>39</v>
      </c>
      <c r="M36" s="288"/>
      <c r="N36" s="312">
        <v>0</v>
      </c>
      <c r="O36" s="288"/>
      <c r="P36" s="312" t="s">
        <v>39</v>
      </c>
      <c r="Q36" s="288"/>
      <c r="R36" s="298" t="str">
        <f>IFERROR((ROUND(((((1-R14)*R25)/(R14))*24),2)),"-")</f>
        <v>-</v>
      </c>
      <c r="S36" s="299"/>
      <c r="T36" s="298" t="str">
        <f>IFERROR((ROUND(((((1-T14)*T25)/(T14))*24),2)),"-")</f>
        <v>-</v>
      </c>
      <c r="U36" s="299"/>
      <c r="V36" s="298" t="str">
        <f>IFERROR((ROUND(((((1-V14)*V25)/(V14))*24),2)),"-")</f>
        <v>-</v>
      </c>
      <c r="W36" s="300"/>
      <c r="X36" s="298" t="str">
        <f>IFERROR((ROUND(((((1-X14)*X25)/(X14))*24),2)),"-")</f>
        <v>-</v>
      </c>
      <c r="Y36" s="299"/>
      <c r="Z36" s="298" t="str">
        <f>IFERROR((ROUND(((((1-Z14)*Z25)/(Z14))*24),2)),"-")</f>
        <v>-</v>
      </c>
      <c r="AA36" s="299"/>
      <c r="AB36" s="298" t="str">
        <f>IFERROR((ROUND(((((1-AB14)*AB25)/(AB14))*24),2)),"-")</f>
        <v>-</v>
      </c>
      <c r="AC36" s="299"/>
      <c r="AD36" s="298" t="str">
        <f>IFERROR((ROUND(((((1-AD14)*AD25)/(AD14))*24),2)),"-")</f>
        <v>-</v>
      </c>
      <c r="AE36" s="299"/>
      <c r="AF36" s="298" t="str">
        <f>IFERROR((ROUND(((((1-AF14)*AF25)/(AF14))*24),2)),"-")</f>
        <v>-</v>
      </c>
      <c r="AG36" s="299"/>
      <c r="AH36" s="298" t="str">
        <f>IFERROR((ROUND(((((1-AH14)*AH25)/(AH14))*24),2)),"-")</f>
        <v>-</v>
      </c>
      <c r="AI36" s="299"/>
      <c r="AJ36" s="298" t="str">
        <f>IFERROR((ROUND(((((1-AJ14)*AJ25)/(AJ14))*24),2)),"-")</f>
        <v>-</v>
      </c>
      <c r="AK36" s="299"/>
      <c r="AL36" s="298" t="str">
        <f>IFERROR((ROUND(((((1-AL14)*AL25)/(AL14))*24),2)),"-")</f>
        <v>-</v>
      </c>
      <c r="AM36" s="299"/>
      <c r="AN36" s="298" t="str">
        <f>IFERROR((ROUND(((((1-AN14)*AN25)/(AN14))*24),2)),"-")</f>
        <v>-</v>
      </c>
      <c r="AO36" s="299"/>
      <c r="AP36" s="298" t="str">
        <f>IFERROR((ROUND(((((1-AP14)*AP25)/(AP14))*24),2)),"-")</f>
        <v>-</v>
      </c>
      <c r="AQ36" s="299"/>
      <c r="AR36" s="298" t="str">
        <f>IFERROR((ROUND(((((1-AR14)*AR25)/(AR14))*24),2)),"-")</f>
        <v>-</v>
      </c>
      <c r="AS36" s="299"/>
      <c r="AT36" s="298" t="str">
        <f>IFERROR((ROUND(((((1-AT14)*AT25)/(AT14))*24),2)),"-")</f>
        <v>-</v>
      </c>
      <c r="AU36" s="299"/>
      <c r="AV36" s="298" t="str">
        <f>IFERROR((ROUND(((((1-AV14)*AV25)/(AV14))*24),2)),"-")</f>
        <v>-</v>
      </c>
      <c r="AW36" s="299"/>
      <c r="AX36" s="298" t="str">
        <f>IFERROR((ROUND(((((1-AX14)*AX25)/(AX14))*24),2)),"-")</f>
        <v>-</v>
      </c>
      <c r="AY36" s="299"/>
      <c r="AZ36" s="298" t="str">
        <f>IFERROR((ROUND(((((1-AZ14)*AZ25)/(AZ14))*24),2)),"-")</f>
        <v>-</v>
      </c>
      <c r="BA36" s="299"/>
      <c r="BB36" s="298" t="str">
        <f>IFERROR((ROUND(((((1-BB14)*BB25)/(BB14))*24),2)),"-")</f>
        <v>-</v>
      </c>
      <c r="BC36" s="299"/>
      <c r="BD36" s="298" t="str">
        <f>IFERROR((ROUND(((((1-BD14)*BD25)/(BD14))*24),2)),"-")</f>
        <v>-</v>
      </c>
      <c r="BE36" s="299"/>
      <c r="BF36" s="298" t="str">
        <f>IFERROR((ROUND(((((1-BF14)*BF25)/(BF14))*24),2)),"-")</f>
        <v>-</v>
      </c>
      <c r="BG36" s="299"/>
      <c r="BH36" s="298" t="str">
        <f>IFERROR((ROUND(((((1-BH14)*BH25)/(BH14))*24),2)),"-")</f>
        <v>-</v>
      </c>
      <c r="BI36" s="299"/>
      <c r="BJ36" s="298" t="str">
        <f>IFERROR((ROUND(((((1-BJ14)*BJ25)/(BJ14))*24),2)),"-")</f>
        <v>-</v>
      </c>
      <c r="BK36" s="299"/>
      <c r="BL36" s="298" t="str">
        <f>IFERROR((ROUND(((((1-BL14)*BL25)/(BL14))*24),2)),"-")</f>
        <v>-</v>
      </c>
      <c r="BM36" s="299"/>
      <c r="BN36" s="298" t="str">
        <f t="shared" si="0"/>
        <v>-</v>
      </c>
      <c r="BO36" s="299"/>
      <c r="BP36" s="298" t="str">
        <f>IFERROR((ROUND(((((1-BP14)*BP25)/(BP14))*24),2)),"-")</f>
        <v>-</v>
      </c>
      <c r="BQ36" s="299"/>
      <c r="BR36" s="298" t="str">
        <f t="shared" si="1"/>
        <v>-</v>
      </c>
      <c r="BS36" s="299"/>
      <c r="BT36" s="298" t="str">
        <f>IFERROR((ROUND(((((1-BT14)*BT25)/(BT14))*24),2)),"-")</f>
        <v>-</v>
      </c>
      <c r="BU36" s="299"/>
      <c r="BV36" s="298" t="str">
        <f t="shared" si="2"/>
        <v>-</v>
      </c>
      <c r="BW36" s="299"/>
      <c r="BX36" s="298" t="str">
        <f t="shared" si="3"/>
        <v>-</v>
      </c>
      <c r="BY36" s="299"/>
      <c r="BZ36" s="298" t="str">
        <f t="shared" si="4"/>
        <v>-</v>
      </c>
      <c r="CA36" s="299"/>
      <c r="CB36" s="298" t="str">
        <f t="shared" si="5"/>
        <v>-</v>
      </c>
      <c r="CC36" s="299"/>
      <c r="CD36" s="298" t="str">
        <f>IFERROR((ROUND(((((1-CD14)*CD25)/(CD14))*24),2)),"-")</f>
        <v>-</v>
      </c>
      <c r="CE36" s="299"/>
      <c r="CF36" s="298" t="str">
        <f t="shared" si="6"/>
        <v>-</v>
      </c>
      <c r="CG36" s="299"/>
      <c r="CH36" s="298" t="str">
        <f t="shared" si="7"/>
        <v>-</v>
      </c>
      <c r="CI36" s="299"/>
      <c r="CJ36" s="298" t="str">
        <f t="shared" si="8"/>
        <v>-</v>
      </c>
      <c r="CK36" s="299"/>
      <c r="CL36" s="298" t="str">
        <f t="shared" si="9"/>
        <v>-</v>
      </c>
      <c r="CM36" s="299"/>
      <c r="CN36" s="298" t="str">
        <f t="shared" si="10"/>
        <v>-</v>
      </c>
      <c r="CO36" s="299"/>
      <c r="CP36" s="298" t="str">
        <f t="shared" si="11"/>
        <v>-</v>
      </c>
      <c r="CQ36" s="299"/>
      <c r="CR36" s="298" t="str">
        <f t="shared" si="12"/>
        <v>-</v>
      </c>
      <c r="CS36" s="299"/>
      <c r="CT36" s="298" t="str">
        <f t="shared" si="13"/>
        <v>-</v>
      </c>
      <c r="CU36" s="299"/>
      <c r="CV36" s="298" t="str">
        <f t="shared" si="14"/>
        <v>-</v>
      </c>
      <c r="CW36" s="299"/>
      <c r="CX36" s="298" t="str">
        <f t="shared" si="15"/>
        <v>-</v>
      </c>
      <c r="CY36" s="299"/>
      <c r="CZ36" s="298" t="str">
        <f t="shared" si="16"/>
        <v>-</v>
      </c>
      <c r="DA36" s="299"/>
      <c r="DB36" s="298" t="str">
        <f t="shared" si="17"/>
        <v>-</v>
      </c>
      <c r="DC36" s="299"/>
      <c r="DD36" s="298" t="str">
        <f>IFERROR((ROUND(((((1-DD14)*DD25)/(DD14))*24),2)),"-")</f>
        <v>-</v>
      </c>
      <c r="DE36" s="299"/>
      <c r="DF36" s="298" t="str">
        <f>IFERROR((ROUND(((((1-DF14)*DF25)/(DF14))*24),2)),"-")</f>
        <v>-</v>
      </c>
      <c r="DG36" s="299"/>
      <c r="DH36" s="298" t="str">
        <f t="shared" si="18"/>
        <v>-</v>
      </c>
      <c r="DI36" s="299"/>
      <c r="DJ36" s="298" t="str">
        <f>IFERROR((ROUND(((((1-DJ14)*DJ25)/(DJ14))*24),2)),"-")</f>
        <v>-</v>
      </c>
      <c r="DK36" s="299"/>
      <c r="DL36" s="298" t="str">
        <f>IFERROR((ROUND(((((1-DL14)*DL25)/(DL14))*24),2)),"-")</f>
        <v>-</v>
      </c>
      <c r="DM36" s="299"/>
      <c r="DN36" s="298" t="str">
        <f>IFERROR((ROUND(((((1-DN14)*DN25)/(DN14))*24),2)),"-")</f>
        <v>-</v>
      </c>
      <c r="DO36" s="299"/>
      <c r="DP36" s="298" t="str">
        <f>IFERROR((ROUND(((((1-DP14)*DP25)/(DP14))*24),2)),"-")</f>
        <v>-</v>
      </c>
      <c r="DQ36" s="299"/>
      <c r="DR36" s="298" t="str">
        <f>IFERROR((ROUND(((((1-DR14)*DR25)/(DR14))*24),2)),"-")</f>
        <v>-</v>
      </c>
      <c r="DS36" s="299"/>
    </row>
    <row r="37" spans="1:123" s="220" customFormat="1" ht="12.75" x14ac:dyDescent="0.25">
      <c r="A37" s="227" t="s">
        <v>218</v>
      </c>
      <c r="B37" s="310">
        <v>4.16</v>
      </c>
      <c r="C37" s="311"/>
      <c r="D37" s="310">
        <v>0.55000000000000004</v>
      </c>
      <c r="E37" s="311"/>
      <c r="F37" s="312">
        <v>0.69</v>
      </c>
      <c r="G37" s="288"/>
      <c r="H37" s="312">
        <v>1.06</v>
      </c>
      <c r="I37" s="288"/>
      <c r="J37" s="312">
        <v>0.78</v>
      </c>
      <c r="K37" s="288"/>
      <c r="L37" s="312">
        <v>1.05</v>
      </c>
      <c r="M37" s="288"/>
      <c r="N37" s="312">
        <v>1.33</v>
      </c>
      <c r="O37" s="288"/>
      <c r="P37" s="312">
        <v>4.55</v>
      </c>
      <c r="Q37" s="288"/>
      <c r="R37" s="298">
        <f>IFERROR((ROUND(((((1-R15)*R26)/(R15))*24),2)),"-")</f>
        <v>22.06</v>
      </c>
      <c r="S37" s="299"/>
      <c r="T37" s="298">
        <f>IFERROR((ROUND(((((1-T15)*T26)/(T15))*24),2)),"-")</f>
        <v>21.68</v>
      </c>
      <c r="U37" s="299"/>
      <c r="V37" s="298">
        <f>IFERROR((ROUND(((((1-V15)*V26)/(V15))*24),2)),"-")</f>
        <v>27.16</v>
      </c>
      <c r="W37" s="300"/>
      <c r="X37" s="298">
        <f>IFERROR((ROUND(((((1-X15)*X26)/(X15))*24),2)),"-")</f>
        <v>27.07</v>
      </c>
      <c r="Y37" s="299"/>
      <c r="Z37" s="298">
        <f>IFERROR((ROUND(((((1-Z15)*Z26)/(Z15))*24),2)),"-")</f>
        <v>16.850000000000001</v>
      </c>
      <c r="AA37" s="299"/>
      <c r="AB37" s="298">
        <f>IFERROR((ROUND(((((1-AB15)*AB26)/(AB15))*24),2)),"-")</f>
        <v>15.85</v>
      </c>
      <c r="AC37" s="299"/>
      <c r="AD37" s="298">
        <f>IFERROR((ROUND(((((1-AD15)*AD26)/(AD15))*24),2)),"-")</f>
        <v>16.89</v>
      </c>
      <c r="AE37" s="299"/>
      <c r="AF37" s="298">
        <f>IFERROR((ROUND(((((1-AF15)*AF26)/(AF15))*24),2)),"-")</f>
        <v>17.46</v>
      </c>
      <c r="AG37" s="299"/>
      <c r="AH37" s="298">
        <f>IFERROR((ROUND(((((1-AH15)*AH26)/(AH15))*24),2)),"-")</f>
        <v>9.6300000000000008</v>
      </c>
      <c r="AI37" s="299"/>
      <c r="AJ37" s="298">
        <f t="shared" ref="AJ37:AL38" si="19">IFERROR((ROUND(((((1-AJ15)*AJ26)/(AJ15))*24),2)),"-")</f>
        <v>6.94</v>
      </c>
      <c r="AK37" s="299"/>
      <c r="AL37" s="298">
        <f t="shared" si="19"/>
        <v>6.74</v>
      </c>
      <c r="AM37" s="299"/>
      <c r="AN37" s="298">
        <f>IFERROR((ROUND(((((1-AN15)*AN26)/(AN15))*24),2)),"-")</f>
        <v>6.27</v>
      </c>
      <c r="AO37" s="299"/>
      <c r="AP37" s="298">
        <f>IFERROR((ROUND(((((1-AP15)*AP26)/(AP15))*24),2)),"-")</f>
        <v>3.52</v>
      </c>
      <c r="AQ37" s="299"/>
      <c r="AR37" s="298">
        <f>IFERROR((ROUND(((((1-AR15)*AR26)/(AR15))*24),2)),"-")</f>
        <v>2.4</v>
      </c>
      <c r="AS37" s="299"/>
      <c r="AT37" s="298">
        <f>IFERROR((ROUND(((((1-AT15)*AT26)/(AT15))*24),2)),"-")</f>
        <v>2.88</v>
      </c>
      <c r="AU37" s="299"/>
      <c r="AV37" s="298">
        <f>IFERROR((ROUND(((((1-AV15)*AV26)/(AV15))*24),2)),"-")</f>
        <v>13.81</v>
      </c>
      <c r="AW37" s="299"/>
      <c r="AX37" s="298">
        <f t="shared" ref="AX37:AZ38" si="20">IFERROR((ROUND(((((1-AX15)*AX26)/(AX15))*24),2)),"-")</f>
        <v>5.12</v>
      </c>
      <c r="AY37" s="299"/>
      <c r="AZ37" s="298">
        <f t="shared" si="20"/>
        <v>0</v>
      </c>
      <c r="BA37" s="299"/>
      <c r="BB37" s="298">
        <f>IFERROR((ROUND(((((1-BB15)*BB26)/(BB15))*24),2)),"-")</f>
        <v>0</v>
      </c>
      <c r="BC37" s="299"/>
      <c r="BD37" s="298">
        <f>IFERROR((ROUND(((((1-BD15)*BD26)/(BD15))*24),2)),"-")</f>
        <v>1.79</v>
      </c>
      <c r="BE37" s="299"/>
      <c r="BF37" s="298" t="str">
        <f>IFERROR((ROUND(((((1-BF15)*BF26)/(BF15))*24),2)),"-")</f>
        <v>-</v>
      </c>
      <c r="BG37" s="299"/>
      <c r="BH37" s="298">
        <f>IFERROR((ROUND(((((1-BH15)*BH26)/(BH15))*24),2)),"-")</f>
        <v>0</v>
      </c>
      <c r="BI37" s="299"/>
      <c r="BJ37" s="298">
        <f>IFERROR((ROUND(((((1-BJ15)*BJ26)/(BJ15))*24),2)),"-")</f>
        <v>2.13</v>
      </c>
      <c r="BK37" s="299"/>
      <c r="BL37" s="298">
        <f>IFERROR((ROUND(((((1-BL15)*BL26)/(BL15))*24),2)),"-")</f>
        <v>0</v>
      </c>
      <c r="BM37" s="299"/>
      <c r="BN37" s="298">
        <f t="shared" si="0"/>
        <v>1.1100000000000001</v>
      </c>
      <c r="BO37" s="299"/>
      <c r="BP37" s="298">
        <f>IFERROR((ROUND(((((1-BP15)*BP26)/(BP15))*24),2)),"-")</f>
        <v>7.1</v>
      </c>
      <c r="BQ37" s="299"/>
      <c r="BR37" s="298">
        <f t="shared" si="1"/>
        <v>1.61</v>
      </c>
      <c r="BS37" s="299"/>
      <c r="BT37" s="298">
        <f>IFERROR((ROUND(((((1-BT15)*BT26)/(BT15))*24),2)),"-")</f>
        <v>2.92</v>
      </c>
      <c r="BU37" s="299"/>
      <c r="BV37" s="298">
        <f t="shared" si="2"/>
        <v>5.79</v>
      </c>
      <c r="BW37" s="299"/>
      <c r="BX37" s="298">
        <f t="shared" si="3"/>
        <v>0</v>
      </c>
      <c r="BY37" s="299"/>
      <c r="BZ37" s="298">
        <f t="shared" si="4"/>
        <v>0</v>
      </c>
      <c r="CA37" s="299"/>
      <c r="CB37" s="298">
        <f t="shared" si="5"/>
        <v>10.64</v>
      </c>
      <c r="CC37" s="299"/>
      <c r="CD37" s="298">
        <f>IFERROR((ROUND(((((1-CD15)*CD26)/(CD15))*24),2)),"-")</f>
        <v>5.05</v>
      </c>
      <c r="CE37" s="299"/>
      <c r="CF37" s="298">
        <f t="shared" si="6"/>
        <v>4.7300000000000004</v>
      </c>
      <c r="CG37" s="299"/>
      <c r="CH37" s="298">
        <f t="shared" si="7"/>
        <v>2.62</v>
      </c>
      <c r="CI37" s="299"/>
      <c r="CJ37" s="298">
        <f t="shared" si="8"/>
        <v>3.05</v>
      </c>
      <c r="CK37" s="299"/>
      <c r="CL37" s="298">
        <f t="shared" si="9"/>
        <v>2.9</v>
      </c>
      <c r="CM37" s="299"/>
      <c r="CN37" s="298">
        <f t="shared" si="10"/>
        <v>0</v>
      </c>
      <c r="CO37" s="299"/>
      <c r="CP37" s="298">
        <f t="shared" si="11"/>
        <v>1.87</v>
      </c>
      <c r="CQ37" s="299"/>
      <c r="CR37" s="298">
        <f t="shared" si="12"/>
        <v>1.82</v>
      </c>
      <c r="CS37" s="299"/>
      <c r="CT37" s="298">
        <f t="shared" si="13"/>
        <v>1.91</v>
      </c>
      <c r="CU37" s="299"/>
      <c r="CV37" s="298">
        <f t="shared" si="14"/>
        <v>1.82</v>
      </c>
      <c r="CW37" s="299"/>
      <c r="CX37" s="298">
        <f t="shared" si="15"/>
        <v>0</v>
      </c>
      <c r="CY37" s="299"/>
      <c r="CZ37" s="298">
        <f t="shared" si="16"/>
        <v>5.25</v>
      </c>
      <c r="DA37" s="299"/>
      <c r="DB37" s="298">
        <f t="shared" si="17"/>
        <v>2.72</v>
      </c>
      <c r="DC37" s="299"/>
      <c r="DD37" s="298">
        <f>IFERROR((ROUND(((((1-DD15)*DD26)/(DD15))*24),2)),"-")</f>
        <v>1.0900000000000001</v>
      </c>
      <c r="DE37" s="299"/>
      <c r="DF37" s="298">
        <f>IFERROR((ROUND(((((1-DF15)*DF26)/(DF15))*24),2)),"-")</f>
        <v>3</v>
      </c>
      <c r="DG37" s="299"/>
      <c r="DH37" s="298">
        <f t="shared" si="18"/>
        <v>2.4500000000000002</v>
      </c>
      <c r="DI37" s="299"/>
      <c r="DJ37" s="298" t="str">
        <f>IFERROR((ROUND(((((1-DJ15)*DJ26)/(DJ15))*24),2)),"-")</f>
        <v>-</v>
      </c>
      <c r="DK37" s="299"/>
      <c r="DL37" s="298" t="str">
        <f>IFERROR((ROUND(((((1-DL15)*DL26)/(DL15))*24),2)),"-")</f>
        <v>-</v>
      </c>
      <c r="DM37" s="299"/>
      <c r="DN37" s="298" t="str">
        <f>IFERROR((ROUND(((((1-DN15)*DN26)/(DN15))*24),2)),"-")</f>
        <v>-</v>
      </c>
      <c r="DO37" s="299"/>
      <c r="DP37" s="298" t="str">
        <f>IFERROR((ROUND(((((1-DP15)*DP26)/(DP15))*24),2)),"-")</f>
        <v>-</v>
      </c>
      <c r="DQ37" s="299"/>
      <c r="DR37" s="298" t="str">
        <f>IFERROR((ROUND(((((1-DR15)*DR26)/(DR15))*24),2)),"-")</f>
        <v>-</v>
      </c>
      <c r="DS37" s="299"/>
    </row>
    <row r="38" spans="1:123" s="150" customFormat="1" x14ac:dyDescent="0.25">
      <c r="A38" s="228" t="s">
        <v>219</v>
      </c>
      <c r="B38" s="315">
        <v>1.2</v>
      </c>
      <c r="C38" s="316"/>
      <c r="D38" s="315">
        <v>0.89</v>
      </c>
      <c r="E38" s="316"/>
      <c r="F38" s="317">
        <v>0.65</v>
      </c>
      <c r="G38" s="318"/>
      <c r="H38" s="317"/>
      <c r="I38" s="318"/>
      <c r="J38" s="317">
        <v>7.0000000000000007E-2</v>
      </c>
      <c r="K38" s="318"/>
      <c r="L38" s="317">
        <v>0.26</v>
      </c>
      <c r="M38" s="318"/>
      <c r="N38" s="317">
        <v>3.6</v>
      </c>
      <c r="O38" s="318"/>
      <c r="P38" s="319">
        <v>4.4000000000000004</v>
      </c>
      <c r="Q38" s="320"/>
      <c r="R38" s="301">
        <f>IFERROR((ROUND(((((1-R16)*R27)/(R16))*24),2)),"-")</f>
        <v>6.69</v>
      </c>
      <c r="S38" s="294"/>
      <c r="T38" s="308">
        <f>IFERROR((ROUND(((((1-T16)*T27)/(T16))*24),2)),"-")</f>
        <v>1.74</v>
      </c>
      <c r="U38" s="321"/>
      <c r="V38" s="301">
        <f>IFERROR((ROUND(((((1-V16)*V27)/(V16))*24),2)),"-")</f>
        <v>22.03</v>
      </c>
      <c r="W38" s="307"/>
      <c r="X38" s="301">
        <f>IFERROR((ROUND(((((1-X16)*X27)/(X16))*24),2)),"-")</f>
        <v>21.65</v>
      </c>
      <c r="Y38" s="307"/>
      <c r="Z38" s="301">
        <f>IFERROR((ROUND(((((1-Z16)*Z27)/(Z16))*24),2)),"-")</f>
        <v>18.829999999999998</v>
      </c>
      <c r="AA38" s="307"/>
      <c r="AB38" s="301">
        <f>IFERROR((ROUND(((((1-AB16)*AB27)/(AB16))*24),2)),"-")</f>
        <v>8.41</v>
      </c>
      <c r="AC38" s="307"/>
      <c r="AD38" s="301">
        <f>IFERROR((ROUND(((((1-AD16)*AD27)/(AD16))*24),2)),"-")</f>
        <v>9.9499999999999993</v>
      </c>
      <c r="AE38" s="307"/>
      <c r="AF38" s="301">
        <v>1.49</v>
      </c>
      <c r="AG38" s="307"/>
      <c r="AH38" s="301">
        <f>IFERROR((ROUND(((((1-AH16)*AH27)/(AH16))*24),2)),"-")</f>
        <v>0.35</v>
      </c>
      <c r="AI38" s="307"/>
      <c r="AJ38" s="301">
        <f t="shared" si="19"/>
        <v>11.33</v>
      </c>
      <c r="AK38" s="307"/>
      <c r="AL38" s="301">
        <f t="shared" si="19"/>
        <v>7.75</v>
      </c>
      <c r="AM38" s="307"/>
      <c r="AN38" s="301">
        <f>IFERROR((ROUND(((((1-AN16)*AN27)/(AN16))*24),2)),"-")</f>
        <v>9.6199999999999992</v>
      </c>
      <c r="AO38" s="307"/>
      <c r="AP38" s="301">
        <f>IFERROR((ROUND(((((1-AP16)*AP27)/(AP16))*24),2)),"-")</f>
        <v>8.6199999999999992</v>
      </c>
      <c r="AQ38" s="307"/>
      <c r="AR38" s="301">
        <f>IFERROR((ROUND(((((1-AR16)*AR27)/(AR16))*24),2)),"-")</f>
        <v>9.06</v>
      </c>
      <c r="AS38" s="307"/>
      <c r="AT38" s="301">
        <f>IFERROR((ROUND(((((1-AT16)*AT27)/(AT16))*24),2)),"-")</f>
        <v>6.95</v>
      </c>
      <c r="AU38" s="307"/>
      <c r="AV38" s="301">
        <f>IFERROR((ROUND(((((1-AV16)*AV27)/(AV16))*24),2)),"-")</f>
        <v>2.69</v>
      </c>
      <c r="AW38" s="307"/>
      <c r="AX38" s="308">
        <f t="shared" si="20"/>
        <v>6.53</v>
      </c>
      <c r="AY38" s="307"/>
      <c r="AZ38" s="308">
        <f t="shared" si="20"/>
        <v>6.4</v>
      </c>
      <c r="BA38" s="307"/>
      <c r="BB38" s="308">
        <f>IFERROR((ROUND(((((1-BB16)*BB27)/(BB16))*24),2)),"-")</f>
        <v>3.68</v>
      </c>
      <c r="BC38" s="307"/>
      <c r="BD38" s="308">
        <f>IFERROR((ROUND(((((1-BD16)*BD27)/(BD16))*24),2)),"-")</f>
        <v>2.59</v>
      </c>
      <c r="BE38" s="307"/>
      <c r="BF38" s="308" t="str">
        <f>IFERROR((ROUND(((((1-BF16)*BF27)/(BF16))*24),2)),"-")</f>
        <v>-</v>
      </c>
      <c r="BG38" s="307"/>
      <c r="BH38" s="308">
        <f>IFERROR((ROUND(((((1-BH16)*BH27)/(BH16))*24),2)),"-")</f>
        <v>0.08</v>
      </c>
      <c r="BI38" s="307"/>
      <c r="BJ38" s="308">
        <f>IFERROR((ROUND(((((1-BJ16)*BJ27)/(BJ16))*24),2)),"-")</f>
        <v>5.92</v>
      </c>
      <c r="BK38" s="307"/>
      <c r="BL38" s="308">
        <f>IFERROR((ROUND(((((1-BL16)*BL27)/(BL16))*24),2)),"-")</f>
        <v>14.56</v>
      </c>
      <c r="BM38" s="307"/>
      <c r="BN38" s="308">
        <f t="shared" si="0"/>
        <v>12.38</v>
      </c>
      <c r="BO38" s="307"/>
      <c r="BP38" s="308">
        <f>IFERROR((ROUND(((((1-BP16)*BP27)/(BP16))*24),2)),"-")</f>
        <v>13.19</v>
      </c>
      <c r="BQ38" s="307"/>
      <c r="BR38" s="308">
        <f t="shared" si="1"/>
        <v>9.15</v>
      </c>
      <c r="BS38" s="307"/>
      <c r="BT38" s="308">
        <f>IFERROR((ROUND(((((1-BT16)*BT27)/(BT16))*24),2)),"-")</f>
        <v>11.78</v>
      </c>
      <c r="BU38" s="307"/>
      <c r="BV38" s="308">
        <f t="shared" si="2"/>
        <v>14.95</v>
      </c>
      <c r="BW38" s="307"/>
      <c r="BX38" s="308">
        <f t="shared" si="3"/>
        <v>11.36</v>
      </c>
      <c r="BY38" s="307"/>
      <c r="BZ38" s="308">
        <f t="shared" si="4"/>
        <v>10.72</v>
      </c>
      <c r="CA38" s="307"/>
      <c r="CB38" s="308">
        <f t="shared" si="5"/>
        <v>13.81</v>
      </c>
      <c r="CC38" s="307"/>
      <c r="CD38" s="308">
        <f>IFERROR((ROUND(((((1-CD16)*CD27)/(CD16))*24),2)),"-")</f>
        <v>9.1300000000000008</v>
      </c>
      <c r="CE38" s="307"/>
      <c r="CF38" s="308">
        <f t="shared" si="6"/>
        <v>11.75</v>
      </c>
      <c r="CG38" s="307"/>
      <c r="CH38" s="308">
        <f t="shared" si="7"/>
        <v>8.4700000000000006</v>
      </c>
      <c r="CI38" s="307"/>
      <c r="CJ38" s="308">
        <f t="shared" si="8"/>
        <v>11.73</v>
      </c>
      <c r="CK38" s="307"/>
      <c r="CL38" s="308">
        <f t="shared" si="9"/>
        <v>13.18</v>
      </c>
      <c r="CM38" s="307"/>
      <c r="CN38" s="308">
        <f t="shared" si="10"/>
        <v>11.73</v>
      </c>
      <c r="CO38" s="307"/>
      <c r="CP38" s="308">
        <f t="shared" si="11"/>
        <v>19.86</v>
      </c>
      <c r="CQ38" s="307"/>
      <c r="CR38" s="308">
        <f t="shared" si="12"/>
        <v>13.8</v>
      </c>
      <c r="CS38" s="307"/>
      <c r="CT38" s="308">
        <f t="shared" si="13"/>
        <v>14.75</v>
      </c>
      <c r="CU38" s="307"/>
      <c r="CV38" s="308">
        <f t="shared" si="14"/>
        <v>18.11</v>
      </c>
      <c r="CW38" s="307"/>
      <c r="CX38" s="308">
        <f t="shared" si="15"/>
        <v>15.02</v>
      </c>
      <c r="CY38" s="307"/>
      <c r="CZ38" s="308">
        <f t="shared" si="16"/>
        <v>15.95</v>
      </c>
      <c r="DA38" s="307"/>
      <c r="DB38" s="308">
        <f t="shared" si="17"/>
        <v>13.27</v>
      </c>
      <c r="DC38" s="307"/>
      <c r="DD38" s="308">
        <f>IFERROR((ROUND(((((1-DD16)*DD27)/(DD16))*24),2)),"-")</f>
        <v>16.07</v>
      </c>
      <c r="DE38" s="307"/>
      <c r="DF38" s="308">
        <f>IFERROR((ROUND(((((1-DF16)*DF27)/(DF16))*24),2)),"-")</f>
        <v>18.5</v>
      </c>
      <c r="DG38" s="307"/>
      <c r="DH38" s="308">
        <f t="shared" si="18"/>
        <v>17.87</v>
      </c>
      <c r="DI38" s="307"/>
      <c r="DJ38" s="308" t="str">
        <f>IFERROR((ROUND(((((1-DJ16)*DJ27)/(DJ16))*24),2)),"-")</f>
        <v>-</v>
      </c>
      <c r="DK38" s="307"/>
      <c r="DL38" s="308" t="str">
        <f>IFERROR((ROUND(((((1-DL16)*DL27)/(DL16))*24),2)),"-")</f>
        <v>-</v>
      </c>
      <c r="DM38" s="307"/>
      <c r="DN38" s="308" t="str">
        <f>IFERROR((ROUND(((((1-DN16)*DN27)/(DN16))*24),2)),"-")</f>
        <v>-</v>
      </c>
      <c r="DO38" s="307"/>
      <c r="DP38" s="308" t="str">
        <f>IFERROR((ROUND(((((1-DP16)*DP27)/(DP16))*24),2)),"-")</f>
        <v>-</v>
      </c>
      <c r="DQ38" s="307"/>
      <c r="DR38" s="308" t="str">
        <f>IFERROR((ROUND(((((1-DR16)*DR27)/(DR16))*24),2)),"-")</f>
        <v>-</v>
      </c>
      <c r="DS38" s="307"/>
    </row>
    <row r="39" spans="1:123" x14ac:dyDescent="0.25">
      <c r="A39" s="222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</row>
    <row r="40" spans="1:123" x14ac:dyDescent="0.25">
      <c r="A40" s="214" t="s">
        <v>223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216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7"/>
      <c r="BX40" s="215"/>
      <c r="BY40" s="217"/>
      <c r="BZ40" s="215"/>
      <c r="CA40" s="217"/>
      <c r="CB40" s="215"/>
      <c r="CC40" s="217"/>
      <c r="CD40" s="215"/>
      <c r="CE40" s="217"/>
      <c r="CF40" s="215"/>
      <c r="CG40" s="217"/>
      <c r="CH40" s="215"/>
      <c r="CI40" s="217"/>
      <c r="CJ40" s="215"/>
      <c r="CK40" s="217"/>
      <c r="CL40" s="215"/>
      <c r="CM40" s="217"/>
      <c r="CN40" s="215"/>
      <c r="CO40" s="217"/>
      <c r="CP40" s="215"/>
      <c r="CQ40" s="217"/>
      <c r="CR40" s="215"/>
      <c r="CS40" s="217"/>
      <c r="CT40" s="215"/>
      <c r="CU40" s="217"/>
      <c r="CV40" s="215"/>
      <c r="CW40" s="217"/>
      <c r="CX40" s="215"/>
      <c r="CY40" s="217"/>
      <c r="CZ40" s="215"/>
      <c r="DA40" s="217"/>
      <c r="DB40" s="215"/>
      <c r="DC40" s="217"/>
      <c r="DD40" s="215"/>
      <c r="DE40" s="217"/>
      <c r="DF40" s="215"/>
      <c r="DG40" s="217"/>
      <c r="DH40" s="215"/>
      <c r="DI40" s="217"/>
      <c r="DJ40" s="215"/>
      <c r="DK40" s="217"/>
      <c r="DL40" s="215"/>
      <c r="DM40" s="217"/>
      <c r="DN40" s="215"/>
      <c r="DO40" s="217"/>
      <c r="DP40" s="215"/>
      <c r="DQ40" s="217"/>
      <c r="DR40" s="215"/>
      <c r="DS40" s="217"/>
    </row>
    <row r="41" spans="1:123" x14ac:dyDescent="0.25">
      <c r="A41" s="218" t="s">
        <v>224</v>
      </c>
      <c r="B41" s="284">
        <f>B30</f>
        <v>44562</v>
      </c>
      <c r="C41" s="285"/>
      <c r="D41" s="284" t="e">
        <f ca="1">D30</f>
        <v>#NAME?</v>
      </c>
      <c r="E41" s="285"/>
      <c r="F41" s="284" t="e">
        <f ca="1">F30</f>
        <v>#NAME?</v>
      </c>
      <c r="G41" s="285"/>
      <c r="H41" s="284" t="e">
        <f ca="1">H30</f>
        <v>#NAME?</v>
      </c>
      <c r="I41" s="285"/>
      <c r="J41" s="284" t="e">
        <f ca="1">J30</f>
        <v>#NAME?</v>
      </c>
      <c r="K41" s="285"/>
      <c r="L41" s="284" t="e">
        <f ca="1">L30</f>
        <v>#NAME?</v>
      </c>
      <c r="M41" s="285"/>
      <c r="N41" s="284" t="e">
        <f ca="1">N30</f>
        <v>#NAME?</v>
      </c>
      <c r="O41" s="285"/>
      <c r="P41" s="284" t="e">
        <f ca="1">P30</f>
        <v>#NAME?</v>
      </c>
      <c r="Q41" s="285"/>
      <c r="R41" s="284" t="e">
        <f ca="1">R30</f>
        <v>#NAME?</v>
      </c>
      <c r="S41" s="285"/>
      <c r="T41" s="284" t="e">
        <f ca="1">T30</f>
        <v>#NAME?</v>
      </c>
      <c r="U41" s="285"/>
      <c r="V41" s="284" t="e">
        <f ca="1">V30</f>
        <v>#NAME?</v>
      </c>
      <c r="W41" s="286"/>
      <c r="X41" s="284" t="e">
        <f ca="1">X30</f>
        <v>#NAME?</v>
      </c>
      <c r="Y41" s="285"/>
      <c r="Z41" s="284" t="e">
        <f ca="1">Z30</f>
        <v>#NAME?</v>
      </c>
      <c r="AA41" s="285"/>
      <c r="AB41" s="284" t="e">
        <f ca="1">AB30</f>
        <v>#NAME?</v>
      </c>
      <c r="AC41" s="285"/>
      <c r="AD41" s="284" t="e">
        <f ca="1">AD30</f>
        <v>#NAME?</v>
      </c>
      <c r="AE41" s="285"/>
      <c r="AF41" s="284" t="e">
        <f ca="1">AF30</f>
        <v>#NAME?</v>
      </c>
      <c r="AG41" s="285"/>
      <c r="AH41" s="284" t="e">
        <f ca="1">AH30</f>
        <v>#NAME?</v>
      </c>
      <c r="AI41" s="285"/>
      <c r="AJ41" s="284" t="e">
        <f ca="1">AJ30</f>
        <v>#NAME?</v>
      </c>
      <c r="AK41" s="285"/>
      <c r="AL41" s="284" t="e">
        <f ca="1">AL30</f>
        <v>#NAME?</v>
      </c>
      <c r="AM41" s="285"/>
      <c r="AN41" s="284" t="e">
        <f ca="1">AN30</f>
        <v>#NAME?</v>
      </c>
      <c r="AO41" s="285"/>
      <c r="AP41" s="284" t="e">
        <f ca="1">AP30</f>
        <v>#NAME?</v>
      </c>
      <c r="AQ41" s="285"/>
      <c r="AR41" s="284" t="e">
        <f ca="1">AR30</f>
        <v>#NAME?</v>
      </c>
      <c r="AS41" s="285"/>
      <c r="AT41" s="284" t="e">
        <f ca="1">AT30</f>
        <v>#NAME?</v>
      </c>
      <c r="AU41" s="285"/>
      <c r="AV41" s="284" t="e">
        <f ca="1">AV30</f>
        <v>#NAME?</v>
      </c>
      <c r="AW41" s="285"/>
      <c r="AX41" s="284" t="e">
        <f ca="1">AX30</f>
        <v>#NAME?</v>
      </c>
      <c r="AY41" s="285"/>
      <c r="AZ41" s="309" t="e">
        <f ca="1">AZ30</f>
        <v>#NAME?</v>
      </c>
      <c r="BA41" s="285"/>
      <c r="BB41" s="309" t="e">
        <f ca="1">BB30</f>
        <v>#NAME?</v>
      </c>
      <c r="BC41" s="285"/>
      <c r="BD41" s="309" t="e">
        <f ca="1">BD30</f>
        <v>#NAME?</v>
      </c>
      <c r="BE41" s="285"/>
      <c r="BF41" s="284" t="str">
        <f>$BF$8</f>
        <v>06 a 31 - Mai - 24</v>
      </c>
      <c r="BG41" s="285"/>
      <c r="BH41" s="284" t="e">
        <f ca="1">_xll.FIMMÊS(BD41,0)+1</f>
        <v>#NAME?</v>
      </c>
      <c r="BI41" s="285"/>
      <c r="BJ41" s="309" t="e">
        <f ca="1">BJ30</f>
        <v>#NAME?</v>
      </c>
      <c r="BK41" s="285"/>
      <c r="BL41" s="309" t="e">
        <f ca="1">BL30</f>
        <v>#NAME?</v>
      </c>
      <c r="BM41" s="285"/>
      <c r="BN41" s="309" t="e">
        <f ca="1">BN30</f>
        <v>#NAME?</v>
      </c>
      <c r="BO41" s="285"/>
      <c r="BP41" s="309" t="e">
        <f ca="1">BP30</f>
        <v>#NAME?</v>
      </c>
      <c r="BQ41" s="285"/>
      <c r="BR41" s="309" t="e">
        <f ca="1">BR30</f>
        <v>#NAME?</v>
      </c>
      <c r="BS41" s="285"/>
      <c r="BT41" s="309" t="e">
        <f ca="1">BT30</f>
        <v>#NAME?</v>
      </c>
      <c r="BU41" s="285"/>
      <c r="BV41" s="309" t="e">
        <f ca="1">BV30</f>
        <v>#NAME?</v>
      </c>
      <c r="BW41" s="285"/>
      <c r="BX41" s="309" t="e">
        <f ca="1">BX30</f>
        <v>#NAME?</v>
      </c>
      <c r="BY41" s="285"/>
      <c r="BZ41" s="309" t="e">
        <f ca="1">BZ30</f>
        <v>#NAME?</v>
      </c>
      <c r="CA41" s="285"/>
      <c r="CB41" s="309" t="e">
        <f ca="1">CB30</f>
        <v>#NAME?</v>
      </c>
      <c r="CC41" s="285"/>
      <c r="CD41" s="309" t="e">
        <f ca="1">CD30</f>
        <v>#NAME?</v>
      </c>
      <c r="CE41" s="285"/>
      <c r="CF41" s="309" t="e">
        <f ca="1">CF30</f>
        <v>#NAME?</v>
      </c>
      <c r="CG41" s="285"/>
      <c r="CH41" s="309" t="e">
        <f ca="1">CH30</f>
        <v>#NAME?</v>
      </c>
      <c r="CI41" s="285"/>
      <c r="CJ41" s="309" t="e">
        <f ca="1">CJ30</f>
        <v>#NAME?</v>
      </c>
      <c r="CK41" s="285"/>
      <c r="CL41" s="309" t="e">
        <f ca="1">CL30</f>
        <v>#NAME?</v>
      </c>
      <c r="CM41" s="285"/>
      <c r="CN41" s="309" t="e">
        <f ca="1">CN30</f>
        <v>#NAME?</v>
      </c>
      <c r="CO41" s="285"/>
      <c r="CP41" s="309" t="e">
        <f ca="1">CP30</f>
        <v>#NAME?</v>
      </c>
      <c r="CQ41" s="285"/>
      <c r="CR41" s="309" t="e">
        <f ca="1">CR30</f>
        <v>#NAME?</v>
      </c>
      <c r="CS41" s="285"/>
      <c r="CT41" s="309" t="e">
        <f ca="1">CT30</f>
        <v>#NAME?</v>
      </c>
      <c r="CU41" s="285"/>
      <c r="CV41" s="309" t="e">
        <f ca="1">CV30</f>
        <v>#NAME?</v>
      </c>
      <c r="CW41" s="285"/>
      <c r="CX41" s="309" t="e">
        <f ca="1">CX30</f>
        <v>#NAME?</v>
      </c>
      <c r="CY41" s="285"/>
      <c r="CZ41" s="309" t="e">
        <f ca="1">CZ30</f>
        <v>#NAME?</v>
      </c>
      <c r="DA41" s="285"/>
      <c r="DB41" s="309" t="e">
        <f ca="1">DB30</f>
        <v>#NAME?</v>
      </c>
      <c r="DC41" s="285"/>
      <c r="DD41" s="309" t="e">
        <f ca="1">DD30</f>
        <v>#NAME?</v>
      </c>
      <c r="DE41" s="285"/>
      <c r="DF41" s="309" t="e">
        <f ca="1">DF30</f>
        <v>#NAME?</v>
      </c>
      <c r="DG41" s="285"/>
      <c r="DH41" s="309" t="e">
        <f ca="1">DH30</f>
        <v>#NAME?</v>
      </c>
      <c r="DI41" s="285"/>
      <c r="DJ41" s="309" t="e">
        <f ca="1">DJ30</f>
        <v>#NAME?</v>
      </c>
      <c r="DK41" s="285"/>
      <c r="DL41" s="309" t="e">
        <f ca="1">DL30</f>
        <v>#NAME?</v>
      </c>
      <c r="DM41" s="285"/>
      <c r="DN41" s="309" t="e">
        <f ca="1">DN30</f>
        <v>#NAME?</v>
      </c>
      <c r="DO41" s="285"/>
      <c r="DP41" s="309" t="e">
        <f ca="1">DP30</f>
        <v>#NAME?</v>
      </c>
      <c r="DQ41" s="285"/>
      <c r="DR41" s="309" t="e">
        <f ca="1">DR30</f>
        <v>#NAME?</v>
      </c>
      <c r="DS41" s="285"/>
    </row>
    <row r="42" spans="1:123" s="220" customFormat="1" ht="12.75" x14ac:dyDescent="0.25">
      <c r="A42" s="229" t="s">
        <v>225</v>
      </c>
      <c r="B42" s="310">
        <v>505</v>
      </c>
      <c r="C42" s="311"/>
      <c r="D42" s="310">
        <v>508</v>
      </c>
      <c r="E42" s="311"/>
      <c r="F42" s="312">
        <v>586</v>
      </c>
      <c r="G42" s="288"/>
      <c r="H42" s="312">
        <v>548</v>
      </c>
      <c r="I42" s="288"/>
      <c r="J42" s="312">
        <v>604</v>
      </c>
      <c r="K42" s="288"/>
      <c r="L42" s="312">
        <v>600</v>
      </c>
      <c r="M42" s="288"/>
      <c r="N42" s="312">
        <v>612</v>
      </c>
      <c r="O42" s="288"/>
      <c r="P42" s="312">
        <v>577</v>
      </c>
      <c r="Q42" s="288"/>
      <c r="R42" s="312">
        <v>585</v>
      </c>
      <c r="S42" s="288"/>
      <c r="T42" s="312">
        <v>594</v>
      </c>
      <c r="U42" s="288"/>
      <c r="V42" s="312">
        <v>525</v>
      </c>
      <c r="W42" s="322"/>
      <c r="X42" s="312">
        <v>701</v>
      </c>
      <c r="Y42" s="288"/>
      <c r="Z42" s="312">
        <v>697</v>
      </c>
      <c r="AA42" s="288"/>
      <c r="AB42" s="312">
        <v>579</v>
      </c>
      <c r="AC42" s="288"/>
      <c r="AD42" s="312">
        <v>609</v>
      </c>
      <c r="AE42" s="288"/>
      <c r="AF42" s="312">
        <v>561</v>
      </c>
      <c r="AG42" s="288"/>
      <c r="AH42" s="312">
        <v>644</v>
      </c>
      <c r="AI42" s="288"/>
      <c r="AJ42" s="312">
        <v>507</v>
      </c>
      <c r="AK42" s="288"/>
      <c r="AL42" s="312">
        <v>613</v>
      </c>
      <c r="AM42" s="288"/>
      <c r="AN42" s="312">
        <v>553</v>
      </c>
      <c r="AO42" s="288"/>
      <c r="AP42" s="312">
        <v>594</v>
      </c>
      <c r="AQ42" s="288"/>
      <c r="AR42" s="312">
        <v>560</v>
      </c>
      <c r="AS42" s="288"/>
      <c r="AT42" s="312">
        <v>538</v>
      </c>
      <c r="AU42" s="288"/>
      <c r="AV42" s="312">
        <v>577</v>
      </c>
      <c r="AW42" s="288"/>
      <c r="AX42" s="312">
        <v>541</v>
      </c>
      <c r="AY42" s="288"/>
      <c r="AZ42" s="312">
        <v>608</v>
      </c>
      <c r="BA42" s="288"/>
      <c r="BB42" s="312">
        <v>639</v>
      </c>
      <c r="BC42" s="288"/>
      <c r="BD42" s="312">
        <v>592</v>
      </c>
      <c r="BE42" s="288"/>
      <c r="BF42" s="310"/>
      <c r="BG42" s="311"/>
      <c r="BH42" s="310">
        <v>618</v>
      </c>
      <c r="BI42" s="311"/>
      <c r="BJ42" s="312">
        <v>601</v>
      </c>
      <c r="BK42" s="288"/>
      <c r="BL42" s="312">
        <v>588</v>
      </c>
      <c r="BM42" s="288"/>
      <c r="BN42" s="312">
        <v>579</v>
      </c>
      <c r="BO42" s="288"/>
      <c r="BP42" s="312">
        <v>591</v>
      </c>
      <c r="BQ42" s="288"/>
      <c r="BR42" s="312">
        <v>614</v>
      </c>
      <c r="BS42" s="288"/>
      <c r="BT42" s="312">
        <v>577</v>
      </c>
      <c r="BU42" s="288"/>
      <c r="BV42" s="312">
        <v>608</v>
      </c>
      <c r="BW42" s="288"/>
      <c r="BX42" s="312">
        <v>572</v>
      </c>
      <c r="BY42" s="288"/>
      <c r="BZ42" s="312">
        <v>546</v>
      </c>
      <c r="CA42" s="288"/>
      <c r="CB42" s="312">
        <v>600</v>
      </c>
      <c r="CC42" s="288"/>
      <c r="CD42" s="312">
        <v>607</v>
      </c>
      <c r="CE42" s="288"/>
      <c r="CF42" s="312">
        <v>574</v>
      </c>
      <c r="CG42" s="288"/>
      <c r="CH42" s="312">
        <v>604</v>
      </c>
      <c r="CI42" s="288"/>
      <c r="CJ42" s="312">
        <v>619</v>
      </c>
      <c r="CK42" s="288"/>
      <c r="CL42" s="312">
        <v>586</v>
      </c>
      <c r="CM42" s="288"/>
      <c r="CN42" s="312">
        <v>586</v>
      </c>
      <c r="CO42" s="288"/>
      <c r="CP42" s="312">
        <v>571</v>
      </c>
      <c r="CQ42" s="288"/>
      <c r="CR42" s="312">
        <v>575</v>
      </c>
      <c r="CS42" s="288"/>
      <c r="CT42" s="312">
        <v>596</v>
      </c>
      <c r="CU42" s="288"/>
      <c r="CV42" s="312">
        <v>557</v>
      </c>
      <c r="CW42" s="288"/>
      <c r="CX42" s="312">
        <v>542</v>
      </c>
      <c r="CY42" s="288"/>
      <c r="CZ42" s="312">
        <v>589</v>
      </c>
      <c r="DA42" s="288"/>
      <c r="DB42" s="312">
        <v>561</v>
      </c>
      <c r="DC42" s="288"/>
      <c r="DD42" s="312">
        <v>582</v>
      </c>
      <c r="DE42" s="288"/>
      <c r="DF42" s="312">
        <v>543</v>
      </c>
      <c r="DG42" s="288"/>
      <c r="DH42" s="312">
        <v>585</v>
      </c>
      <c r="DI42" s="288"/>
      <c r="DJ42" s="312"/>
      <c r="DK42" s="288"/>
      <c r="DL42" s="312"/>
      <c r="DM42" s="288"/>
      <c r="DN42" s="312"/>
      <c r="DO42" s="288"/>
      <c r="DP42" s="312"/>
      <c r="DQ42" s="288"/>
      <c r="DR42" s="312"/>
      <c r="DS42" s="288"/>
    </row>
    <row r="43" spans="1:123" s="220" customFormat="1" ht="12.75" x14ac:dyDescent="0.25">
      <c r="A43" s="229" t="s">
        <v>226</v>
      </c>
      <c r="B43" s="310">
        <v>39</v>
      </c>
      <c r="C43" s="311"/>
      <c r="D43" s="310">
        <v>29</v>
      </c>
      <c r="E43" s="311"/>
      <c r="F43" s="312">
        <v>33</v>
      </c>
      <c r="G43" s="288"/>
      <c r="H43" s="312">
        <v>36</v>
      </c>
      <c r="I43" s="288"/>
      <c r="J43" s="312">
        <v>27</v>
      </c>
      <c r="K43" s="288"/>
      <c r="L43" s="312">
        <v>23</v>
      </c>
      <c r="M43" s="288"/>
      <c r="N43" s="312">
        <v>36</v>
      </c>
      <c r="O43" s="288"/>
      <c r="P43" s="312">
        <v>27</v>
      </c>
      <c r="Q43" s="288"/>
      <c r="R43" s="312">
        <v>32</v>
      </c>
      <c r="S43" s="288"/>
      <c r="T43" s="312">
        <v>28</v>
      </c>
      <c r="U43" s="288"/>
      <c r="V43" s="312">
        <v>33</v>
      </c>
      <c r="W43" s="322"/>
      <c r="X43" s="312">
        <v>31</v>
      </c>
      <c r="Y43" s="288"/>
      <c r="Z43" s="312">
        <v>32</v>
      </c>
      <c r="AA43" s="288"/>
      <c r="AB43" s="312">
        <v>29</v>
      </c>
      <c r="AC43" s="288"/>
      <c r="AD43" s="312">
        <v>22</v>
      </c>
      <c r="AE43" s="288"/>
      <c r="AF43" s="312">
        <v>46</v>
      </c>
      <c r="AG43" s="288"/>
      <c r="AH43" s="312">
        <v>42</v>
      </c>
      <c r="AI43" s="288"/>
      <c r="AJ43" s="312">
        <v>35</v>
      </c>
      <c r="AK43" s="288"/>
      <c r="AL43" s="312">
        <v>38</v>
      </c>
      <c r="AM43" s="288"/>
      <c r="AN43" s="312">
        <v>30</v>
      </c>
      <c r="AO43" s="288"/>
      <c r="AP43" s="312">
        <v>35</v>
      </c>
      <c r="AQ43" s="288"/>
      <c r="AR43" s="312">
        <v>40</v>
      </c>
      <c r="AS43" s="288"/>
      <c r="AT43" s="312">
        <v>22</v>
      </c>
      <c r="AU43" s="288"/>
      <c r="AV43" s="312">
        <v>35</v>
      </c>
      <c r="AW43" s="288"/>
      <c r="AX43" s="312">
        <v>33</v>
      </c>
      <c r="AY43" s="288"/>
      <c r="AZ43" s="312">
        <v>30</v>
      </c>
      <c r="BA43" s="288"/>
      <c r="BB43" s="312">
        <v>38</v>
      </c>
      <c r="BC43" s="288"/>
      <c r="BD43" s="312">
        <v>38</v>
      </c>
      <c r="BE43" s="288"/>
      <c r="BF43" s="312"/>
      <c r="BG43" s="288"/>
      <c r="BH43" s="312">
        <v>39</v>
      </c>
      <c r="BI43" s="288"/>
      <c r="BJ43" s="312">
        <v>43</v>
      </c>
      <c r="BK43" s="288"/>
      <c r="BL43" s="312">
        <v>36</v>
      </c>
      <c r="BM43" s="288"/>
      <c r="BN43" s="312">
        <v>43</v>
      </c>
      <c r="BO43" s="288"/>
      <c r="BP43" s="312">
        <v>31</v>
      </c>
      <c r="BQ43" s="288"/>
      <c r="BR43" s="312">
        <v>25</v>
      </c>
      <c r="BS43" s="288"/>
      <c r="BT43" s="312">
        <v>27</v>
      </c>
      <c r="BU43" s="288"/>
      <c r="BV43" s="312">
        <v>32</v>
      </c>
      <c r="BW43" s="288"/>
      <c r="BX43" s="312">
        <v>38</v>
      </c>
      <c r="BY43" s="288"/>
      <c r="BZ43" s="312">
        <v>26</v>
      </c>
      <c r="CA43" s="288"/>
      <c r="CB43" s="312">
        <v>40</v>
      </c>
      <c r="CC43" s="288"/>
      <c r="CD43" s="312">
        <v>28</v>
      </c>
      <c r="CE43" s="288"/>
      <c r="CF43" s="312">
        <v>38</v>
      </c>
      <c r="CG43" s="288"/>
      <c r="CH43" s="312">
        <v>31</v>
      </c>
      <c r="CI43" s="288"/>
      <c r="CJ43" s="312">
        <v>46</v>
      </c>
      <c r="CK43" s="288"/>
      <c r="CL43" s="312">
        <v>36</v>
      </c>
      <c r="CM43" s="288"/>
      <c r="CN43" s="312">
        <v>34</v>
      </c>
      <c r="CO43" s="288"/>
      <c r="CP43" s="312">
        <v>34</v>
      </c>
      <c r="CQ43" s="288"/>
      <c r="CR43" s="312">
        <v>23</v>
      </c>
      <c r="CS43" s="288"/>
      <c r="CT43" s="312">
        <v>33</v>
      </c>
      <c r="CU43" s="288"/>
      <c r="CV43" s="312">
        <v>24</v>
      </c>
      <c r="CW43" s="288"/>
      <c r="CX43" s="312">
        <v>35</v>
      </c>
      <c r="CY43" s="288"/>
      <c r="CZ43" s="312">
        <v>35</v>
      </c>
      <c r="DA43" s="288"/>
      <c r="DB43" s="312">
        <v>43</v>
      </c>
      <c r="DC43" s="288"/>
      <c r="DD43" s="312">
        <v>22</v>
      </c>
      <c r="DE43" s="288"/>
      <c r="DF43" s="312">
        <v>34</v>
      </c>
      <c r="DG43" s="288"/>
      <c r="DH43" s="312">
        <v>32</v>
      </c>
      <c r="DI43" s="288"/>
      <c r="DJ43" s="312"/>
      <c r="DK43" s="288"/>
      <c r="DL43" s="312"/>
      <c r="DM43" s="288"/>
      <c r="DN43" s="312"/>
      <c r="DO43" s="288"/>
      <c r="DP43" s="312"/>
      <c r="DQ43" s="288"/>
      <c r="DR43" s="312"/>
      <c r="DS43" s="288"/>
    </row>
    <row r="44" spans="1:123" s="220" customFormat="1" ht="12.75" x14ac:dyDescent="0.25">
      <c r="A44" s="219" t="s">
        <v>227</v>
      </c>
      <c r="B44" s="290">
        <v>4.5999999999999999E-2</v>
      </c>
      <c r="C44" s="291"/>
      <c r="D44" s="290">
        <v>4.5999999999999999E-2</v>
      </c>
      <c r="E44" s="291"/>
      <c r="F44" s="287">
        <v>4.3999999999999997E-2</v>
      </c>
      <c r="G44" s="288"/>
      <c r="H44" s="287">
        <v>4.4999999999999998E-2</v>
      </c>
      <c r="I44" s="288"/>
      <c r="J44" s="287">
        <v>4.5999999999999999E-2</v>
      </c>
      <c r="K44" s="288"/>
      <c r="L44" s="287">
        <v>3.8300000000000001E-2</v>
      </c>
      <c r="M44" s="288"/>
      <c r="N44" s="287">
        <v>8.0000000000000004E-4</v>
      </c>
      <c r="O44" s="288"/>
      <c r="P44" s="287">
        <v>4.2099999999999999E-2</v>
      </c>
      <c r="Q44" s="288"/>
      <c r="R44" s="287">
        <v>5.5899999999999998E-2</v>
      </c>
      <c r="S44" s="288"/>
      <c r="T44" s="287">
        <v>5.04E-2</v>
      </c>
      <c r="U44" s="288"/>
      <c r="V44" s="287">
        <v>5.2499999999999998E-2</v>
      </c>
      <c r="W44" s="322"/>
      <c r="X44" s="287">
        <v>4.9799999999999997E-2</v>
      </c>
      <c r="Y44" s="288"/>
      <c r="Z44" s="287">
        <v>4.8399999999999999E-2</v>
      </c>
      <c r="AA44" s="288"/>
      <c r="AB44" s="287">
        <v>4.6899999999999997E-2</v>
      </c>
      <c r="AC44" s="288"/>
      <c r="AD44" s="287">
        <v>3.4200000000000001E-2</v>
      </c>
      <c r="AE44" s="288"/>
      <c r="AF44" s="287">
        <v>6.7299999999999999E-2</v>
      </c>
      <c r="AG44" s="288"/>
      <c r="AH44" s="287">
        <v>6.3700000000000007E-2</v>
      </c>
      <c r="AI44" s="288"/>
      <c r="AJ44" s="287">
        <v>6.2E-2</v>
      </c>
      <c r="AK44" s="288"/>
      <c r="AL44" s="287">
        <v>5.5800000000000002E-2</v>
      </c>
      <c r="AM44" s="288"/>
      <c r="AN44" s="287">
        <v>4.65E-2</v>
      </c>
      <c r="AO44" s="288"/>
      <c r="AP44" s="287">
        <v>5.4800000000000001E-2</v>
      </c>
      <c r="AQ44" s="288"/>
      <c r="AR44" s="287">
        <v>7.1400000000000005E-2</v>
      </c>
      <c r="AS44" s="288"/>
      <c r="AT44" s="287">
        <v>4.8000000000000001E-2</v>
      </c>
      <c r="AU44" s="288"/>
      <c r="AV44" s="287">
        <v>5.8999999999999997E-2</v>
      </c>
      <c r="AW44" s="288"/>
      <c r="AX44" s="287">
        <v>5.4600000000000003E-2</v>
      </c>
      <c r="AY44" s="288"/>
      <c r="AZ44" s="287">
        <v>4.1700000000000001E-2</v>
      </c>
      <c r="BA44" s="288"/>
      <c r="BB44" s="287">
        <v>5.3999999999999999E-2</v>
      </c>
      <c r="BC44" s="288"/>
      <c r="BD44" s="287">
        <v>5.8900000000000001E-2</v>
      </c>
      <c r="BE44" s="288"/>
      <c r="BF44" s="287"/>
      <c r="BG44" s="288"/>
      <c r="BH44" s="287">
        <v>0.06</v>
      </c>
      <c r="BI44" s="288"/>
      <c r="BJ44" s="287">
        <v>6.6799999999999998E-2</v>
      </c>
      <c r="BK44" s="288"/>
      <c r="BL44" s="287">
        <v>5.9200000000000003E-2</v>
      </c>
      <c r="BM44" s="288"/>
      <c r="BN44" s="287">
        <v>7.0599999999999996E-2</v>
      </c>
      <c r="BO44" s="288"/>
      <c r="BP44" s="287">
        <v>4.9500000000000002E-2</v>
      </c>
      <c r="BQ44" s="288"/>
      <c r="BR44" s="287">
        <v>3.8100000000000002E-2</v>
      </c>
      <c r="BS44" s="288"/>
      <c r="BT44" s="287">
        <v>4.4200000000000003E-2</v>
      </c>
      <c r="BU44" s="288"/>
      <c r="BV44" s="287">
        <v>5.0799999999999998E-2</v>
      </c>
      <c r="BW44" s="288"/>
      <c r="BX44" s="287">
        <v>6.0499999999999998E-2</v>
      </c>
      <c r="BY44" s="288"/>
      <c r="BZ44" s="287">
        <v>4.3799999999999999E-2</v>
      </c>
      <c r="CA44" s="288"/>
      <c r="CB44" s="287">
        <v>6.3600000000000004E-2</v>
      </c>
      <c r="CC44" s="288"/>
      <c r="CD44" s="287">
        <v>4.19E-2</v>
      </c>
      <c r="CE44" s="288"/>
      <c r="CF44" s="287">
        <v>6.0600000000000001E-2</v>
      </c>
      <c r="CG44" s="288"/>
      <c r="CH44" s="287">
        <v>4.7899999999999998E-2</v>
      </c>
      <c r="CI44" s="288"/>
      <c r="CJ44" s="287">
        <v>6.9400000000000003E-2</v>
      </c>
      <c r="CK44" s="288"/>
      <c r="CL44" s="287">
        <v>5.8500000000000003E-2</v>
      </c>
      <c r="CM44" s="288"/>
      <c r="CN44" s="287">
        <v>5.3100000000000001E-2</v>
      </c>
      <c r="CO44" s="288"/>
      <c r="CP44" s="287">
        <v>5.6000000000000001E-2</v>
      </c>
      <c r="CQ44" s="288"/>
      <c r="CR44" s="287">
        <v>0.04</v>
      </c>
      <c r="CS44" s="288"/>
      <c r="CT44" s="287">
        <v>5.1799999999999999E-2</v>
      </c>
      <c r="CU44" s="288"/>
      <c r="CV44" s="287">
        <v>4.02E-2</v>
      </c>
      <c r="CW44" s="288"/>
      <c r="CX44" s="287">
        <v>6.0100000000000001E-2</v>
      </c>
      <c r="CY44" s="288"/>
      <c r="CZ44" s="287">
        <v>5.74E-2</v>
      </c>
      <c r="DA44" s="288"/>
      <c r="DB44" s="287">
        <v>7.2700000000000001E-2</v>
      </c>
      <c r="DC44" s="288"/>
      <c r="DD44" s="287">
        <v>3.78E-2</v>
      </c>
      <c r="DE44" s="288"/>
      <c r="DF44" s="287">
        <v>5.8700000000000002E-2</v>
      </c>
      <c r="DG44" s="288"/>
      <c r="DH44" s="287">
        <v>5.3499999999999999E-2</v>
      </c>
      <c r="DI44" s="288"/>
      <c r="DJ44" s="287"/>
      <c r="DK44" s="288"/>
      <c r="DL44" s="287"/>
      <c r="DM44" s="288"/>
      <c r="DN44" s="287"/>
      <c r="DO44" s="288"/>
      <c r="DP44" s="287"/>
      <c r="DQ44" s="288"/>
      <c r="DR44" s="287"/>
      <c r="DS44" s="288"/>
    </row>
    <row r="45" spans="1:123" s="220" customFormat="1" ht="12.75" x14ac:dyDescent="0.25">
      <c r="A45" s="229" t="s">
        <v>228</v>
      </c>
      <c r="B45" s="310">
        <v>23</v>
      </c>
      <c r="C45" s="311"/>
      <c r="D45" s="310">
        <v>23</v>
      </c>
      <c r="E45" s="311"/>
      <c r="F45" s="312">
        <v>25</v>
      </c>
      <c r="G45" s="288"/>
      <c r="H45" s="312">
        <v>24</v>
      </c>
      <c r="I45" s="288"/>
      <c r="J45" s="312">
        <v>20</v>
      </c>
      <c r="K45" s="288"/>
      <c r="L45" s="312">
        <v>15</v>
      </c>
      <c r="M45" s="288"/>
      <c r="N45" s="312">
        <v>29</v>
      </c>
      <c r="O45" s="288"/>
      <c r="P45" s="312">
        <v>20</v>
      </c>
      <c r="Q45" s="288"/>
      <c r="R45" s="312">
        <v>25</v>
      </c>
      <c r="S45" s="288"/>
      <c r="T45" s="312">
        <v>20</v>
      </c>
      <c r="U45" s="288"/>
      <c r="V45" s="312">
        <v>22</v>
      </c>
      <c r="W45" s="322"/>
      <c r="X45" s="312">
        <v>22</v>
      </c>
      <c r="Y45" s="288"/>
      <c r="Z45" s="312">
        <v>24</v>
      </c>
      <c r="AA45" s="288"/>
      <c r="AB45" s="312">
        <v>20</v>
      </c>
      <c r="AC45" s="288"/>
      <c r="AD45" s="312">
        <v>18</v>
      </c>
      <c r="AE45" s="288"/>
      <c r="AF45" s="312">
        <v>35</v>
      </c>
      <c r="AG45" s="288"/>
      <c r="AH45" s="312">
        <v>32</v>
      </c>
      <c r="AI45" s="288"/>
      <c r="AJ45" s="312">
        <v>21</v>
      </c>
      <c r="AK45" s="288"/>
      <c r="AL45" s="312">
        <v>29</v>
      </c>
      <c r="AM45" s="288"/>
      <c r="AN45" s="312">
        <v>17</v>
      </c>
      <c r="AO45" s="288"/>
      <c r="AP45" s="312">
        <v>28</v>
      </c>
      <c r="AQ45" s="288"/>
      <c r="AR45" s="312">
        <v>28</v>
      </c>
      <c r="AS45" s="288"/>
      <c r="AT45" s="312">
        <v>18</v>
      </c>
      <c r="AU45" s="288"/>
      <c r="AV45" s="312">
        <v>24</v>
      </c>
      <c r="AW45" s="288"/>
      <c r="AX45" s="312">
        <v>21</v>
      </c>
      <c r="AY45" s="288"/>
      <c r="AZ45" s="312">
        <v>20</v>
      </c>
      <c r="BA45" s="288"/>
      <c r="BB45" s="312">
        <v>27</v>
      </c>
      <c r="BC45" s="288"/>
      <c r="BD45" s="312">
        <v>28</v>
      </c>
      <c r="BE45" s="288"/>
      <c r="BF45" s="312"/>
      <c r="BG45" s="288"/>
      <c r="BH45" s="312">
        <v>16</v>
      </c>
      <c r="BI45" s="288"/>
      <c r="BJ45" s="312">
        <v>33</v>
      </c>
      <c r="BK45" s="288"/>
      <c r="BL45" s="312">
        <v>26</v>
      </c>
      <c r="BM45" s="288"/>
      <c r="BN45" s="312">
        <v>30</v>
      </c>
      <c r="BO45" s="288"/>
      <c r="BP45" s="312">
        <v>27</v>
      </c>
      <c r="BQ45" s="288"/>
      <c r="BR45" s="312">
        <v>19</v>
      </c>
      <c r="BS45" s="288"/>
      <c r="BT45" s="312">
        <v>17</v>
      </c>
      <c r="BU45" s="288"/>
      <c r="BV45" s="312">
        <v>25</v>
      </c>
      <c r="BW45" s="288"/>
      <c r="BX45" s="312">
        <v>26</v>
      </c>
      <c r="BY45" s="288"/>
      <c r="BZ45" s="312">
        <v>21</v>
      </c>
      <c r="CA45" s="288"/>
      <c r="CB45" s="312">
        <v>35</v>
      </c>
      <c r="CC45" s="288"/>
      <c r="CD45" s="312">
        <v>18</v>
      </c>
      <c r="CE45" s="288"/>
      <c r="CF45" s="312">
        <v>27</v>
      </c>
      <c r="CG45" s="288"/>
      <c r="CH45" s="312">
        <v>23</v>
      </c>
      <c r="CI45" s="288"/>
      <c r="CJ45" s="312">
        <v>41</v>
      </c>
      <c r="CK45" s="288"/>
      <c r="CL45" s="312">
        <v>21</v>
      </c>
      <c r="CM45" s="288"/>
      <c r="CN45" s="312">
        <v>26</v>
      </c>
      <c r="CO45" s="288"/>
      <c r="CP45" s="312">
        <v>27</v>
      </c>
      <c r="CQ45" s="288"/>
      <c r="CR45" s="312">
        <v>19</v>
      </c>
      <c r="CS45" s="288"/>
      <c r="CT45" s="312">
        <v>22</v>
      </c>
      <c r="CU45" s="288"/>
      <c r="CV45" s="312">
        <v>19</v>
      </c>
      <c r="CW45" s="288"/>
      <c r="CX45" s="312">
        <v>31</v>
      </c>
      <c r="CY45" s="288"/>
      <c r="CZ45" s="312">
        <v>24</v>
      </c>
      <c r="DA45" s="288"/>
      <c r="DB45" s="312">
        <v>16</v>
      </c>
      <c r="DC45" s="288"/>
      <c r="DD45" s="312">
        <v>16</v>
      </c>
      <c r="DE45" s="288"/>
      <c r="DF45" s="312">
        <v>24</v>
      </c>
      <c r="DG45" s="288"/>
      <c r="DH45" s="312">
        <v>24</v>
      </c>
      <c r="DI45" s="288"/>
      <c r="DJ45" s="312"/>
      <c r="DK45" s="288"/>
      <c r="DL45" s="312"/>
      <c r="DM45" s="288"/>
      <c r="DN45" s="312"/>
      <c r="DO45" s="288"/>
      <c r="DP45" s="312"/>
      <c r="DQ45" s="288"/>
      <c r="DR45" s="312"/>
      <c r="DS45" s="288"/>
    </row>
    <row r="46" spans="1:123" s="220" customFormat="1" ht="12.75" x14ac:dyDescent="0.25">
      <c r="A46" s="219" t="s">
        <v>229</v>
      </c>
      <c r="B46" s="290">
        <v>4.5999999999999999E-2</v>
      </c>
      <c r="C46" s="291"/>
      <c r="D46" s="290">
        <v>8.0000000000000002E-3</v>
      </c>
      <c r="E46" s="291"/>
      <c r="F46" s="287">
        <v>7.4999999999999997E-3</v>
      </c>
      <c r="G46" s="288"/>
      <c r="H46" s="287">
        <v>1.2E-2</v>
      </c>
      <c r="I46" s="288"/>
      <c r="J46" s="287">
        <v>3.5000000000000003E-2</v>
      </c>
      <c r="K46" s="288"/>
      <c r="L46" s="287">
        <v>2.5000000000000001E-2</v>
      </c>
      <c r="M46" s="288"/>
      <c r="N46" s="287">
        <v>6.5100000000000005E-2</v>
      </c>
      <c r="O46" s="288"/>
      <c r="P46" s="287">
        <v>3.4599999999999999E-2</v>
      </c>
      <c r="Q46" s="288"/>
      <c r="R46" s="287">
        <v>4.2799999999999998E-2</v>
      </c>
      <c r="S46" s="288"/>
      <c r="T46" s="287">
        <v>3.3599999999999998E-2</v>
      </c>
      <c r="U46" s="288"/>
      <c r="V46" s="287">
        <v>4.19E-2</v>
      </c>
      <c r="W46" s="322"/>
      <c r="X46" s="287">
        <v>3.1300000000000001E-2</v>
      </c>
      <c r="Y46" s="288"/>
      <c r="Z46" s="287">
        <v>3.44E-2</v>
      </c>
      <c r="AA46" s="288"/>
      <c r="AB46" s="287">
        <v>2.7900000000000001E-2</v>
      </c>
      <c r="AC46" s="288"/>
      <c r="AD46" s="287">
        <v>2.4E-2</v>
      </c>
      <c r="AE46" s="288"/>
      <c r="AF46" s="287">
        <v>6.2300000000000001E-2</v>
      </c>
      <c r="AG46" s="288"/>
      <c r="AH46" s="287">
        <v>4.9599999999999998E-2</v>
      </c>
      <c r="AI46" s="288"/>
      <c r="AJ46" s="287">
        <v>4.1599999999999998E-2</v>
      </c>
      <c r="AK46" s="288"/>
      <c r="AL46" s="287">
        <v>4.7300000000000002E-2</v>
      </c>
      <c r="AM46" s="288"/>
      <c r="AN46" s="287">
        <v>3.0700000000000002E-2</v>
      </c>
      <c r="AO46" s="288"/>
      <c r="AP46" s="287">
        <v>4.7100000000000003E-2</v>
      </c>
      <c r="AQ46" s="288"/>
      <c r="AR46" s="287">
        <v>0.05</v>
      </c>
      <c r="AS46" s="288"/>
      <c r="AT46" s="287">
        <v>5.0000000000000001E-3</v>
      </c>
      <c r="AU46" s="288"/>
      <c r="AV46" s="290">
        <v>0.11</v>
      </c>
      <c r="AW46" s="291"/>
      <c r="AX46" s="290">
        <v>6.0900000000000003E-2</v>
      </c>
      <c r="AY46" s="291"/>
      <c r="AZ46" s="290">
        <v>0.30399999999999999</v>
      </c>
      <c r="BA46" s="291"/>
      <c r="BB46" s="290">
        <v>4.2200000000000001E-2</v>
      </c>
      <c r="BC46" s="291"/>
      <c r="BD46" s="290">
        <v>4.7199999999999999E-2</v>
      </c>
      <c r="BE46" s="291"/>
      <c r="BF46" s="290"/>
      <c r="BG46" s="291"/>
      <c r="BH46" s="290">
        <v>3.7199999999999997E-2</v>
      </c>
      <c r="BI46" s="291"/>
      <c r="BJ46" s="290">
        <v>5.4899999999999997E-2</v>
      </c>
      <c r="BK46" s="291"/>
      <c r="BL46" s="290">
        <v>4.4200000000000003E-2</v>
      </c>
      <c r="BM46" s="291"/>
      <c r="BN46" s="290">
        <v>0.13</v>
      </c>
      <c r="BO46" s="291"/>
      <c r="BP46" s="290">
        <v>4.5600000000000002E-2</v>
      </c>
      <c r="BQ46" s="291"/>
      <c r="BR46" s="290">
        <v>3.09E-2</v>
      </c>
      <c r="BS46" s="291"/>
      <c r="BT46" s="290">
        <v>2.9399999999999999E-2</v>
      </c>
      <c r="BU46" s="291"/>
      <c r="BV46" s="290">
        <v>4.1099999999999998E-2</v>
      </c>
      <c r="BW46" s="291"/>
      <c r="BX46" s="290">
        <v>4.5400000000000003E-2</v>
      </c>
      <c r="BY46" s="291"/>
      <c r="BZ46" s="290">
        <v>3.8399999999999997E-2</v>
      </c>
      <c r="CA46" s="291"/>
      <c r="CB46" s="290">
        <v>5.8299999999999998E-2</v>
      </c>
      <c r="CC46" s="291"/>
      <c r="CD46" s="290">
        <v>2.9600000000000001E-2</v>
      </c>
      <c r="CE46" s="291"/>
      <c r="CF46" s="290">
        <v>4.7E-2</v>
      </c>
      <c r="CG46" s="291"/>
      <c r="CH46" s="290">
        <v>3.7999999999999999E-2</v>
      </c>
      <c r="CI46" s="291"/>
      <c r="CJ46" s="290">
        <v>6.6199999999999995E-2</v>
      </c>
      <c r="CK46" s="291"/>
      <c r="CL46" s="290">
        <v>3.5799999999999998E-2</v>
      </c>
      <c r="CM46" s="291"/>
      <c r="CN46" s="290">
        <v>3.7499999999999999E-2</v>
      </c>
      <c r="CO46" s="291"/>
      <c r="CP46" s="290">
        <v>4.7199999999999999E-2</v>
      </c>
      <c r="CQ46" s="291"/>
      <c r="CR46" s="290">
        <v>3.3000000000000002E-2</v>
      </c>
      <c r="CS46" s="291"/>
      <c r="CT46" s="290">
        <v>3.6900000000000002E-2</v>
      </c>
      <c r="CU46" s="291"/>
      <c r="CV46" s="290">
        <v>3.4099999999999998E-2</v>
      </c>
      <c r="CW46" s="291"/>
      <c r="CX46" s="290">
        <v>5.7099999999999998E-2</v>
      </c>
      <c r="CY46" s="291"/>
      <c r="CZ46" s="290">
        <v>4.07E-2</v>
      </c>
      <c r="DA46" s="291"/>
      <c r="DB46" s="290">
        <v>4.8099999999999997E-2</v>
      </c>
      <c r="DC46" s="291"/>
      <c r="DD46" s="290">
        <v>2.7400000000000001E-2</v>
      </c>
      <c r="DE46" s="291"/>
      <c r="DF46" s="290">
        <v>4.41E-2</v>
      </c>
      <c r="DG46" s="291"/>
      <c r="DH46" s="290">
        <v>4.1000000000000002E-2</v>
      </c>
      <c r="DI46" s="291"/>
      <c r="DJ46" s="290"/>
      <c r="DK46" s="291"/>
      <c r="DL46" s="290"/>
      <c r="DM46" s="291"/>
      <c r="DN46" s="290"/>
      <c r="DO46" s="291"/>
      <c r="DP46" s="290"/>
      <c r="DQ46" s="291"/>
      <c r="DR46" s="290"/>
      <c r="DS46" s="291"/>
    </row>
    <row r="47" spans="1:123" s="220" customFormat="1" ht="28.5" customHeight="1" x14ac:dyDescent="0.25">
      <c r="A47" s="219" t="s">
        <v>230</v>
      </c>
      <c r="B47" s="290">
        <v>0</v>
      </c>
      <c r="C47" s="291"/>
      <c r="D47" s="290">
        <v>0</v>
      </c>
      <c r="E47" s="291"/>
      <c r="F47" s="287">
        <v>0</v>
      </c>
      <c r="G47" s="288"/>
      <c r="H47" s="287">
        <v>0</v>
      </c>
      <c r="I47" s="288"/>
      <c r="J47" s="287">
        <v>0</v>
      </c>
      <c r="K47" s="288"/>
      <c r="L47" s="287">
        <v>0</v>
      </c>
      <c r="M47" s="288"/>
      <c r="N47" s="287">
        <v>0</v>
      </c>
      <c r="O47" s="288"/>
      <c r="P47" s="287">
        <v>5.4000000000000003E-3</v>
      </c>
      <c r="Q47" s="288"/>
      <c r="R47" s="287">
        <v>1.01E-2</v>
      </c>
      <c r="S47" s="288"/>
      <c r="T47" s="287">
        <v>0</v>
      </c>
      <c r="U47" s="288"/>
      <c r="V47" s="287">
        <v>1.7100000000000001E-2</v>
      </c>
      <c r="W47" s="322"/>
      <c r="X47" s="287">
        <v>9.1999999999999998E-3</v>
      </c>
      <c r="Y47" s="288"/>
      <c r="Z47" s="287">
        <v>3.5000000000000001E-3</v>
      </c>
      <c r="AA47" s="288"/>
      <c r="AB47" s="287">
        <v>0</v>
      </c>
      <c r="AC47" s="288"/>
      <c r="AD47" s="287">
        <v>0</v>
      </c>
      <c r="AE47" s="288"/>
      <c r="AF47" s="287">
        <v>9.1999999999999998E-3</v>
      </c>
      <c r="AG47" s="288"/>
      <c r="AH47" s="287">
        <v>9.7000000000000003E-3</v>
      </c>
      <c r="AI47" s="288"/>
      <c r="AJ47" s="287">
        <v>7.6E-3</v>
      </c>
      <c r="AK47" s="288"/>
      <c r="AL47" s="287">
        <v>5.4999999999999997E-3</v>
      </c>
      <c r="AM47" s="288"/>
      <c r="AN47" s="287">
        <v>1.41E-2</v>
      </c>
      <c r="AO47" s="288"/>
      <c r="AP47" s="287">
        <v>1.29E-2</v>
      </c>
      <c r="AQ47" s="288"/>
      <c r="AR47" s="287">
        <v>5.1999999999999998E-3</v>
      </c>
      <c r="AS47" s="288"/>
      <c r="AT47" s="287">
        <v>6.4699999999999994E-2</v>
      </c>
      <c r="AU47" s="288"/>
      <c r="AV47" s="287">
        <v>9.8500000000000004E-2</v>
      </c>
      <c r="AW47" s="288"/>
      <c r="AX47" s="287">
        <v>0.10340000000000001</v>
      </c>
      <c r="AY47" s="288"/>
      <c r="AZ47" s="287">
        <v>9.7699999999999995E-2</v>
      </c>
      <c r="BA47" s="288"/>
      <c r="BB47" s="287">
        <v>5.5999999999999999E-3</v>
      </c>
      <c r="BC47" s="288"/>
      <c r="BD47" s="287">
        <v>9.4999999999999998E-3</v>
      </c>
      <c r="BE47" s="288"/>
      <c r="BF47" s="287"/>
      <c r="BG47" s="288"/>
      <c r="BH47" s="287">
        <v>2.8E-3</v>
      </c>
      <c r="BI47" s="288"/>
      <c r="BJ47" s="287">
        <v>4.7999999999999996E-3</v>
      </c>
      <c r="BK47" s="288"/>
      <c r="BL47" s="287">
        <v>7.3000000000000001E-3</v>
      </c>
      <c r="BM47" s="288"/>
      <c r="BN47" s="287">
        <v>2.2499999999999999E-2</v>
      </c>
      <c r="BO47" s="288"/>
      <c r="BP47" s="287">
        <v>8.8000000000000005E-3</v>
      </c>
      <c r="BQ47" s="288"/>
      <c r="BR47" s="287">
        <v>8.8999999999999999E-3</v>
      </c>
      <c r="BS47" s="288"/>
      <c r="BT47" s="287">
        <v>9.4000000000000004E-3</v>
      </c>
      <c r="BU47" s="288"/>
      <c r="BV47" s="287">
        <v>3.0000000000000001E-3</v>
      </c>
      <c r="BW47" s="288"/>
      <c r="BX47" s="287">
        <v>1.2200000000000001E-2</v>
      </c>
      <c r="BY47" s="288"/>
      <c r="BZ47" s="287">
        <v>0</v>
      </c>
      <c r="CA47" s="288"/>
      <c r="CB47" s="287">
        <v>1.46E-2</v>
      </c>
      <c r="CC47" s="288"/>
      <c r="CD47" s="287">
        <v>1.6799999999999999E-2</v>
      </c>
      <c r="CE47" s="288"/>
      <c r="CF47" s="287">
        <v>3.0999999999999999E-3</v>
      </c>
      <c r="CG47" s="288"/>
      <c r="CH47" s="287">
        <v>7.3000000000000001E-3</v>
      </c>
      <c r="CI47" s="288"/>
      <c r="CJ47" s="287">
        <v>1.7899999999999999E-2</v>
      </c>
      <c r="CK47" s="288"/>
      <c r="CL47" s="287">
        <v>2.8E-3</v>
      </c>
      <c r="CM47" s="288"/>
      <c r="CN47" s="287">
        <v>2.1299999999999999E-2</v>
      </c>
      <c r="CO47" s="288"/>
      <c r="CP47" s="287">
        <v>1.35E-2</v>
      </c>
      <c r="CQ47" s="288"/>
      <c r="CR47" s="287">
        <v>3.3E-3</v>
      </c>
      <c r="CS47" s="288"/>
      <c r="CT47" s="287">
        <v>4.1999999999999997E-3</v>
      </c>
      <c r="CU47" s="288"/>
      <c r="CV47" s="287">
        <v>0</v>
      </c>
      <c r="CW47" s="288"/>
      <c r="CX47" s="287">
        <v>2.0899999999999998E-2</v>
      </c>
      <c r="CY47" s="288"/>
      <c r="CZ47" s="287">
        <v>1.3299999999999999E-2</v>
      </c>
      <c r="DA47" s="288"/>
      <c r="DB47" s="287">
        <v>1.26E-2</v>
      </c>
      <c r="DC47" s="288"/>
      <c r="DD47" s="287">
        <v>6.6E-3</v>
      </c>
      <c r="DE47" s="288"/>
      <c r="DF47" s="287">
        <v>3.5999999999999999E-3</v>
      </c>
      <c r="DG47" s="288"/>
      <c r="DH47" s="287">
        <v>3.3999999999999998E-3</v>
      </c>
      <c r="DI47" s="288"/>
      <c r="DJ47" s="287"/>
      <c r="DK47" s="288"/>
      <c r="DL47" s="287"/>
      <c r="DM47" s="288"/>
      <c r="DN47" s="287"/>
      <c r="DO47" s="288"/>
      <c r="DP47" s="287"/>
      <c r="DQ47" s="288"/>
      <c r="DR47" s="287"/>
      <c r="DS47" s="288"/>
    </row>
    <row r="48" spans="1:123" s="220" customFormat="1" ht="12.75" x14ac:dyDescent="0.25">
      <c r="A48" s="219" t="s">
        <v>231</v>
      </c>
      <c r="B48" s="290">
        <v>1</v>
      </c>
      <c r="C48" s="291"/>
      <c r="D48" s="290">
        <v>0.86</v>
      </c>
      <c r="E48" s="291"/>
      <c r="F48" s="287">
        <v>0.83</v>
      </c>
      <c r="G48" s="288"/>
      <c r="H48" s="287">
        <v>0.74</v>
      </c>
      <c r="I48" s="288"/>
      <c r="J48" s="287">
        <v>0.36430000000000001</v>
      </c>
      <c r="K48" s="288"/>
      <c r="L48" s="287">
        <v>0.65569999999999995</v>
      </c>
      <c r="M48" s="288"/>
      <c r="N48" s="287">
        <v>0.67179999999999995</v>
      </c>
      <c r="O48" s="288"/>
      <c r="P48" s="287">
        <v>0.61939999999999995</v>
      </c>
      <c r="Q48" s="288"/>
      <c r="R48" s="287">
        <v>0.5353</v>
      </c>
      <c r="S48" s="288"/>
      <c r="T48" s="287">
        <v>0.48880000000000001</v>
      </c>
      <c r="U48" s="288"/>
      <c r="V48" s="287">
        <v>0.65410000000000001</v>
      </c>
      <c r="W48" s="322"/>
      <c r="X48" s="287">
        <v>0.64859999999999995</v>
      </c>
      <c r="Y48" s="288"/>
      <c r="Z48" s="287">
        <v>0.57499999999999996</v>
      </c>
      <c r="AA48" s="288"/>
      <c r="AB48" s="287">
        <v>0.61050000000000004</v>
      </c>
      <c r="AC48" s="288"/>
      <c r="AD48" s="287">
        <v>0.56020000000000003</v>
      </c>
      <c r="AE48" s="288"/>
      <c r="AF48" s="287">
        <v>0.61719999999999997</v>
      </c>
      <c r="AG48" s="288"/>
      <c r="AH48" s="287">
        <v>0.71419999999999995</v>
      </c>
      <c r="AI48" s="288"/>
      <c r="AJ48" s="287">
        <v>0.72030000000000005</v>
      </c>
      <c r="AK48" s="288"/>
      <c r="AL48" s="287">
        <v>0.60660000000000003</v>
      </c>
      <c r="AM48" s="288"/>
      <c r="AN48" s="287">
        <v>0.60409999999999997</v>
      </c>
      <c r="AO48" s="288"/>
      <c r="AP48" s="287">
        <v>0.61750000000000005</v>
      </c>
      <c r="AQ48" s="288"/>
      <c r="AR48" s="287">
        <v>0.57769999999999999</v>
      </c>
      <c r="AS48" s="288"/>
      <c r="AT48" s="287">
        <v>0.59109999999999996</v>
      </c>
      <c r="AU48" s="288"/>
      <c r="AV48" s="287">
        <v>0.6</v>
      </c>
      <c r="AW48" s="288"/>
      <c r="AX48" s="287">
        <v>0.56110000000000004</v>
      </c>
      <c r="AY48" s="288"/>
      <c r="AZ48" s="287">
        <v>0.53090000000000004</v>
      </c>
      <c r="BA48" s="288"/>
      <c r="BB48" s="287">
        <v>0.61580000000000001</v>
      </c>
      <c r="BC48" s="288"/>
      <c r="BD48" s="287">
        <v>0.56359999999999999</v>
      </c>
      <c r="BE48" s="288"/>
      <c r="BF48" s="287"/>
      <c r="BG48" s="288"/>
      <c r="BH48" s="287">
        <v>0.68020000000000003</v>
      </c>
      <c r="BI48" s="288"/>
      <c r="BJ48" s="287">
        <v>0.6341</v>
      </c>
      <c r="BK48" s="288"/>
      <c r="BL48" s="287">
        <v>0.57869999999999999</v>
      </c>
      <c r="BM48" s="288"/>
      <c r="BN48" s="287">
        <v>0.59789999999999999</v>
      </c>
      <c r="BO48" s="288"/>
      <c r="BP48" s="287">
        <v>0.62829999999999997</v>
      </c>
      <c r="BQ48" s="288"/>
      <c r="BR48" s="287">
        <v>0.63470000000000004</v>
      </c>
      <c r="BS48" s="288"/>
      <c r="BT48" s="287">
        <v>0.61750000000000005</v>
      </c>
      <c r="BU48" s="288"/>
      <c r="BV48" s="287">
        <v>0.61909999999999998</v>
      </c>
      <c r="BW48" s="288"/>
      <c r="BX48" s="287">
        <v>0.62070000000000003</v>
      </c>
      <c r="BY48" s="288"/>
      <c r="BZ48" s="287">
        <v>0.60560000000000003</v>
      </c>
      <c r="CA48" s="288"/>
      <c r="CB48" s="287">
        <v>0.63449999999999995</v>
      </c>
      <c r="CC48" s="288"/>
      <c r="CD48" s="287">
        <v>0.81879999999999997</v>
      </c>
      <c r="CE48" s="288"/>
      <c r="CF48" s="287">
        <v>0.60240000000000005</v>
      </c>
      <c r="CG48" s="288"/>
      <c r="CH48" s="287">
        <v>0.69510000000000005</v>
      </c>
      <c r="CI48" s="288"/>
      <c r="CJ48" s="287">
        <v>0.64670000000000005</v>
      </c>
      <c r="CK48" s="288"/>
      <c r="CL48" s="287">
        <v>0.62849999999999995</v>
      </c>
      <c r="CM48" s="288"/>
      <c r="CN48" s="287">
        <v>0.628</v>
      </c>
      <c r="CO48" s="288"/>
      <c r="CP48" s="287">
        <v>0.57620000000000005</v>
      </c>
      <c r="CQ48" s="288"/>
      <c r="CR48" s="287">
        <v>0.56850000000000001</v>
      </c>
      <c r="CS48" s="288"/>
      <c r="CT48" s="287">
        <v>0.26629999999999998</v>
      </c>
      <c r="CU48" s="288"/>
      <c r="CV48" s="287">
        <v>0.59640000000000004</v>
      </c>
      <c r="CW48" s="288"/>
      <c r="CX48" s="287">
        <v>0.59930000000000005</v>
      </c>
      <c r="CY48" s="288"/>
      <c r="CZ48" s="287">
        <v>0.52200000000000002</v>
      </c>
      <c r="DA48" s="288"/>
      <c r="DB48" s="287">
        <v>0.59040000000000004</v>
      </c>
      <c r="DC48" s="288"/>
      <c r="DD48" s="287">
        <v>0.58940000000000003</v>
      </c>
      <c r="DE48" s="288"/>
      <c r="DF48" s="287">
        <v>0.56769999999999998</v>
      </c>
      <c r="DG48" s="288"/>
      <c r="DH48" s="287">
        <v>0.61929999999999996</v>
      </c>
      <c r="DI48" s="288"/>
      <c r="DJ48" s="287"/>
      <c r="DK48" s="288"/>
      <c r="DL48" s="287"/>
      <c r="DM48" s="288"/>
      <c r="DN48" s="287"/>
      <c r="DO48" s="288"/>
      <c r="DP48" s="287"/>
      <c r="DQ48" s="288"/>
      <c r="DR48" s="287"/>
      <c r="DS48" s="288"/>
    </row>
    <row r="49" spans="1:123" x14ac:dyDescent="0.25">
      <c r="A49" s="222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</row>
    <row r="50" spans="1:123" x14ac:dyDescent="0.25">
      <c r="A50" s="214" t="s">
        <v>232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6"/>
      <c r="W50" s="216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7"/>
      <c r="BX50" s="215"/>
      <c r="BY50" s="217"/>
      <c r="BZ50" s="215"/>
      <c r="CA50" s="217"/>
      <c r="CB50" s="215"/>
      <c r="CC50" s="217"/>
      <c r="CD50" s="215"/>
      <c r="CE50" s="217"/>
      <c r="CF50" s="215"/>
      <c r="CG50" s="217"/>
      <c r="CH50" s="215"/>
      <c r="CI50" s="217"/>
      <c r="CJ50" s="215"/>
      <c r="CK50" s="217"/>
      <c r="CL50" s="215"/>
      <c r="CM50" s="217"/>
      <c r="CN50" s="215"/>
      <c r="CO50" s="217"/>
      <c r="CP50" s="215"/>
      <c r="CQ50" s="217"/>
      <c r="CR50" s="215"/>
      <c r="CS50" s="217"/>
      <c r="CT50" s="215"/>
      <c r="CU50" s="217"/>
      <c r="CV50" s="215"/>
      <c r="CW50" s="217"/>
      <c r="CX50" s="215"/>
      <c r="CY50" s="217"/>
      <c r="CZ50" s="215"/>
      <c r="DA50" s="217"/>
      <c r="DB50" s="215"/>
      <c r="DC50" s="217"/>
      <c r="DD50" s="215"/>
      <c r="DE50" s="217"/>
      <c r="DF50" s="215"/>
      <c r="DG50" s="217"/>
      <c r="DH50" s="215"/>
      <c r="DI50" s="217"/>
      <c r="DJ50" s="215"/>
      <c r="DK50" s="217"/>
      <c r="DL50" s="215"/>
      <c r="DM50" s="217"/>
      <c r="DN50" s="215"/>
      <c r="DO50" s="217"/>
      <c r="DP50" s="215"/>
      <c r="DQ50" s="217"/>
      <c r="DR50" s="215"/>
      <c r="DS50" s="217"/>
    </row>
    <row r="51" spans="1:123" x14ac:dyDescent="0.25">
      <c r="A51" s="218" t="s">
        <v>224</v>
      </c>
      <c r="B51" s="284">
        <f>B41</f>
        <v>44562</v>
      </c>
      <c r="C51" s="285"/>
      <c r="D51" s="284" t="e">
        <f ca="1">D41</f>
        <v>#NAME?</v>
      </c>
      <c r="E51" s="285"/>
      <c r="F51" s="284" t="e">
        <f ca="1">F41</f>
        <v>#NAME?</v>
      </c>
      <c r="G51" s="285"/>
      <c r="H51" s="284" t="e">
        <f ca="1">H41</f>
        <v>#NAME?</v>
      </c>
      <c r="I51" s="285"/>
      <c r="J51" s="284" t="e">
        <f ca="1">J41</f>
        <v>#NAME?</v>
      </c>
      <c r="K51" s="285"/>
      <c r="L51" s="284" t="e">
        <f ca="1">L41</f>
        <v>#NAME?</v>
      </c>
      <c r="M51" s="285"/>
      <c r="N51" s="284" t="e">
        <f ca="1">N41</f>
        <v>#NAME?</v>
      </c>
      <c r="O51" s="285"/>
      <c r="P51" s="284" t="e">
        <f ca="1">P41</f>
        <v>#NAME?</v>
      </c>
      <c r="Q51" s="285"/>
      <c r="R51" s="284" t="e">
        <f ca="1">R41</f>
        <v>#NAME?</v>
      </c>
      <c r="S51" s="285"/>
      <c r="T51" s="284" t="e">
        <f ca="1">T41</f>
        <v>#NAME?</v>
      </c>
      <c r="U51" s="285"/>
      <c r="V51" s="284" t="e">
        <f ca="1">V41</f>
        <v>#NAME?</v>
      </c>
      <c r="W51" s="286"/>
      <c r="X51" s="284" t="e">
        <f ca="1">X41</f>
        <v>#NAME?</v>
      </c>
      <c r="Y51" s="285"/>
      <c r="Z51" s="284" t="e">
        <f ca="1">Z41</f>
        <v>#NAME?</v>
      </c>
      <c r="AA51" s="285"/>
      <c r="AB51" s="284" t="e">
        <f ca="1">AB41</f>
        <v>#NAME?</v>
      </c>
      <c r="AC51" s="285"/>
      <c r="AD51" s="284" t="e">
        <f ca="1">AD41</f>
        <v>#NAME?</v>
      </c>
      <c r="AE51" s="285"/>
      <c r="AF51" s="284" t="e">
        <f ca="1">AF41</f>
        <v>#NAME?</v>
      </c>
      <c r="AG51" s="285"/>
      <c r="AH51" s="284" t="e">
        <f ca="1">AH41</f>
        <v>#NAME?</v>
      </c>
      <c r="AI51" s="285"/>
      <c r="AJ51" s="284" t="e">
        <f ca="1">AJ41</f>
        <v>#NAME?</v>
      </c>
      <c r="AK51" s="285"/>
      <c r="AL51" s="284" t="e">
        <f ca="1">AL41</f>
        <v>#NAME?</v>
      </c>
      <c r="AM51" s="285"/>
      <c r="AN51" s="284" t="e">
        <f ca="1">AN41</f>
        <v>#NAME?</v>
      </c>
      <c r="AO51" s="285"/>
      <c r="AP51" s="284" t="e">
        <f ca="1">AP41</f>
        <v>#NAME?</v>
      </c>
      <c r="AQ51" s="285"/>
      <c r="AR51" s="284" t="e">
        <f ca="1">AR41</f>
        <v>#NAME?</v>
      </c>
      <c r="AS51" s="285"/>
      <c r="AT51" s="284" t="e">
        <f ca="1">AT41</f>
        <v>#NAME?</v>
      </c>
      <c r="AU51" s="285"/>
      <c r="AV51" s="284" t="e">
        <f ca="1">AV41</f>
        <v>#NAME?</v>
      </c>
      <c r="AW51" s="285"/>
      <c r="AX51" s="284" t="e">
        <f ca="1">AX41</f>
        <v>#NAME?</v>
      </c>
      <c r="AY51" s="285"/>
      <c r="AZ51" s="309" t="e">
        <f ca="1">AZ41</f>
        <v>#NAME?</v>
      </c>
      <c r="BA51" s="285"/>
      <c r="BB51" s="309" t="e">
        <f ca="1">BB41</f>
        <v>#NAME?</v>
      </c>
      <c r="BC51" s="285"/>
      <c r="BD51" s="309" t="e">
        <f ca="1">BD41</f>
        <v>#NAME?</v>
      </c>
      <c r="BE51" s="285"/>
      <c r="BF51" s="284" t="str">
        <f>$BF$8</f>
        <v>06 a 31 - Mai - 24</v>
      </c>
      <c r="BG51" s="285"/>
      <c r="BH51" s="284" t="e">
        <f ca="1">_xll.FIMMÊS(BD51,0)+1</f>
        <v>#NAME?</v>
      </c>
      <c r="BI51" s="285"/>
      <c r="BJ51" s="309" t="e">
        <f ca="1">BJ41</f>
        <v>#NAME?</v>
      </c>
      <c r="BK51" s="285"/>
      <c r="BL51" s="309" t="e">
        <f ca="1">BL41</f>
        <v>#NAME?</v>
      </c>
      <c r="BM51" s="285"/>
      <c r="BN51" s="309" t="e">
        <f ca="1">BN41</f>
        <v>#NAME?</v>
      </c>
      <c r="BO51" s="285"/>
      <c r="BP51" s="309" t="e">
        <f ca="1">BP41</f>
        <v>#NAME?</v>
      </c>
      <c r="BQ51" s="285"/>
      <c r="BR51" s="309" t="e">
        <f ca="1">BR41</f>
        <v>#NAME?</v>
      </c>
      <c r="BS51" s="285"/>
      <c r="BT51" s="309" t="e">
        <f ca="1">BT41</f>
        <v>#NAME?</v>
      </c>
      <c r="BU51" s="285"/>
      <c r="BV51" s="309" t="e">
        <f ca="1">BV41</f>
        <v>#NAME?</v>
      </c>
      <c r="BW51" s="285"/>
      <c r="BX51" s="309" t="e">
        <f ca="1">BX41</f>
        <v>#NAME?</v>
      </c>
      <c r="BY51" s="285"/>
      <c r="BZ51" s="309" t="e">
        <f ca="1">BZ41</f>
        <v>#NAME?</v>
      </c>
      <c r="CA51" s="285"/>
      <c r="CB51" s="309" t="e">
        <f ca="1">CB41</f>
        <v>#NAME?</v>
      </c>
      <c r="CC51" s="285"/>
      <c r="CD51" s="309" t="e">
        <f ca="1">CD41</f>
        <v>#NAME?</v>
      </c>
      <c r="CE51" s="285"/>
      <c r="CF51" s="309" t="e">
        <f ca="1">CF41</f>
        <v>#NAME?</v>
      </c>
      <c r="CG51" s="285"/>
      <c r="CH51" s="309" t="e">
        <f ca="1">CH41</f>
        <v>#NAME?</v>
      </c>
      <c r="CI51" s="285"/>
      <c r="CJ51" s="309" t="e">
        <f ca="1">CJ41</f>
        <v>#NAME?</v>
      </c>
      <c r="CK51" s="285"/>
      <c r="CL51" s="309" t="e">
        <f ca="1">CL41</f>
        <v>#NAME?</v>
      </c>
      <c r="CM51" s="285"/>
      <c r="CN51" s="309" t="e">
        <f ca="1">CN41</f>
        <v>#NAME?</v>
      </c>
      <c r="CO51" s="285"/>
      <c r="CP51" s="309" t="e">
        <f ca="1">CP41</f>
        <v>#NAME?</v>
      </c>
      <c r="CQ51" s="285"/>
      <c r="CR51" s="309" t="e">
        <f ca="1">CR41</f>
        <v>#NAME?</v>
      </c>
      <c r="CS51" s="285"/>
      <c r="CT51" s="309" t="e">
        <f ca="1">CT41</f>
        <v>#NAME?</v>
      </c>
      <c r="CU51" s="285"/>
      <c r="CV51" s="309" t="e">
        <f ca="1">CV41</f>
        <v>#NAME?</v>
      </c>
      <c r="CW51" s="285"/>
      <c r="CX51" s="309" t="e">
        <f ca="1">CX41</f>
        <v>#NAME?</v>
      </c>
      <c r="CY51" s="285"/>
      <c r="CZ51" s="309" t="e">
        <f ca="1">CZ41</f>
        <v>#NAME?</v>
      </c>
      <c r="DA51" s="285"/>
      <c r="DB51" s="309" t="e">
        <f ca="1">DB41</f>
        <v>#NAME?</v>
      </c>
      <c r="DC51" s="285"/>
      <c r="DD51" s="309" t="e">
        <f ca="1">DD41</f>
        <v>#NAME?</v>
      </c>
      <c r="DE51" s="285"/>
      <c r="DF51" s="309" t="e">
        <f ca="1">DF41</f>
        <v>#NAME?</v>
      </c>
      <c r="DG51" s="285"/>
      <c r="DH51" s="309" t="e">
        <f ca="1">DH41</f>
        <v>#NAME?</v>
      </c>
      <c r="DI51" s="285"/>
      <c r="DJ51" s="309" t="e">
        <f ca="1">DJ41</f>
        <v>#NAME?</v>
      </c>
      <c r="DK51" s="285"/>
      <c r="DL51" s="309" t="e">
        <f ca="1">DL41</f>
        <v>#NAME?</v>
      </c>
      <c r="DM51" s="285"/>
      <c r="DN51" s="309" t="e">
        <f ca="1">DN41</f>
        <v>#NAME?</v>
      </c>
      <c r="DO51" s="285"/>
      <c r="DP51" s="309" t="e">
        <f ca="1">DP41</f>
        <v>#NAME?</v>
      </c>
      <c r="DQ51" s="285"/>
      <c r="DR51" s="309" t="e">
        <f ca="1">DR41</f>
        <v>#NAME?</v>
      </c>
      <c r="DS51" s="285"/>
    </row>
    <row r="52" spans="1:123" s="220" customFormat="1" ht="12.75" x14ac:dyDescent="0.25">
      <c r="A52" s="230" t="s">
        <v>233</v>
      </c>
      <c r="B52" s="312">
        <v>55</v>
      </c>
      <c r="C52" s="288"/>
      <c r="D52" s="312">
        <v>65</v>
      </c>
      <c r="E52" s="288"/>
      <c r="F52" s="312">
        <v>64</v>
      </c>
      <c r="G52" s="288"/>
      <c r="H52" s="312">
        <v>59</v>
      </c>
      <c r="I52" s="288"/>
      <c r="J52" s="312">
        <v>54</v>
      </c>
      <c r="K52" s="288"/>
      <c r="L52" s="312">
        <v>52</v>
      </c>
      <c r="M52" s="288"/>
      <c r="N52" s="312">
        <v>48</v>
      </c>
      <c r="O52" s="288"/>
      <c r="P52" s="312">
        <v>47</v>
      </c>
      <c r="Q52" s="288"/>
      <c r="R52" s="312">
        <v>47</v>
      </c>
      <c r="S52" s="288"/>
      <c r="T52" s="312">
        <v>48</v>
      </c>
      <c r="U52" s="288"/>
      <c r="V52" s="273">
        <v>48</v>
      </c>
      <c r="W52" s="323"/>
      <c r="X52" s="312">
        <v>49</v>
      </c>
      <c r="Y52" s="288"/>
      <c r="Z52" s="312">
        <v>48</v>
      </c>
      <c r="AA52" s="288"/>
      <c r="AB52" s="312">
        <v>46</v>
      </c>
      <c r="AC52" s="288"/>
      <c r="AD52" s="312">
        <v>46</v>
      </c>
      <c r="AE52" s="288"/>
      <c r="AF52" s="312">
        <v>48</v>
      </c>
      <c r="AG52" s="288"/>
      <c r="AH52" s="312">
        <v>46</v>
      </c>
      <c r="AI52" s="288"/>
      <c r="AJ52" s="312">
        <v>46</v>
      </c>
      <c r="AK52" s="288"/>
      <c r="AL52" s="312">
        <v>46</v>
      </c>
      <c r="AM52" s="288"/>
      <c r="AN52" s="312">
        <v>46</v>
      </c>
      <c r="AO52" s="288"/>
      <c r="AP52" s="312">
        <v>46</v>
      </c>
      <c r="AQ52" s="288"/>
      <c r="AR52" s="312">
        <v>46</v>
      </c>
      <c r="AS52" s="288"/>
      <c r="AT52" s="312">
        <v>46</v>
      </c>
      <c r="AU52" s="288"/>
      <c r="AV52" s="312">
        <v>46</v>
      </c>
      <c r="AW52" s="288"/>
      <c r="AX52" s="312">
        <v>46</v>
      </c>
      <c r="AY52" s="288"/>
      <c r="AZ52" s="312">
        <v>49</v>
      </c>
      <c r="BA52" s="288"/>
      <c r="BB52" s="312">
        <v>48</v>
      </c>
      <c r="BC52" s="288"/>
      <c r="BD52" s="312">
        <v>50</v>
      </c>
      <c r="BE52" s="288"/>
      <c r="BF52" s="312"/>
      <c r="BG52" s="288"/>
      <c r="BH52" s="312">
        <v>53</v>
      </c>
      <c r="BI52" s="288"/>
      <c r="BJ52" s="312">
        <v>53</v>
      </c>
      <c r="BK52" s="288"/>
      <c r="BL52" s="312">
        <v>53</v>
      </c>
      <c r="BM52" s="288"/>
      <c r="BN52" s="312">
        <v>53</v>
      </c>
      <c r="BO52" s="288"/>
      <c r="BP52" s="312">
        <v>53</v>
      </c>
      <c r="BQ52" s="288"/>
      <c r="BR52" s="312">
        <v>53</v>
      </c>
      <c r="BS52" s="288"/>
      <c r="BT52" s="312">
        <v>55</v>
      </c>
      <c r="BU52" s="288"/>
      <c r="BV52" s="312">
        <v>55</v>
      </c>
      <c r="BW52" s="288"/>
      <c r="BX52" s="312">
        <v>56</v>
      </c>
      <c r="BY52" s="288"/>
      <c r="BZ52" s="312">
        <v>60</v>
      </c>
      <c r="CA52" s="288"/>
      <c r="CB52" s="312">
        <v>61</v>
      </c>
      <c r="CC52" s="288"/>
      <c r="CD52" s="312">
        <v>61</v>
      </c>
      <c r="CE52" s="288"/>
      <c r="CF52" s="312">
        <v>61</v>
      </c>
      <c r="CG52" s="288"/>
      <c r="CH52" s="312">
        <v>61</v>
      </c>
      <c r="CI52" s="288"/>
      <c r="CJ52" s="312">
        <v>62</v>
      </c>
      <c r="CK52" s="288"/>
      <c r="CL52" s="312">
        <v>62</v>
      </c>
      <c r="CM52" s="288"/>
      <c r="CN52" s="312">
        <v>62</v>
      </c>
      <c r="CO52" s="288"/>
      <c r="CP52" s="312">
        <v>62</v>
      </c>
      <c r="CQ52" s="288"/>
      <c r="CR52" s="312">
        <v>62</v>
      </c>
      <c r="CS52" s="288"/>
      <c r="CT52" s="312">
        <v>62</v>
      </c>
      <c r="CU52" s="288"/>
      <c r="CV52" s="312">
        <v>61</v>
      </c>
      <c r="CW52" s="288"/>
      <c r="CX52" s="312">
        <v>62</v>
      </c>
      <c r="CY52" s="288"/>
      <c r="CZ52" s="312">
        <v>73</v>
      </c>
      <c r="DA52" s="288"/>
      <c r="DB52" s="312">
        <v>73</v>
      </c>
      <c r="DC52" s="288"/>
      <c r="DD52" s="312">
        <v>73</v>
      </c>
      <c r="DE52" s="288"/>
      <c r="DF52" s="312">
        <v>72</v>
      </c>
      <c r="DG52" s="288"/>
      <c r="DH52" s="312">
        <v>70</v>
      </c>
      <c r="DI52" s="288"/>
      <c r="DJ52" s="312"/>
      <c r="DK52" s="288"/>
      <c r="DL52" s="312"/>
      <c r="DM52" s="288"/>
      <c r="DN52" s="312"/>
      <c r="DO52" s="288"/>
      <c r="DP52" s="312"/>
      <c r="DQ52" s="288"/>
      <c r="DR52" s="312"/>
      <c r="DS52" s="288"/>
    </row>
    <row r="53" spans="1:123" s="220" customFormat="1" ht="12.75" x14ac:dyDescent="0.25">
      <c r="A53" s="230" t="s">
        <v>234</v>
      </c>
      <c r="B53" s="312">
        <v>162</v>
      </c>
      <c r="C53" s="288"/>
      <c r="D53" s="312">
        <v>189</v>
      </c>
      <c r="E53" s="288"/>
      <c r="F53" s="312">
        <v>187</v>
      </c>
      <c r="G53" s="288"/>
      <c r="H53" s="312">
        <v>184</v>
      </c>
      <c r="I53" s="288"/>
      <c r="J53" s="312">
        <v>178</v>
      </c>
      <c r="K53" s="288"/>
      <c r="L53" s="312">
        <v>182</v>
      </c>
      <c r="M53" s="288"/>
      <c r="N53" s="312">
        <v>168</v>
      </c>
      <c r="O53" s="288"/>
      <c r="P53" s="312">
        <v>221</v>
      </c>
      <c r="Q53" s="288"/>
      <c r="R53" s="312">
        <v>222</v>
      </c>
      <c r="S53" s="288"/>
      <c r="T53" s="312">
        <v>174</v>
      </c>
      <c r="U53" s="288"/>
      <c r="V53" s="273">
        <v>222</v>
      </c>
      <c r="W53" s="323"/>
      <c r="X53" s="312">
        <v>178</v>
      </c>
      <c r="Y53" s="288"/>
      <c r="Z53" s="312">
        <v>174</v>
      </c>
      <c r="AA53" s="288"/>
      <c r="AB53" s="312">
        <v>178</v>
      </c>
      <c r="AC53" s="288"/>
      <c r="AD53" s="312">
        <v>174</v>
      </c>
      <c r="AE53" s="288"/>
      <c r="AF53" s="312">
        <v>176</v>
      </c>
      <c r="AG53" s="288"/>
      <c r="AH53" s="312">
        <v>222</v>
      </c>
      <c r="AI53" s="288"/>
      <c r="AJ53" s="312">
        <v>175</v>
      </c>
      <c r="AK53" s="288"/>
      <c r="AL53" s="312">
        <v>176</v>
      </c>
      <c r="AM53" s="288"/>
      <c r="AN53" s="312">
        <v>174</v>
      </c>
      <c r="AO53" s="288"/>
      <c r="AP53" s="312">
        <v>172</v>
      </c>
      <c r="AQ53" s="288"/>
      <c r="AR53" s="312">
        <v>217</v>
      </c>
      <c r="AS53" s="288"/>
      <c r="AT53" s="312">
        <v>172</v>
      </c>
      <c r="AU53" s="288"/>
      <c r="AV53" s="312">
        <v>217</v>
      </c>
      <c r="AW53" s="288"/>
      <c r="AX53" s="312">
        <v>218</v>
      </c>
      <c r="AY53" s="288"/>
      <c r="AZ53" s="312">
        <v>174</v>
      </c>
      <c r="BA53" s="288"/>
      <c r="BB53" s="312">
        <v>174</v>
      </c>
      <c r="BC53" s="288"/>
      <c r="BD53" s="312">
        <v>229</v>
      </c>
      <c r="BE53" s="288"/>
      <c r="BF53" s="312"/>
      <c r="BG53" s="288"/>
      <c r="BH53" s="312">
        <v>239</v>
      </c>
      <c r="BI53" s="288"/>
      <c r="BJ53" s="312">
        <v>239</v>
      </c>
      <c r="BK53" s="288"/>
      <c r="BL53" s="312">
        <v>239</v>
      </c>
      <c r="BM53" s="288"/>
      <c r="BN53" s="312">
        <v>241</v>
      </c>
      <c r="BO53" s="288"/>
      <c r="BP53" s="312">
        <v>241</v>
      </c>
      <c r="BQ53" s="288"/>
      <c r="BR53" s="312">
        <v>242</v>
      </c>
      <c r="BS53" s="288"/>
      <c r="BT53" s="312">
        <v>246</v>
      </c>
      <c r="BU53" s="288"/>
      <c r="BV53" s="312">
        <v>247</v>
      </c>
      <c r="BW53" s="288"/>
      <c r="BX53" s="312">
        <v>248</v>
      </c>
      <c r="BY53" s="288"/>
      <c r="BZ53" s="312">
        <v>256</v>
      </c>
      <c r="CA53" s="288"/>
      <c r="CB53" s="312">
        <v>260</v>
      </c>
      <c r="CC53" s="288"/>
      <c r="CD53" s="312">
        <v>260</v>
      </c>
      <c r="CE53" s="288"/>
      <c r="CF53" s="312">
        <v>260</v>
      </c>
      <c r="CG53" s="288"/>
      <c r="CH53" s="312">
        <v>261</v>
      </c>
      <c r="CI53" s="288"/>
      <c r="CJ53" s="312">
        <v>268</v>
      </c>
      <c r="CK53" s="288"/>
      <c r="CL53" s="312">
        <v>268</v>
      </c>
      <c r="CM53" s="288"/>
      <c r="CN53" s="312">
        <v>268</v>
      </c>
      <c r="CO53" s="288"/>
      <c r="CP53" s="312">
        <v>266</v>
      </c>
      <c r="CQ53" s="288"/>
      <c r="CR53" s="312">
        <v>262</v>
      </c>
      <c r="CS53" s="288"/>
      <c r="CT53" s="312">
        <v>265</v>
      </c>
      <c r="CU53" s="288"/>
      <c r="CV53" s="312">
        <v>262</v>
      </c>
      <c r="CW53" s="288"/>
      <c r="CX53" s="312">
        <v>264</v>
      </c>
      <c r="CY53" s="288"/>
      <c r="CZ53" s="312">
        <v>275</v>
      </c>
      <c r="DA53" s="288"/>
      <c r="DB53" s="312">
        <v>276</v>
      </c>
      <c r="DC53" s="288"/>
      <c r="DD53" s="312">
        <v>276</v>
      </c>
      <c r="DE53" s="288"/>
      <c r="DF53" s="312">
        <v>203</v>
      </c>
      <c r="DG53" s="288"/>
      <c r="DH53" s="312">
        <v>273</v>
      </c>
      <c r="DI53" s="288"/>
      <c r="DJ53" s="312"/>
      <c r="DK53" s="288"/>
      <c r="DL53" s="312"/>
      <c r="DM53" s="288"/>
      <c r="DN53" s="312"/>
      <c r="DO53" s="288"/>
      <c r="DP53" s="312"/>
      <c r="DQ53" s="288"/>
      <c r="DR53" s="312"/>
      <c r="DS53" s="288"/>
    </row>
    <row r="54" spans="1:123" s="220" customFormat="1" ht="12.75" x14ac:dyDescent="0.25">
      <c r="A54" s="230" t="s">
        <v>235</v>
      </c>
      <c r="B54" s="312">
        <v>291</v>
      </c>
      <c r="C54" s="288"/>
      <c r="D54" s="312">
        <v>337</v>
      </c>
      <c r="E54" s="288"/>
      <c r="F54" s="312">
        <v>328</v>
      </c>
      <c r="G54" s="288"/>
      <c r="H54" s="312">
        <v>624</v>
      </c>
      <c r="I54" s="288"/>
      <c r="J54" s="312">
        <v>642</v>
      </c>
      <c r="K54" s="288"/>
      <c r="L54" s="312">
        <v>323</v>
      </c>
      <c r="M54" s="288"/>
      <c r="N54" s="312">
        <v>301</v>
      </c>
      <c r="O54" s="288"/>
      <c r="P54" s="312">
        <v>309</v>
      </c>
      <c r="Q54" s="288"/>
      <c r="R54" s="312">
        <v>632</v>
      </c>
      <c r="S54" s="288"/>
      <c r="T54" s="312">
        <v>634</v>
      </c>
      <c r="U54" s="288"/>
      <c r="V54" s="273">
        <v>679</v>
      </c>
      <c r="W54" s="323"/>
      <c r="X54" s="312">
        <v>685</v>
      </c>
      <c r="Y54" s="288"/>
      <c r="Z54" s="312">
        <v>668</v>
      </c>
      <c r="AA54" s="288"/>
      <c r="AB54" s="312">
        <v>667</v>
      </c>
      <c r="AC54" s="288"/>
      <c r="AD54" s="312">
        <v>663</v>
      </c>
      <c r="AE54" s="288"/>
      <c r="AF54" s="312">
        <v>671</v>
      </c>
      <c r="AG54" s="288"/>
      <c r="AH54" s="312">
        <v>678</v>
      </c>
      <c r="AI54" s="288"/>
      <c r="AJ54" s="312">
        <v>679</v>
      </c>
      <c r="AK54" s="288"/>
      <c r="AL54" s="312">
        <v>677</v>
      </c>
      <c r="AM54" s="288"/>
      <c r="AN54" s="312">
        <v>674</v>
      </c>
      <c r="AO54" s="288"/>
      <c r="AP54" s="312">
        <v>687</v>
      </c>
      <c r="AQ54" s="288"/>
      <c r="AR54" s="312">
        <v>682</v>
      </c>
      <c r="AS54" s="288"/>
      <c r="AT54" s="312">
        <v>304</v>
      </c>
      <c r="AU54" s="288"/>
      <c r="AV54" s="312">
        <v>305</v>
      </c>
      <c r="AW54" s="288"/>
      <c r="AX54" s="312">
        <v>307</v>
      </c>
      <c r="AY54" s="288"/>
      <c r="AZ54" s="312">
        <v>690</v>
      </c>
      <c r="BA54" s="288"/>
      <c r="BB54" s="312">
        <v>690</v>
      </c>
      <c r="BC54" s="288"/>
      <c r="BD54" s="312">
        <v>649</v>
      </c>
      <c r="BE54" s="288"/>
      <c r="BF54" s="312"/>
      <c r="BG54" s="288"/>
      <c r="BH54" s="312">
        <v>659</v>
      </c>
      <c r="BI54" s="288"/>
      <c r="BJ54" s="312">
        <v>662</v>
      </c>
      <c r="BK54" s="288"/>
      <c r="BL54" s="312">
        <v>660</v>
      </c>
      <c r="BM54" s="288"/>
      <c r="BN54" s="312">
        <v>662</v>
      </c>
      <c r="BO54" s="288"/>
      <c r="BP54" s="312">
        <v>662</v>
      </c>
      <c r="BQ54" s="288"/>
      <c r="BR54" s="312">
        <v>666</v>
      </c>
      <c r="BS54" s="288"/>
      <c r="BT54" s="312">
        <v>665</v>
      </c>
      <c r="BU54" s="288"/>
      <c r="BV54" s="312">
        <v>665</v>
      </c>
      <c r="BW54" s="288"/>
      <c r="BX54" s="312">
        <v>670</v>
      </c>
      <c r="BY54" s="288"/>
      <c r="BZ54" s="312">
        <v>680</v>
      </c>
      <c r="CA54" s="288"/>
      <c r="CB54" s="312">
        <v>701</v>
      </c>
      <c r="CC54" s="288"/>
      <c r="CD54" s="312">
        <v>704</v>
      </c>
      <c r="CE54" s="288"/>
      <c r="CF54" s="312">
        <v>706</v>
      </c>
      <c r="CG54" s="288"/>
      <c r="CH54" s="312">
        <v>706</v>
      </c>
      <c r="CI54" s="288"/>
      <c r="CJ54" s="312">
        <v>714</v>
      </c>
      <c r="CK54" s="288"/>
      <c r="CL54" s="312">
        <v>716</v>
      </c>
      <c r="CM54" s="288"/>
      <c r="CN54" s="312">
        <v>716</v>
      </c>
      <c r="CO54" s="288"/>
      <c r="CP54" s="312">
        <v>716</v>
      </c>
      <c r="CQ54" s="288"/>
      <c r="CR54" s="312">
        <v>719</v>
      </c>
      <c r="CS54" s="288"/>
      <c r="CT54" s="312">
        <v>710</v>
      </c>
      <c r="CU54" s="288"/>
      <c r="CV54" s="312">
        <v>708</v>
      </c>
      <c r="CW54" s="288"/>
      <c r="CX54" s="312">
        <v>711</v>
      </c>
      <c r="CY54" s="288"/>
      <c r="CZ54" s="312">
        <v>719</v>
      </c>
      <c r="DA54" s="288"/>
      <c r="DB54" s="312">
        <v>723</v>
      </c>
      <c r="DC54" s="288"/>
      <c r="DD54" s="312">
        <v>727</v>
      </c>
      <c r="DE54" s="288"/>
      <c r="DF54" s="312">
        <v>731</v>
      </c>
      <c r="DG54" s="288"/>
      <c r="DH54" s="312">
        <v>406</v>
      </c>
      <c r="DI54" s="288"/>
      <c r="DJ54" s="312"/>
      <c r="DK54" s="288"/>
      <c r="DL54" s="312"/>
      <c r="DM54" s="288"/>
      <c r="DN54" s="312"/>
      <c r="DO54" s="288"/>
      <c r="DP54" s="312"/>
      <c r="DQ54" s="288"/>
      <c r="DR54" s="312"/>
      <c r="DS54" s="288"/>
    </row>
    <row r="55" spans="1:123" s="220" customFormat="1" ht="12.75" x14ac:dyDescent="0.25">
      <c r="A55" s="230" t="s">
        <v>236</v>
      </c>
      <c r="B55" s="312">
        <v>103</v>
      </c>
      <c r="C55" s="288"/>
      <c r="D55" s="312">
        <v>115</v>
      </c>
      <c r="E55" s="288"/>
      <c r="F55" s="312">
        <v>154</v>
      </c>
      <c r="G55" s="288"/>
      <c r="H55" s="312">
        <v>135</v>
      </c>
      <c r="I55" s="288"/>
      <c r="J55" s="312">
        <v>134</v>
      </c>
      <c r="K55" s="288"/>
      <c r="L55" s="312">
        <v>132</v>
      </c>
      <c r="M55" s="288"/>
      <c r="N55" s="312">
        <v>136</v>
      </c>
      <c r="O55" s="288"/>
      <c r="P55" s="312">
        <v>147</v>
      </c>
      <c r="Q55" s="288"/>
      <c r="R55" s="312">
        <v>130</v>
      </c>
      <c r="S55" s="288"/>
      <c r="T55" s="312">
        <v>128</v>
      </c>
      <c r="U55" s="288"/>
      <c r="V55" s="273">
        <v>170</v>
      </c>
      <c r="W55" s="323"/>
      <c r="X55" s="312">
        <v>125</v>
      </c>
      <c r="Y55" s="288"/>
      <c r="Z55" s="312">
        <v>127</v>
      </c>
      <c r="AA55" s="288"/>
      <c r="AB55" s="312">
        <v>118</v>
      </c>
      <c r="AC55" s="288"/>
      <c r="AD55" s="312">
        <v>120</v>
      </c>
      <c r="AE55" s="288"/>
      <c r="AF55" s="312">
        <v>126</v>
      </c>
      <c r="AG55" s="288"/>
      <c r="AH55" s="312">
        <v>125</v>
      </c>
      <c r="AI55" s="288"/>
      <c r="AJ55" s="312">
        <v>124</v>
      </c>
      <c r="AK55" s="288"/>
      <c r="AL55" s="312">
        <v>124</v>
      </c>
      <c r="AM55" s="288"/>
      <c r="AN55" s="312">
        <v>120</v>
      </c>
      <c r="AO55" s="288"/>
      <c r="AP55" s="312">
        <v>124</v>
      </c>
      <c r="AQ55" s="288"/>
      <c r="AR55" s="312">
        <v>123</v>
      </c>
      <c r="AS55" s="288"/>
      <c r="AT55" s="312">
        <v>170</v>
      </c>
      <c r="AU55" s="288"/>
      <c r="AV55" s="312">
        <v>170</v>
      </c>
      <c r="AW55" s="288"/>
      <c r="AX55" s="312">
        <v>170</v>
      </c>
      <c r="AY55" s="288"/>
      <c r="AZ55" s="312">
        <v>170</v>
      </c>
      <c r="BA55" s="288"/>
      <c r="BB55" s="312">
        <v>170</v>
      </c>
      <c r="BC55" s="288"/>
      <c r="BD55" s="312">
        <v>129</v>
      </c>
      <c r="BE55" s="288"/>
      <c r="BF55" s="312"/>
      <c r="BG55" s="288"/>
      <c r="BH55" s="312">
        <v>123</v>
      </c>
      <c r="BI55" s="288"/>
      <c r="BJ55" s="312">
        <v>123</v>
      </c>
      <c r="BK55" s="288"/>
      <c r="BL55" s="312">
        <v>123</v>
      </c>
      <c r="BM55" s="288"/>
      <c r="BN55" s="312">
        <v>137</v>
      </c>
      <c r="BO55" s="288"/>
      <c r="BP55" s="312">
        <v>126</v>
      </c>
      <c r="BQ55" s="288"/>
      <c r="BR55" s="312">
        <v>123</v>
      </c>
      <c r="BS55" s="288"/>
      <c r="BT55" s="312">
        <v>123</v>
      </c>
      <c r="BU55" s="288"/>
      <c r="BV55" s="312">
        <v>123</v>
      </c>
      <c r="BW55" s="288"/>
      <c r="BX55" s="312">
        <v>126</v>
      </c>
      <c r="BY55" s="288"/>
      <c r="BZ55" s="312">
        <v>126</v>
      </c>
      <c r="CA55" s="288"/>
      <c r="CB55" s="312">
        <v>140</v>
      </c>
      <c r="CC55" s="288"/>
      <c r="CD55" s="312">
        <v>140</v>
      </c>
      <c r="CE55" s="288"/>
      <c r="CF55" s="312">
        <v>140</v>
      </c>
      <c r="CG55" s="288"/>
      <c r="CH55" s="312">
        <v>140</v>
      </c>
      <c r="CI55" s="288"/>
      <c r="CJ55" s="312">
        <v>140</v>
      </c>
      <c r="CK55" s="288"/>
      <c r="CL55" s="312">
        <v>140</v>
      </c>
      <c r="CM55" s="288"/>
      <c r="CN55" s="312">
        <v>140</v>
      </c>
      <c r="CO55" s="288"/>
      <c r="CP55" s="312">
        <v>140</v>
      </c>
      <c r="CQ55" s="288"/>
      <c r="CR55" s="312">
        <v>140</v>
      </c>
      <c r="CS55" s="288"/>
      <c r="CT55" s="312">
        <v>140</v>
      </c>
      <c r="CU55" s="288"/>
      <c r="CV55" s="312">
        <v>140</v>
      </c>
      <c r="CW55" s="288"/>
      <c r="CX55" s="312">
        <v>140</v>
      </c>
      <c r="CY55" s="288"/>
      <c r="CZ55" s="312">
        <v>140</v>
      </c>
      <c r="DA55" s="288"/>
      <c r="DB55" s="312">
        <v>140</v>
      </c>
      <c r="DC55" s="288"/>
      <c r="DD55" s="312">
        <v>140</v>
      </c>
      <c r="DE55" s="288"/>
      <c r="DF55" s="312">
        <v>128</v>
      </c>
      <c r="DG55" s="288"/>
      <c r="DH55" s="312">
        <v>128</v>
      </c>
      <c r="DI55" s="288"/>
      <c r="DJ55" s="312"/>
      <c r="DK55" s="288"/>
      <c r="DL55" s="312"/>
      <c r="DM55" s="288"/>
      <c r="DN55" s="312"/>
      <c r="DO55" s="288"/>
      <c r="DP55" s="312"/>
      <c r="DQ55" s="288"/>
      <c r="DR55" s="312"/>
      <c r="DS55" s="288"/>
    </row>
    <row r="56" spans="1:123" s="220" customFormat="1" ht="12.75" x14ac:dyDescent="0.25">
      <c r="A56" s="230" t="s">
        <v>237</v>
      </c>
      <c r="B56" s="312">
        <v>62</v>
      </c>
      <c r="C56" s="288"/>
      <c r="D56" s="312">
        <v>71</v>
      </c>
      <c r="E56" s="288"/>
      <c r="F56" s="312">
        <v>64</v>
      </c>
      <c r="G56" s="288"/>
      <c r="H56" s="312">
        <v>88</v>
      </c>
      <c r="I56" s="288"/>
      <c r="J56" s="312">
        <v>84</v>
      </c>
      <c r="K56" s="288"/>
      <c r="L56" s="312">
        <v>68</v>
      </c>
      <c r="M56" s="288"/>
      <c r="N56" s="312">
        <v>77</v>
      </c>
      <c r="O56" s="288"/>
      <c r="P56" s="312">
        <v>88</v>
      </c>
      <c r="Q56" s="288"/>
      <c r="R56" s="312">
        <v>80</v>
      </c>
      <c r="S56" s="288"/>
      <c r="T56" s="312">
        <v>82</v>
      </c>
      <c r="U56" s="288"/>
      <c r="V56" s="273">
        <v>85</v>
      </c>
      <c r="W56" s="323"/>
      <c r="X56" s="312">
        <v>75</v>
      </c>
      <c r="Y56" s="288"/>
      <c r="Z56" s="312">
        <v>77</v>
      </c>
      <c r="AA56" s="288"/>
      <c r="AB56" s="312">
        <v>77</v>
      </c>
      <c r="AC56" s="288"/>
      <c r="AD56" s="312">
        <v>72</v>
      </c>
      <c r="AE56" s="288"/>
      <c r="AF56" s="312">
        <v>73</v>
      </c>
      <c r="AG56" s="288"/>
      <c r="AH56" s="312">
        <v>76</v>
      </c>
      <c r="AI56" s="288"/>
      <c r="AJ56" s="312">
        <v>76</v>
      </c>
      <c r="AK56" s="288"/>
      <c r="AL56" s="312">
        <v>82</v>
      </c>
      <c r="AM56" s="288"/>
      <c r="AN56" s="312">
        <v>78</v>
      </c>
      <c r="AO56" s="288"/>
      <c r="AP56" s="312">
        <v>82</v>
      </c>
      <c r="AQ56" s="288"/>
      <c r="AR56" s="312">
        <v>82</v>
      </c>
      <c r="AS56" s="288"/>
      <c r="AT56" s="312">
        <v>82</v>
      </c>
      <c r="AU56" s="288"/>
      <c r="AV56" s="312">
        <v>82</v>
      </c>
      <c r="AW56" s="288"/>
      <c r="AX56" s="312">
        <v>82</v>
      </c>
      <c r="AY56" s="288"/>
      <c r="AZ56" s="312">
        <v>82</v>
      </c>
      <c r="BA56" s="288"/>
      <c r="BB56" s="312">
        <v>84</v>
      </c>
      <c r="BC56" s="288"/>
      <c r="BD56" s="312">
        <v>29</v>
      </c>
      <c r="BE56" s="288"/>
      <c r="BF56" s="312"/>
      <c r="BG56" s="288"/>
      <c r="BH56" s="312">
        <v>29</v>
      </c>
      <c r="BI56" s="288"/>
      <c r="BJ56" s="312">
        <v>55</v>
      </c>
      <c r="BK56" s="288"/>
      <c r="BL56" s="312">
        <v>43</v>
      </c>
      <c r="BM56" s="288"/>
      <c r="BN56" s="312">
        <v>86</v>
      </c>
      <c r="BO56" s="288"/>
      <c r="BP56" s="312">
        <v>76</v>
      </c>
      <c r="BQ56" s="288"/>
      <c r="BR56" s="312">
        <v>76</v>
      </c>
      <c r="BS56" s="288"/>
      <c r="BT56" s="312">
        <v>76</v>
      </c>
      <c r="BU56" s="288"/>
      <c r="BV56" s="312">
        <v>76</v>
      </c>
      <c r="BW56" s="288"/>
      <c r="BX56" s="312">
        <v>76</v>
      </c>
      <c r="BY56" s="288"/>
      <c r="BZ56" s="312">
        <v>76</v>
      </c>
      <c r="CA56" s="288"/>
      <c r="CB56" s="312">
        <v>76</v>
      </c>
      <c r="CC56" s="288"/>
      <c r="CD56" s="312">
        <v>37</v>
      </c>
      <c r="CE56" s="288"/>
      <c r="CF56" s="312">
        <v>38</v>
      </c>
      <c r="CG56" s="288"/>
      <c r="CH56" s="312">
        <v>45</v>
      </c>
      <c r="CI56" s="288"/>
      <c r="CJ56" s="312">
        <v>52</v>
      </c>
      <c r="CK56" s="288"/>
      <c r="CL56" s="312">
        <v>56</v>
      </c>
      <c r="CM56" s="288"/>
      <c r="CN56" s="312">
        <v>33</v>
      </c>
      <c r="CO56" s="288"/>
      <c r="CP56" s="312">
        <v>36</v>
      </c>
      <c r="CQ56" s="288"/>
      <c r="CR56" s="312">
        <v>35</v>
      </c>
      <c r="CS56" s="288"/>
      <c r="CT56" s="312">
        <v>54</v>
      </c>
      <c r="CU56" s="288"/>
      <c r="CV56" s="312">
        <v>37</v>
      </c>
      <c r="CW56" s="288"/>
      <c r="CX56" s="312">
        <v>35</v>
      </c>
      <c r="CY56" s="288"/>
      <c r="CZ56" s="312">
        <v>48</v>
      </c>
      <c r="DA56" s="288"/>
      <c r="DB56" s="312">
        <v>47</v>
      </c>
      <c r="DC56" s="288"/>
      <c r="DD56" s="312">
        <v>43</v>
      </c>
      <c r="DE56" s="288"/>
      <c r="DF56" s="312">
        <v>42</v>
      </c>
      <c r="DG56" s="288"/>
      <c r="DH56" s="312">
        <v>42</v>
      </c>
      <c r="DI56" s="288"/>
      <c r="DJ56" s="312"/>
      <c r="DK56" s="288"/>
      <c r="DL56" s="312"/>
      <c r="DM56" s="288"/>
      <c r="DN56" s="312"/>
      <c r="DO56" s="288"/>
      <c r="DP56" s="312"/>
      <c r="DQ56" s="288"/>
      <c r="DR56" s="312"/>
      <c r="DS56" s="288"/>
    </row>
    <row r="57" spans="1:123" s="220" customFormat="1" ht="12.75" x14ac:dyDescent="0.25">
      <c r="A57" s="230" t="s">
        <v>238</v>
      </c>
      <c r="B57" s="312">
        <v>92</v>
      </c>
      <c r="C57" s="288"/>
      <c r="D57" s="312">
        <v>92</v>
      </c>
      <c r="E57" s="288"/>
      <c r="F57" s="312">
        <v>83</v>
      </c>
      <c r="G57" s="288"/>
      <c r="H57" s="312">
        <v>93</v>
      </c>
      <c r="I57" s="288"/>
      <c r="J57" s="312">
        <v>92</v>
      </c>
      <c r="K57" s="288"/>
      <c r="L57" s="312">
        <v>93</v>
      </c>
      <c r="M57" s="288"/>
      <c r="N57" s="312">
        <v>92</v>
      </c>
      <c r="O57" s="288"/>
      <c r="P57" s="312">
        <v>91</v>
      </c>
      <c r="Q57" s="288"/>
      <c r="R57" s="312">
        <v>94</v>
      </c>
      <c r="S57" s="288"/>
      <c r="T57" s="312">
        <v>2460</v>
      </c>
      <c r="U57" s="288"/>
      <c r="V57" s="273">
        <v>2308</v>
      </c>
      <c r="W57" s="323"/>
      <c r="X57" s="312">
        <v>92</v>
      </c>
      <c r="Y57" s="288"/>
      <c r="Z57" s="312">
        <v>2976</v>
      </c>
      <c r="AA57" s="288"/>
      <c r="AB57" s="312">
        <v>2688</v>
      </c>
      <c r="AC57" s="288"/>
      <c r="AD57" s="312">
        <v>77</v>
      </c>
      <c r="AE57" s="288"/>
      <c r="AF57" s="312">
        <v>2308</v>
      </c>
      <c r="AG57" s="288"/>
      <c r="AH57" s="312">
        <v>2377</v>
      </c>
      <c r="AI57" s="288"/>
      <c r="AJ57" s="273">
        <v>2153</v>
      </c>
      <c r="AK57" s="288"/>
      <c r="AL57" s="273">
        <v>2387</v>
      </c>
      <c r="AM57" s="288"/>
      <c r="AN57" s="312">
        <v>2449</v>
      </c>
      <c r="AO57" s="288"/>
      <c r="AP57" s="273">
        <v>2370</v>
      </c>
      <c r="AQ57" s="288"/>
      <c r="AR57" s="312">
        <v>2387</v>
      </c>
      <c r="AS57" s="288"/>
      <c r="AT57" s="312">
        <v>2293</v>
      </c>
      <c r="AU57" s="288"/>
      <c r="AV57" s="312">
        <v>2156</v>
      </c>
      <c r="AW57" s="288"/>
      <c r="AX57" s="273">
        <v>2356</v>
      </c>
      <c r="AY57" s="288"/>
      <c r="AZ57" s="273">
        <v>2233</v>
      </c>
      <c r="BA57" s="288"/>
      <c r="BB57" s="273">
        <v>2325</v>
      </c>
      <c r="BC57" s="288"/>
      <c r="BD57" s="312">
        <v>2075</v>
      </c>
      <c r="BE57" s="288"/>
      <c r="BF57" s="324"/>
      <c r="BG57" s="325"/>
      <c r="BH57" s="324">
        <v>77</v>
      </c>
      <c r="BI57" s="325"/>
      <c r="BJ57" s="312">
        <v>2310</v>
      </c>
      <c r="BK57" s="288"/>
      <c r="BL57" s="273">
        <v>85</v>
      </c>
      <c r="BM57" s="288"/>
      <c r="BN57" s="312">
        <v>85</v>
      </c>
      <c r="BO57" s="288"/>
      <c r="BP57" s="312">
        <v>85</v>
      </c>
      <c r="BQ57" s="288"/>
      <c r="BR57" s="312">
        <v>85</v>
      </c>
      <c r="BS57" s="288"/>
      <c r="BT57" s="312">
        <v>85</v>
      </c>
      <c r="BU57" s="288"/>
      <c r="BV57" s="312">
        <v>85</v>
      </c>
      <c r="BW57" s="288"/>
      <c r="BX57" s="312">
        <v>85</v>
      </c>
      <c r="BY57" s="288"/>
      <c r="BZ57" s="312">
        <v>87</v>
      </c>
      <c r="CA57" s="288"/>
      <c r="CB57" s="312">
        <v>87</v>
      </c>
      <c r="CC57" s="288"/>
      <c r="CD57" s="312">
        <v>87</v>
      </c>
      <c r="CE57" s="288"/>
      <c r="CF57" s="312">
        <v>87</v>
      </c>
      <c r="CG57" s="288"/>
      <c r="CH57" s="312">
        <v>87</v>
      </c>
      <c r="CI57" s="288"/>
      <c r="CJ57" s="312">
        <v>87</v>
      </c>
      <c r="CK57" s="288"/>
      <c r="CL57" s="312">
        <v>87</v>
      </c>
      <c r="CM57" s="288"/>
      <c r="CN57" s="312">
        <v>87</v>
      </c>
      <c r="CO57" s="288"/>
      <c r="CP57" s="312">
        <v>87</v>
      </c>
      <c r="CQ57" s="288"/>
      <c r="CR57" s="312">
        <v>87</v>
      </c>
      <c r="CS57" s="288"/>
      <c r="CT57" s="312">
        <v>87</v>
      </c>
      <c r="CU57" s="288"/>
      <c r="CV57" s="312">
        <v>87</v>
      </c>
      <c r="CW57" s="288"/>
      <c r="CX57" s="312">
        <v>87</v>
      </c>
      <c r="CY57" s="288"/>
      <c r="CZ57" s="312">
        <v>87</v>
      </c>
      <c r="DA57" s="288"/>
      <c r="DB57" s="312">
        <v>87</v>
      </c>
      <c r="DC57" s="288"/>
      <c r="DD57" s="273">
        <v>2697</v>
      </c>
      <c r="DE57" s="288"/>
      <c r="DF57" s="273">
        <v>2610</v>
      </c>
      <c r="DG57" s="288"/>
      <c r="DH57" s="273">
        <v>2697</v>
      </c>
      <c r="DI57" s="288"/>
      <c r="DJ57" s="312"/>
      <c r="DK57" s="288"/>
      <c r="DL57" s="312"/>
      <c r="DM57" s="288"/>
      <c r="DN57" s="312"/>
      <c r="DO57" s="288"/>
      <c r="DP57" s="312"/>
      <c r="DQ57" s="288"/>
      <c r="DR57" s="312"/>
      <c r="DS57" s="288"/>
    </row>
    <row r="58" spans="1:123" x14ac:dyDescent="0.25">
      <c r="A58" s="222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</row>
    <row r="59" spans="1:123" x14ac:dyDescent="0.25">
      <c r="A59" s="214" t="s">
        <v>239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6"/>
      <c r="W59" s="216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5"/>
      <c r="BT59" s="215"/>
      <c r="BU59" s="215"/>
      <c r="BV59" s="215"/>
      <c r="BW59" s="217"/>
      <c r="BX59" s="215"/>
      <c r="BY59" s="217"/>
      <c r="BZ59" s="215"/>
      <c r="CA59" s="217"/>
      <c r="CB59" s="215"/>
      <c r="CC59" s="217"/>
      <c r="CD59" s="215"/>
      <c r="CE59" s="217"/>
      <c r="CF59" s="215"/>
      <c r="CG59" s="217"/>
      <c r="CH59" s="215"/>
      <c r="CI59" s="217"/>
      <c r="CJ59" s="215"/>
      <c r="CK59" s="217"/>
      <c r="CL59" s="215"/>
      <c r="CM59" s="217"/>
      <c r="CN59" s="215"/>
      <c r="CO59" s="217"/>
      <c r="CP59" s="215"/>
      <c r="CQ59" s="217"/>
      <c r="CR59" s="215"/>
      <c r="CS59" s="217"/>
      <c r="CT59" s="215"/>
      <c r="CU59" s="217"/>
      <c r="CV59" s="215"/>
      <c r="CW59" s="217"/>
      <c r="CX59" s="215"/>
      <c r="CY59" s="217"/>
      <c r="CZ59" s="215"/>
      <c r="DA59" s="217"/>
      <c r="DB59" s="215"/>
      <c r="DC59" s="217"/>
      <c r="DD59" s="215"/>
      <c r="DE59" s="217"/>
      <c r="DF59" s="215"/>
      <c r="DG59" s="217"/>
      <c r="DH59" s="215"/>
      <c r="DI59" s="217"/>
      <c r="DJ59" s="215"/>
      <c r="DK59" s="217"/>
      <c r="DL59" s="215"/>
      <c r="DM59" s="217"/>
      <c r="DN59" s="215"/>
      <c r="DO59" s="217"/>
      <c r="DP59" s="215"/>
      <c r="DQ59" s="217"/>
      <c r="DR59" s="215"/>
      <c r="DS59" s="217"/>
    </row>
    <row r="60" spans="1:123" x14ac:dyDescent="0.25">
      <c r="A60" s="218" t="s">
        <v>224</v>
      </c>
      <c r="B60" s="284">
        <f>B51</f>
        <v>44562</v>
      </c>
      <c r="C60" s="285"/>
      <c r="D60" s="284" t="e">
        <f ca="1">D51</f>
        <v>#NAME?</v>
      </c>
      <c r="E60" s="285"/>
      <c r="F60" s="284" t="e">
        <f ca="1">F51</f>
        <v>#NAME?</v>
      </c>
      <c r="G60" s="285"/>
      <c r="H60" s="284" t="e">
        <f ca="1">H51</f>
        <v>#NAME?</v>
      </c>
      <c r="I60" s="285"/>
      <c r="J60" s="284" t="e">
        <f ca="1">J51</f>
        <v>#NAME?</v>
      </c>
      <c r="K60" s="285"/>
      <c r="L60" s="284" t="e">
        <f ca="1">L51</f>
        <v>#NAME?</v>
      </c>
      <c r="M60" s="285"/>
      <c r="N60" s="284" t="e">
        <f ca="1">N51</f>
        <v>#NAME?</v>
      </c>
      <c r="O60" s="285"/>
      <c r="P60" s="284" t="e">
        <f ca="1">P51</f>
        <v>#NAME?</v>
      </c>
      <c r="Q60" s="285"/>
      <c r="R60" s="284" t="e">
        <f ca="1">R51</f>
        <v>#NAME?</v>
      </c>
      <c r="S60" s="285"/>
      <c r="T60" s="284" t="e">
        <f ca="1">T51</f>
        <v>#NAME?</v>
      </c>
      <c r="U60" s="285"/>
      <c r="V60" s="284" t="e">
        <f ca="1">V51</f>
        <v>#NAME?</v>
      </c>
      <c r="W60" s="286"/>
      <c r="X60" s="284" t="e">
        <f ca="1">X51</f>
        <v>#NAME?</v>
      </c>
      <c r="Y60" s="285"/>
      <c r="Z60" s="284" t="e">
        <f ca="1">Z51</f>
        <v>#NAME?</v>
      </c>
      <c r="AA60" s="285"/>
      <c r="AB60" s="284" t="e">
        <f ca="1">AB51</f>
        <v>#NAME?</v>
      </c>
      <c r="AC60" s="285"/>
      <c r="AD60" s="284" t="e">
        <f ca="1">AD51</f>
        <v>#NAME?</v>
      </c>
      <c r="AE60" s="285"/>
      <c r="AF60" s="284" t="e">
        <f ca="1">AF51</f>
        <v>#NAME?</v>
      </c>
      <c r="AG60" s="285"/>
      <c r="AH60" s="284" t="e">
        <f ca="1">AH51</f>
        <v>#NAME?</v>
      </c>
      <c r="AI60" s="285"/>
      <c r="AJ60" s="284" t="e">
        <f ca="1">AJ51</f>
        <v>#NAME?</v>
      </c>
      <c r="AK60" s="285"/>
      <c r="AL60" s="284" t="e">
        <f ca="1">AL51</f>
        <v>#NAME?</v>
      </c>
      <c r="AM60" s="285"/>
      <c r="AN60" s="284" t="e">
        <f ca="1">AN51</f>
        <v>#NAME?</v>
      </c>
      <c r="AO60" s="285"/>
      <c r="AP60" s="284" t="e">
        <f ca="1">AP51</f>
        <v>#NAME?</v>
      </c>
      <c r="AQ60" s="285"/>
      <c r="AR60" s="284" t="e">
        <f ca="1">AR51</f>
        <v>#NAME?</v>
      </c>
      <c r="AS60" s="285"/>
      <c r="AT60" s="284" t="e">
        <f ca="1">AT51</f>
        <v>#NAME?</v>
      </c>
      <c r="AU60" s="285"/>
      <c r="AV60" s="284" t="e">
        <f ca="1">AV51</f>
        <v>#NAME?</v>
      </c>
      <c r="AW60" s="285"/>
      <c r="AX60" s="284" t="e">
        <f ca="1">AX51</f>
        <v>#NAME?</v>
      </c>
      <c r="AY60" s="285"/>
      <c r="AZ60" s="309" t="e">
        <f ca="1">AZ51</f>
        <v>#NAME?</v>
      </c>
      <c r="BA60" s="285"/>
      <c r="BB60" s="309" t="e">
        <f ca="1">BB51</f>
        <v>#NAME?</v>
      </c>
      <c r="BC60" s="285"/>
      <c r="BD60" s="309" t="e">
        <f ca="1">BD51</f>
        <v>#NAME?</v>
      </c>
      <c r="BE60" s="285"/>
      <c r="BF60" s="284" t="str">
        <f>$BF$8</f>
        <v>06 a 31 - Mai - 24</v>
      </c>
      <c r="BG60" s="285"/>
      <c r="BH60" s="284" t="e">
        <f ca="1">_xll.FIMMÊS(BD60,0)+1</f>
        <v>#NAME?</v>
      </c>
      <c r="BI60" s="285"/>
      <c r="BJ60" s="309" t="e">
        <f ca="1">BJ51</f>
        <v>#NAME?</v>
      </c>
      <c r="BK60" s="285"/>
      <c r="BL60" s="309" t="e">
        <f ca="1">BL51</f>
        <v>#NAME?</v>
      </c>
      <c r="BM60" s="285"/>
      <c r="BN60" s="309" t="e">
        <f ca="1">BN51</f>
        <v>#NAME?</v>
      </c>
      <c r="BO60" s="285"/>
      <c r="BP60" s="309" t="e">
        <f ca="1">BP51</f>
        <v>#NAME?</v>
      </c>
      <c r="BQ60" s="285"/>
      <c r="BR60" s="309" t="e">
        <f ca="1">BR51</f>
        <v>#NAME?</v>
      </c>
      <c r="BS60" s="285"/>
      <c r="BT60" s="309" t="e">
        <f ca="1">BT51</f>
        <v>#NAME?</v>
      </c>
      <c r="BU60" s="285"/>
      <c r="BV60" s="309" t="e">
        <f ca="1">BV51</f>
        <v>#NAME?</v>
      </c>
      <c r="BW60" s="285"/>
      <c r="BX60" s="309" t="e">
        <f ca="1">BX51</f>
        <v>#NAME?</v>
      </c>
      <c r="BY60" s="285"/>
      <c r="BZ60" s="309" t="e">
        <f ca="1">BZ51</f>
        <v>#NAME?</v>
      </c>
      <c r="CA60" s="285"/>
      <c r="CB60" s="309" t="e">
        <f ca="1">CB51</f>
        <v>#NAME?</v>
      </c>
      <c r="CC60" s="285"/>
      <c r="CD60" s="309" t="e">
        <f ca="1">CD51</f>
        <v>#NAME?</v>
      </c>
      <c r="CE60" s="285"/>
      <c r="CF60" s="309" t="e">
        <f ca="1">CF51</f>
        <v>#NAME?</v>
      </c>
      <c r="CG60" s="285"/>
      <c r="CH60" s="309" t="e">
        <f ca="1">CH51</f>
        <v>#NAME?</v>
      </c>
      <c r="CI60" s="285"/>
      <c r="CJ60" s="309" t="e">
        <f ca="1">CJ51</f>
        <v>#NAME?</v>
      </c>
      <c r="CK60" s="285"/>
      <c r="CL60" s="309" t="e">
        <f ca="1">CL51</f>
        <v>#NAME?</v>
      </c>
      <c r="CM60" s="285"/>
      <c r="CN60" s="309" t="e">
        <f ca="1">CN51</f>
        <v>#NAME?</v>
      </c>
      <c r="CO60" s="285"/>
      <c r="CP60" s="309" t="e">
        <f ca="1">CP51</f>
        <v>#NAME?</v>
      </c>
      <c r="CQ60" s="285"/>
      <c r="CR60" s="309" t="e">
        <f ca="1">CR51</f>
        <v>#NAME?</v>
      </c>
      <c r="CS60" s="285"/>
      <c r="CT60" s="309" t="e">
        <f ca="1">CT51</f>
        <v>#NAME?</v>
      </c>
      <c r="CU60" s="285"/>
      <c r="CV60" s="309" t="e">
        <f ca="1">CV51</f>
        <v>#NAME?</v>
      </c>
      <c r="CW60" s="285"/>
      <c r="CX60" s="309" t="e">
        <f ca="1">CX51</f>
        <v>#NAME?</v>
      </c>
      <c r="CY60" s="285"/>
      <c r="CZ60" s="309" t="e">
        <f ca="1">CZ51</f>
        <v>#NAME?</v>
      </c>
      <c r="DA60" s="285"/>
      <c r="DB60" s="309" t="e">
        <f ca="1">DB51</f>
        <v>#NAME?</v>
      </c>
      <c r="DC60" s="285"/>
      <c r="DD60" s="309" t="e">
        <f ca="1">DD51</f>
        <v>#NAME?</v>
      </c>
      <c r="DE60" s="285"/>
      <c r="DF60" s="309" t="e">
        <f ca="1">DF51</f>
        <v>#NAME?</v>
      </c>
      <c r="DG60" s="285"/>
      <c r="DH60" s="309" t="e">
        <f ca="1">DH51</f>
        <v>#NAME?</v>
      </c>
      <c r="DI60" s="285"/>
      <c r="DJ60" s="309" t="e">
        <f ca="1">DJ51</f>
        <v>#NAME?</v>
      </c>
      <c r="DK60" s="285"/>
      <c r="DL60" s="309" t="e">
        <f ca="1">DL51</f>
        <v>#NAME?</v>
      </c>
      <c r="DM60" s="285"/>
      <c r="DN60" s="309" t="e">
        <f ca="1">DN51</f>
        <v>#NAME?</v>
      </c>
      <c r="DO60" s="285"/>
      <c r="DP60" s="309" t="e">
        <f ca="1">DP51</f>
        <v>#NAME?</v>
      </c>
      <c r="DQ60" s="285"/>
      <c r="DR60" s="309" t="e">
        <f ca="1">DR51</f>
        <v>#NAME?</v>
      </c>
      <c r="DS60" s="285"/>
    </row>
    <row r="61" spans="1:123" s="220" customFormat="1" x14ac:dyDescent="0.25">
      <c r="A61" s="227" t="s">
        <v>240</v>
      </c>
      <c r="B61" s="310">
        <v>0.6</v>
      </c>
      <c r="C61" s="311"/>
      <c r="D61" s="310">
        <v>0.71</v>
      </c>
      <c r="E61" s="311"/>
      <c r="F61" s="310">
        <v>0.7</v>
      </c>
      <c r="G61" s="311"/>
      <c r="H61" s="326">
        <f>H52/H57</f>
        <v>0.63440860215053763</v>
      </c>
      <c r="I61" s="327"/>
      <c r="J61" s="326">
        <f>J52/J57</f>
        <v>0.58695652173913049</v>
      </c>
      <c r="K61" s="327"/>
      <c r="L61" s="326">
        <f>L52/L57</f>
        <v>0.55913978494623651</v>
      </c>
      <c r="M61" s="327"/>
      <c r="N61" s="326">
        <f>N52/N57</f>
        <v>0.52173913043478259</v>
      </c>
      <c r="O61" s="327"/>
      <c r="P61" s="326">
        <f>P52/P57</f>
        <v>0.51648351648351654</v>
      </c>
      <c r="Q61" s="327"/>
      <c r="R61" s="326">
        <f>R52/R57</f>
        <v>0.5</v>
      </c>
      <c r="S61" s="327"/>
      <c r="T61" s="326">
        <f>T52/T57</f>
        <v>1.9512195121951219E-2</v>
      </c>
      <c r="U61" s="327"/>
      <c r="V61" s="326">
        <f>V52/V57</f>
        <v>2.0797227036395149E-2</v>
      </c>
      <c r="W61" s="328"/>
      <c r="X61" s="326">
        <f>X52/X57</f>
        <v>0.53260869565217395</v>
      </c>
      <c r="Y61" s="327"/>
      <c r="Z61" s="326">
        <f>IFERROR((Z52/Z57),0)</f>
        <v>1.6129032258064516E-2</v>
      </c>
      <c r="AA61" s="327"/>
      <c r="AB61" s="326">
        <f>IFERROR((AB52/AB57),0)</f>
        <v>1.711309523809524E-2</v>
      </c>
      <c r="AC61" s="327"/>
      <c r="AD61" s="326">
        <f>IFERROR((AD52/AD57),0)</f>
        <v>0.59740259740259738</v>
      </c>
      <c r="AE61" s="327"/>
      <c r="AF61" s="326">
        <f>IFERROR((AF52/AF57),0)</f>
        <v>2.0797227036395149E-2</v>
      </c>
      <c r="AG61" s="327"/>
      <c r="AH61" s="326">
        <f>IFERROR((AH52/AH57),0)</f>
        <v>1.9352124526714348E-2</v>
      </c>
      <c r="AI61" s="327"/>
      <c r="AJ61" s="326">
        <f>IFERROR((AJ52/AJ57),0)</f>
        <v>2.1365536460752437E-2</v>
      </c>
      <c r="AK61" s="327"/>
      <c r="AL61" s="326">
        <f>IFERROR((AL52/AL57),0)</f>
        <v>1.9271051529116047E-2</v>
      </c>
      <c r="AM61" s="327"/>
      <c r="AN61" s="326">
        <f>IFERROR((AN52/AN57),0)</f>
        <v>1.8783176806859942E-2</v>
      </c>
      <c r="AO61" s="327"/>
      <c r="AP61" s="326">
        <f>IFERROR((AP52/AP57),0)</f>
        <v>1.9409282700421943E-2</v>
      </c>
      <c r="AQ61" s="327"/>
      <c r="AR61" s="326">
        <f>IFERROR((AR52/AR57),0)</f>
        <v>1.9271051529116047E-2</v>
      </c>
      <c r="AS61" s="327"/>
      <c r="AT61" s="326">
        <f>IFERROR((AT52/AT57),0)</f>
        <v>2.006105538595726E-2</v>
      </c>
      <c r="AU61" s="327"/>
      <c r="AV61" s="326">
        <f>IFERROR((AV52/AV57),0)</f>
        <v>2.1335807050092765E-2</v>
      </c>
      <c r="AW61" s="327"/>
      <c r="AX61" s="326">
        <f>IFERROR((AX52/AX57),0)</f>
        <v>1.9524617996604415E-2</v>
      </c>
      <c r="AY61" s="327"/>
      <c r="AZ61" s="326">
        <f>IFERROR((AZ52/AZ57),0)</f>
        <v>2.1943573667711599E-2</v>
      </c>
      <c r="BA61" s="327"/>
      <c r="BB61" s="326">
        <f>IFERROR((BB52/BB57),0)</f>
        <v>2.0645161290322581E-2</v>
      </c>
      <c r="BC61" s="327"/>
      <c r="BD61" s="326">
        <f>IFERROR((BD52/BD57),0)</f>
        <v>2.4096385542168676E-2</v>
      </c>
      <c r="BE61" s="327"/>
      <c r="BF61" s="326">
        <f>IFERROR((BF52/BF57),0)</f>
        <v>0</v>
      </c>
      <c r="BG61" s="327"/>
      <c r="BH61" s="326">
        <f>IFERROR((BH52/BH57),0)</f>
        <v>0.68831168831168832</v>
      </c>
      <c r="BI61" s="327"/>
      <c r="BJ61" s="326">
        <f>IFERROR((BJ52/BJ57),0)</f>
        <v>2.2943722943722943E-2</v>
      </c>
      <c r="BK61" s="327"/>
      <c r="BL61" s="326">
        <f>IFERROR((BL52/BL57),0)</f>
        <v>0.62352941176470589</v>
      </c>
      <c r="BM61" s="327"/>
      <c r="BN61" s="326">
        <f>IFERROR((BN52/BN57),0)</f>
        <v>0.62352941176470589</v>
      </c>
      <c r="BO61" s="327"/>
      <c r="BP61" s="326">
        <f>IFERROR((BP52/BP57),0)</f>
        <v>0.62352941176470589</v>
      </c>
      <c r="BQ61" s="327"/>
      <c r="BR61" s="326">
        <f>IFERROR((BR52/BR57),0)</f>
        <v>0.62352941176470589</v>
      </c>
      <c r="BS61" s="327"/>
      <c r="BT61" s="326">
        <f>IFERROR((BT52/BT57),0)</f>
        <v>0.6470588235294118</v>
      </c>
      <c r="BU61" s="327"/>
      <c r="BV61" s="326">
        <f>IFERROR((BV52/BV57),0)</f>
        <v>0.6470588235294118</v>
      </c>
      <c r="BW61" s="327"/>
      <c r="BX61" s="326">
        <f>IFERROR((BX52/BX57),0)</f>
        <v>0.6588235294117647</v>
      </c>
      <c r="BY61" s="327"/>
      <c r="BZ61" s="326">
        <f>IFERROR((BZ52/BZ57),0)</f>
        <v>0.68965517241379315</v>
      </c>
      <c r="CA61" s="327"/>
      <c r="CB61" s="326">
        <f>IFERROR((CB52/CB57),0)</f>
        <v>0.70114942528735635</v>
      </c>
      <c r="CC61" s="327"/>
      <c r="CD61" s="326">
        <f>IFERROR((CD52/CD57),0)</f>
        <v>0.70114942528735635</v>
      </c>
      <c r="CE61" s="327"/>
      <c r="CF61" s="326">
        <f>IFERROR((CF52/CF57),0)</f>
        <v>0.70114942528735635</v>
      </c>
      <c r="CG61" s="327"/>
      <c r="CH61" s="326">
        <f>IFERROR((CH52/CH57),0)</f>
        <v>0.70114942528735635</v>
      </c>
      <c r="CI61" s="327"/>
      <c r="CJ61" s="326">
        <f>IFERROR((CJ52/CJ57),0)</f>
        <v>0.71264367816091956</v>
      </c>
      <c r="CK61" s="327"/>
      <c r="CL61" s="326">
        <f>IFERROR((CL52/CL57),0)</f>
        <v>0.71264367816091956</v>
      </c>
      <c r="CM61" s="327"/>
      <c r="CN61" s="326">
        <f>IFERROR((CN52/CN57),0)</f>
        <v>0.71264367816091956</v>
      </c>
      <c r="CO61" s="327"/>
      <c r="CP61" s="326">
        <f>IFERROR((CP52/CP57),0)</f>
        <v>0.71264367816091956</v>
      </c>
      <c r="CQ61" s="327"/>
      <c r="CR61" s="326">
        <f>IFERROR((CR52/CR57),0)</f>
        <v>0.71264367816091956</v>
      </c>
      <c r="CS61" s="327"/>
      <c r="CT61" s="326">
        <f>IFERROR((CT52/CT57),0)</f>
        <v>0.71264367816091956</v>
      </c>
      <c r="CU61" s="327"/>
      <c r="CV61" s="326">
        <f>IFERROR((CV52/CV57),0)</f>
        <v>0.70114942528735635</v>
      </c>
      <c r="CW61" s="327"/>
      <c r="CX61" s="326">
        <f>IFERROR((CX52/CX57),0)</f>
        <v>0.71264367816091956</v>
      </c>
      <c r="CY61" s="327"/>
      <c r="CZ61" s="326">
        <f>IFERROR((CZ52/CZ57),0)</f>
        <v>0.83908045977011492</v>
      </c>
      <c r="DA61" s="327"/>
      <c r="DB61" s="326">
        <f>IFERROR((DB52/DB57),0)</f>
        <v>0.83908045977011492</v>
      </c>
      <c r="DC61" s="327"/>
      <c r="DD61" s="326">
        <f>IFERROR((DD52/DD57),0)</f>
        <v>2.7067111605487578E-2</v>
      </c>
      <c r="DE61" s="327"/>
      <c r="DF61" s="326">
        <f>IFERROR((DF52/DF57),0)</f>
        <v>2.7586206896551724E-2</v>
      </c>
      <c r="DG61" s="327"/>
      <c r="DH61" s="326">
        <f>IFERROR((DH52/DH57),0)</f>
        <v>2.5954764553207266E-2</v>
      </c>
      <c r="DI61" s="327"/>
      <c r="DJ61" s="326">
        <f>IFERROR((DJ52/DJ57),0)</f>
        <v>0</v>
      </c>
      <c r="DK61" s="327"/>
      <c r="DL61" s="326">
        <f>IFERROR((DL52/DL57),0)</f>
        <v>0</v>
      </c>
      <c r="DM61" s="327"/>
      <c r="DN61" s="326">
        <f>IFERROR((DN52/DN57),0)</f>
        <v>0</v>
      </c>
      <c r="DO61" s="327"/>
      <c r="DP61" s="326">
        <f>IFERROR((DP52/DP57),0)</f>
        <v>0</v>
      </c>
      <c r="DQ61" s="327"/>
      <c r="DR61" s="326">
        <f>IFERROR((DR52/DR57),0)</f>
        <v>0</v>
      </c>
      <c r="DS61" s="327"/>
    </row>
    <row r="62" spans="1:123" s="220" customFormat="1" x14ac:dyDescent="0.25">
      <c r="A62" s="227" t="s">
        <v>241</v>
      </c>
      <c r="B62" s="310">
        <v>1.76</v>
      </c>
      <c r="C62" s="311"/>
      <c r="D62" s="310">
        <v>2.0499999999999998</v>
      </c>
      <c r="E62" s="311"/>
      <c r="F62" s="310">
        <v>2.0299999999999998</v>
      </c>
      <c r="G62" s="311"/>
      <c r="H62" s="326">
        <f>(H52+H53)/H57</f>
        <v>2.6129032258064515</v>
      </c>
      <c r="I62" s="327"/>
      <c r="J62" s="326">
        <f>(J52+J53)/J57</f>
        <v>2.5217391304347827</v>
      </c>
      <c r="K62" s="327"/>
      <c r="L62" s="326">
        <f>(L52+L53)/L57</f>
        <v>2.5161290322580645</v>
      </c>
      <c r="M62" s="327"/>
      <c r="N62" s="326">
        <f>(N52+N53)/N57</f>
        <v>2.347826086956522</v>
      </c>
      <c r="O62" s="327"/>
      <c r="P62" s="326">
        <f>(P52+P53)/P57</f>
        <v>2.9450549450549453</v>
      </c>
      <c r="Q62" s="327"/>
      <c r="R62" s="326">
        <f>(R52+R53)/R57</f>
        <v>2.8617021276595747</v>
      </c>
      <c r="S62" s="327"/>
      <c r="T62" s="326">
        <f>(T52+T53)/T57</f>
        <v>9.0243902439024387E-2</v>
      </c>
      <c r="U62" s="327"/>
      <c r="V62" s="326">
        <f>(V52+V53)/V57</f>
        <v>0.1169844020797227</v>
      </c>
      <c r="W62" s="328"/>
      <c r="X62" s="326">
        <f>(X52+X53)/X57</f>
        <v>2.4673913043478262</v>
      </c>
      <c r="Y62" s="327"/>
      <c r="Z62" s="326">
        <f>IFERROR(((Z52+Z53)/Z57),0)</f>
        <v>7.459677419354839E-2</v>
      </c>
      <c r="AA62" s="327"/>
      <c r="AB62" s="326">
        <f>IFERROR(((AB52+AB53)/AB57),0)</f>
        <v>8.3333333333333329E-2</v>
      </c>
      <c r="AC62" s="327"/>
      <c r="AD62" s="326">
        <f>IFERROR(((AD52+AD53)/AD57),0)</f>
        <v>2.8571428571428572</v>
      </c>
      <c r="AE62" s="327"/>
      <c r="AF62" s="326">
        <f>IFERROR(((AF52+AF53)/AF57),0)</f>
        <v>9.7053726169844021E-2</v>
      </c>
      <c r="AG62" s="327"/>
      <c r="AH62" s="326">
        <f>IFERROR(((AH52+AH53)/AH57),0)</f>
        <v>0.11274716028607489</v>
      </c>
      <c r="AI62" s="327"/>
      <c r="AJ62" s="326">
        <f>IFERROR(((AJ52+AJ53)/AJ57),0)</f>
        <v>0.10264746864839759</v>
      </c>
      <c r="AK62" s="327"/>
      <c r="AL62" s="326">
        <f>IFERROR(((AL52+AL53)/AL57),0)</f>
        <v>9.3003770423125257E-2</v>
      </c>
      <c r="AM62" s="327"/>
      <c r="AN62" s="326">
        <f>IFERROR(((AN52+AN53)/AN57),0)</f>
        <v>8.9832584728460591E-2</v>
      </c>
      <c r="AO62" s="327"/>
      <c r="AP62" s="326">
        <f>IFERROR(((AP52+AP53)/AP57),0)</f>
        <v>9.1983122362869194E-2</v>
      </c>
      <c r="AQ62" s="327"/>
      <c r="AR62" s="326">
        <f>IFERROR(((AR52+AR53)/AR57),0)</f>
        <v>0.11018014243820695</v>
      </c>
      <c r="AS62" s="327"/>
      <c r="AT62" s="326">
        <f>IFERROR(((AT52+AT53)/AT57),0)</f>
        <v>9.5071958133449624E-2</v>
      </c>
      <c r="AU62" s="327"/>
      <c r="AV62" s="326">
        <f>IFERROR(((AV52+AV53)/AV57),0)</f>
        <v>0.12198515769944342</v>
      </c>
      <c r="AW62" s="327"/>
      <c r="AX62" s="326">
        <f>IFERROR(((AX52+AX53)/AX57),0)</f>
        <v>0.11205432937181664</v>
      </c>
      <c r="AY62" s="327"/>
      <c r="AZ62" s="326">
        <f>IFERROR(((AZ52+AZ53)/AZ57),0)</f>
        <v>9.9865651589789523E-2</v>
      </c>
      <c r="BA62" s="327"/>
      <c r="BB62" s="326">
        <f>IFERROR(((BB52+BB53)/BB57),0)</f>
        <v>9.5483870967741941E-2</v>
      </c>
      <c r="BC62" s="327"/>
      <c r="BD62" s="326">
        <f>IFERROR(((BD52+BD53)/BD57),0)</f>
        <v>0.1344578313253012</v>
      </c>
      <c r="BE62" s="327"/>
      <c r="BF62" s="326">
        <f>IFERROR(((BF52+BF53)/BF57),0)</f>
        <v>0</v>
      </c>
      <c r="BG62" s="327"/>
      <c r="BH62" s="326">
        <f>IFERROR(((BH52+BH53)/BH57),0)</f>
        <v>3.7922077922077921</v>
      </c>
      <c r="BI62" s="327"/>
      <c r="BJ62" s="326">
        <f>IFERROR(((BJ52+BJ53)/BJ57),0)</f>
        <v>0.12640692640692641</v>
      </c>
      <c r="BK62" s="327"/>
      <c r="BL62" s="326">
        <f>IFERROR(((BL52+BL53)/BL57),0)</f>
        <v>3.4352941176470586</v>
      </c>
      <c r="BM62" s="327"/>
      <c r="BN62" s="326">
        <f>IFERROR(((BN52+BN53)/BN57),0)</f>
        <v>3.4588235294117649</v>
      </c>
      <c r="BO62" s="327"/>
      <c r="BP62" s="326">
        <f>IFERROR(((BP52+BP53)/BP57),0)</f>
        <v>3.4588235294117649</v>
      </c>
      <c r="BQ62" s="327"/>
      <c r="BR62" s="326">
        <f>IFERROR(((BR52+BR53)/BR57),0)</f>
        <v>3.4705882352941178</v>
      </c>
      <c r="BS62" s="327"/>
      <c r="BT62" s="326">
        <f>IFERROR(((BT52+BT53)/BT57),0)</f>
        <v>3.5411764705882351</v>
      </c>
      <c r="BU62" s="327"/>
      <c r="BV62" s="326">
        <f>IFERROR(((BV52+BV53)/BV57),0)</f>
        <v>3.552941176470588</v>
      </c>
      <c r="BW62" s="327"/>
      <c r="BX62" s="326">
        <f>IFERROR(((BX52+BX53)/BX57),0)</f>
        <v>3.5764705882352943</v>
      </c>
      <c r="BY62" s="327"/>
      <c r="BZ62" s="326">
        <f>IFERROR(((BZ52+BZ53)/BZ57),0)</f>
        <v>3.632183908045977</v>
      </c>
      <c r="CA62" s="327"/>
      <c r="CB62" s="326">
        <f>IFERROR(((CB52+CB53)/CB57),0)</f>
        <v>3.6896551724137931</v>
      </c>
      <c r="CC62" s="327"/>
      <c r="CD62" s="326">
        <f>IFERROR(((CD52+CD53)/CD57),0)</f>
        <v>3.6896551724137931</v>
      </c>
      <c r="CE62" s="327"/>
      <c r="CF62" s="326">
        <f>IFERROR(((CF52+CF53)/CF57),0)</f>
        <v>3.6896551724137931</v>
      </c>
      <c r="CG62" s="327"/>
      <c r="CH62" s="326">
        <f>IFERROR(((CH52+CH53)/CH57),0)</f>
        <v>3.7011494252873565</v>
      </c>
      <c r="CI62" s="327"/>
      <c r="CJ62" s="326">
        <f>IFERROR(((CJ52+CJ53)/CJ57),0)</f>
        <v>3.7931034482758621</v>
      </c>
      <c r="CK62" s="327"/>
      <c r="CL62" s="326">
        <f>IFERROR(((CL52+CL53)/CL57),0)</f>
        <v>3.7931034482758621</v>
      </c>
      <c r="CM62" s="327"/>
      <c r="CN62" s="326">
        <f>IFERROR(((CN52+CN53)/CN57),0)</f>
        <v>3.7931034482758621</v>
      </c>
      <c r="CO62" s="327"/>
      <c r="CP62" s="326">
        <f>IFERROR(((CP52+CP53)/CP57),0)</f>
        <v>3.7701149425287355</v>
      </c>
      <c r="CQ62" s="327"/>
      <c r="CR62" s="326">
        <f>IFERROR(((CR52+CR53)/CR57),0)</f>
        <v>3.7241379310344827</v>
      </c>
      <c r="CS62" s="327"/>
      <c r="CT62" s="326">
        <f>IFERROR(((CT52+CT53)/CT57),0)</f>
        <v>3.7586206896551726</v>
      </c>
      <c r="CU62" s="327"/>
      <c r="CV62" s="326">
        <f>IFERROR(((CV52+CV53)/CV57),0)</f>
        <v>3.7126436781609193</v>
      </c>
      <c r="CW62" s="327"/>
      <c r="CX62" s="326">
        <f>IFERROR(((CX52+CX53)/CX57),0)</f>
        <v>3.7471264367816093</v>
      </c>
      <c r="CY62" s="327"/>
      <c r="CZ62" s="326">
        <f>IFERROR(((CZ52+CZ53)/CZ57),0)</f>
        <v>4</v>
      </c>
      <c r="DA62" s="327"/>
      <c r="DB62" s="326">
        <f>IFERROR(((DB52+DB53)/DB57),0)</f>
        <v>4.0114942528735629</v>
      </c>
      <c r="DC62" s="327"/>
      <c r="DD62" s="326">
        <f>IFERROR(((DD52+DD53)/DD57),0)</f>
        <v>0.12940304041527623</v>
      </c>
      <c r="DE62" s="327"/>
      <c r="DF62" s="326">
        <f>IFERROR(((DF52+DF53)/DF57),0)</f>
        <v>0.1053639846743295</v>
      </c>
      <c r="DG62" s="327"/>
      <c r="DH62" s="326">
        <f>IFERROR(((DH52+DH53)/DH57),0)</f>
        <v>0.12717834631071562</v>
      </c>
      <c r="DI62" s="327"/>
      <c r="DJ62" s="326">
        <f>IFERROR(((DJ52+DJ53)/DJ57),0)</f>
        <v>0</v>
      </c>
      <c r="DK62" s="327"/>
      <c r="DL62" s="326">
        <f>IFERROR(((DL52+DL53)/DL57),0)</f>
        <v>0</v>
      </c>
      <c r="DM62" s="327"/>
      <c r="DN62" s="326">
        <f>IFERROR(((DN52+DN53)/DN57),0)</f>
        <v>0</v>
      </c>
      <c r="DO62" s="327"/>
      <c r="DP62" s="326">
        <f>IFERROR(((DP52+DP53)/DP57),0)</f>
        <v>0</v>
      </c>
      <c r="DQ62" s="327"/>
      <c r="DR62" s="326">
        <f>IFERROR(((DR52+DR53)/DR57),0)</f>
        <v>0</v>
      </c>
      <c r="DS62" s="327"/>
    </row>
    <row r="63" spans="1:123" s="220" customFormat="1" x14ac:dyDescent="0.25">
      <c r="A63" s="227" t="s">
        <v>242</v>
      </c>
      <c r="B63" s="310">
        <v>3.16</v>
      </c>
      <c r="C63" s="311"/>
      <c r="D63" s="310">
        <v>3.66</v>
      </c>
      <c r="E63" s="311"/>
      <c r="F63" s="310">
        <v>3.57</v>
      </c>
      <c r="G63" s="311"/>
      <c r="H63" s="326">
        <f>H54/H57</f>
        <v>6.709677419354839</v>
      </c>
      <c r="I63" s="327"/>
      <c r="J63" s="326">
        <f>J54/J57</f>
        <v>6.9782608695652177</v>
      </c>
      <c r="K63" s="327"/>
      <c r="L63" s="326">
        <f>L54/L57</f>
        <v>3.4731182795698925</v>
      </c>
      <c r="M63" s="327"/>
      <c r="N63" s="326">
        <f>N54/N57</f>
        <v>3.2717391304347827</v>
      </c>
      <c r="O63" s="327"/>
      <c r="P63" s="326">
        <f>P54/P57</f>
        <v>3.3956043956043955</v>
      </c>
      <c r="Q63" s="327"/>
      <c r="R63" s="326">
        <f>R54/R57</f>
        <v>6.7234042553191493</v>
      </c>
      <c r="S63" s="327"/>
      <c r="T63" s="326">
        <f>T54/T57</f>
        <v>0.25772357723577238</v>
      </c>
      <c r="U63" s="327"/>
      <c r="V63" s="326">
        <f>V54/V57</f>
        <v>0.2941941074523397</v>
      </c>
      <c r="W63" s="328"/>
      <c r="X63" s="326">
        <f>X54/X57</f>
        <v>7.4456521739130439</v>
      </c>
      <c r="Y63" s="327"/>
      <c r="Z63" s="326">
        <f>IFERROR((Z54/Z57),0)</f>
        <v>0.22446236559139784</v>
      </c>
      <c r="AA63" s="327"/>
      <c r="AB63" s="326">
        <f>IFERROR((AB54/AB57),0)</f>
        <v>0.24813988095238096</v>
      </c>
      <c r="AC63" s="327"/>
      <c r="AD63" s="326">
        <f>IFERROR((AD54/AD57),0)</f>
        <v>8.6103896103896105</v>
      </c>
      <c r="AE63" s="327"/>
      <c r="AF63" s="326">
        <f>IFERROR((AF54/AF57),0)</f>
        <v>0.29072790294627382</v>
      </c>
      <c r="AG63" s="327"/>
      <c r="AH63" s="326">
        <f>IFERROR((AH54/AH57),0)</f>
        <v>0.28523348758939843</v>
      </c>
      <c r="AI63" s="327"/>
      <c r="AJ63" s="326">
        <f>IFERROR((AJ54/AJ57),0)</f>
        <v>0.31537389688806317</v>
      </c>
      <c r="AK63" s="327"/>
      <c r="AL63" s="326">
        <f>IFERROR((AL54/AL57),0)</f>
        <v>0.28361960620025134</v>
      </c>
      <c r="AM63" s="327"/>
      <c r="AN63" s="326">
        <f>IFERROR((AN54/AN57),0)</f>
        <v>0.27521437321355657</v>
      </c>
      <c r="AO63" s="327"/>
      <c r="AP63" s="326">
        <f>IFERROR((AP54/AP57),0)</f>
        <v>0.28987341772151898</v>
      </c>
      <c r="AQ63" s="327"/>
      <c r="AR63" s="326">
        <f>IFERROR((AR54/AR57),0)</f>
        <v>0.2857142857142857</v>
      </c>
      <c r="AS63" s="327"/>
      <c r="AT63" s="326">
        <f>IFERROR((AT54/AT57),0)</f>
        <v>0.13257740950719582</v>
      </c>
      <c r="AU63" s="327"/>
      <c r="AV63" s="326">
        <f>IFERROR((AV54/AV57),0)</f>
        <v>0.14146567717996289</v>
      </c>
      <c r="AW63" s="327"/>
      <c r="AX63" s="326">
        <f>IFERROR((AX54/AX57),0)</f>
        <v>0.1303056027164686</v>
      </c>
      <c r="AY63" s="327"/>
      <c r="AZ63" s="326">
        <f>IFERROR((AZ54/AZ57),0)</f>
        <v>0.30900134348410213</v>
      </c>
      <c r="BA63" s="327"/>
      <c r="BB63" s="326">
        <f>IFERROR((BB54/BB57),0)</f>
        <v>0.29677419354838708</v>
      </c>
      <c r="BC63" s="327"/>
      <c r="BD63" s="326">
        <f>IFERROR((BD54/BD57),0)</f>
        <v>0.3127710843373494</v>
      </c>
      <c r="BE63" s="327"/>
      <c r="BF63" s="326">
        <f>IFERROR((BF54/BF57),0)</f>
        <v>0</v>
      </c>
      <c r="BG63" s="327"/>
      <c r="BH63" s="326">
        <f>IFERROR((BH54/BH57),0)</f>
        <v>8.5584415584415581</v>
      </c>
      <c r="BI63" s="327"/>
      <c r="BJ63" s="326">
        <f>IFERROR((BJ54/BJ57),0)</f>
        <v>0.2865800865800866</v>
      </c>
      <c r="BK63" s="327"/>
      <c r="BL63" s="326">
        <f>IFERROR((BL54/BL57),0)</f>
        <v>7.7647058823529411</v>
      </c>
      <c r="BM63" s="327"/>
      <c r="BN63" s="326">
        <f>IFERROR((BN54/BN57),0)</f>
        <v>7.7882352941176469</v>
      </c>
      <c r="BO63" s="327"/>
      <c r="BP63" s="326">
        <f>IFERROR((BP54/BP57),0)</f>
        <v>7.7882352941176469</v>
      </c>
      <c r="BQ63" s="327"/>
      <c r="BR63" s="326">
        <f>IFERROR((BR54/BR57),0)</f>
        <v>7.8352941176470585</v>
      </c>
      <c r="BS63" s="327"/>
      <c r="BT63" s="326">
        <f>IFERROR((BT54/BT57),0)</f>
        <v>7.8235294117647056</v>
      </c>
      <c r="BU63" s="327"/>
      <c r="BV63" s="326">
        <f>IFERROR((BV54/BV57),0)</f>
        <v>7.8235294117647056</v>
      </c>
      <c r="BW63" s="327"/>
      <c r="BX63" s="326">
        <f>IFERROR((BX54/BX57),0)</f>
        <v>7.882352941176471</v>
      </c>
      <c r="BY63" s="327"/>
      <c r="BZ63" s="326">
        <f>IFERROR((BZ54/BZ57),0)</f>
        <v>7.8160919540229887</v>
      </c>
      <c r="CA63" s="327"/>
      <c r="CB63" s="326">
        <f>IFERROR((CB54/CB57),0)</f>
        <v>8.0574712643678161</v>
      </c>
      <c r="CC63" s="327"/>
      <c r="CD63" s="326">
        <f>IFERROR((CD54/CD57),0)</f>
        <v>8.0919540229885065</v>
      </c>
      <c r="CE63" s="327"/>
      <c r="CF63" s="326">
        <f>IFERROR((CF54/CF57),0)</f>
        <v>8.1149425287356323</v>
      </c>
      <c r="CG63" s="327"/>
      <c r="CH63" s="326">
        <f>IFERROR((CH54/CH57),0)</f>
        <v>8.1149425287356323</v>
      </c>
      <c r="CI63" s="327"/>
      <c r="CJ63" s="326">
        <f>IFERROR((CJ54/CJ57),0)</f>
        <v>8.2068965517241388</v>
      </c>
      <c r="CK63" s="327"/>
      <c r="CL63" s="326">
        <f>IFERROR((CL54/CL57),0)</f>
        <v>8.2298850574712645</v>
      </c>
      <c r="CM63" s="327"/>
      <c r="CN63" s="326">
        <f>IFERROR((CN54/CN57),0)</f>
        <v>8.2298850574712645</v>
      </c>
      <c r="CO63" s="327"/>
      <c r="CP63" s="326">
        <f>IFERROR((CP54/CP57),0)</f>
        <v>8.2298850574712645</v>
      </c>
      <c r="CQ63" s="327"/>
      <c r="CR63" s="326">
        <f>IFERROR((CR54/CR57),0)</f>
        <v>8.2643678160919531</v>
      </c>
      <c r="CS63" s="327"/>
      <c r="CT63" s="326">
        <f>IFERROR((CT54/CT57),0)</f>
        <v>8.1609195402298855</v>
      </c>
      <c r="CU63" s="327"/>
      <c r="CV63" s="326">
        <f>IFERROR((CV54/CV57),0)</f>
        <v>8.137931034482758</v>
      </c>
      <c r="CW63" s="327"/>
      <c r="CX63" s="326">
        <f>IFERROR((CX54/CX57),0)</f>
        <v>8.1724137931034484</v>
      </c>
      <c r="CY63" s="327"/>
      <c r="CZ63" s="326">
        <f>IFERROR((CZ54/CZ57),0)</f>
        <v>8.2643678160919531</v>
      </c>
      <c r="DA63" s="327"/>
      <c r="DB63" s="326">
        <f>IFERROR((DB54/DB57),0)</f>
        <v>8.3103448275862064</v>
      </c>
      <c r="DC63" s="327"/>
      <c r="DD63" s="326">
        <f>IFERROR((DD54/DD57),0)</f>
        <v>0.26955876900259546</v>
      </c>
      <c r="DE63" s="327"/>
      <c r="DF63" s="326">
        <f>IFERROR((DF54/DF57),0)</f>
        <v>0.28007662835249042</v>
      </c>
      <c r="DG63" s="327"/>
      <c r="DH63" s="326">
        <f>IFERROR((DH54/DH57),0)</f>
        <v>0.15053763440860216</v>
      </c>
      <c r="DI63" s="327"/>
      <c r="DJ63" s="326">
        <f>IFERROR((DJ54/DJ57),0)</f>
        <v>0</v>
      </c>
      <c r="DK63" s="327"/>
      <c r="DL63" s="326">
        <f>IFERROR((DL54/DL57),0)</f>
        <v>0</v>
      </c>
      <c r="DM63" s="327"/>
      <c r="DN63" s="326">
        <f>IFERROR((DN54/DN57),0)</f>
        <v>0</v>
      </c>
      <c r="DO63" s="327"/>
      <c r="DP63" s="326">
        <f>IFERROR((DP54/DP57),0)</f>
        <v>0</v>
      </c>
      <c r="DQ63" s="327"/>
      <c r="DR63" s="326">
        <f>IFERROR((DR54/DR57),0)</f>
        <v>0</v>
      </c>
      <c r="DS63" s="327"/>
    </row>
    <row r="64" spans="1:123" s="220" customFormat="1" ht="12.75" x14ac:dyDescent="0.25">
      <c r="A64" s="232" t="s">
        <v>243</v>
      </c>
      <c r="B64" s="290">
        <v>6.5299999999999997E-2</v>
      </c>
      <c r="C64" s="291"/>
      <c r="D64" s="290">
        <v>0.108</v>
      </c>
      <c r="E64" s="291"/>
      <c r="F64" s="290">
        <v>2.5999999999999999E-2</v>
      </c>
      <c r="G64" s="291"/>
      <c r="H64" s="287">
        <v>2.1700000000000001E-2</v>
      </c>
      <c r="I64" s="288"/>
      <c r="J64" s="287">
        <v>2.4E-2</v>
      </c>
      <c r="K64" s="288"/>
      <c r="L64" s="287">
        <v>0.52900000000000003</v>
      </c>
      <c r="M64" s="288"/>
      <c r="N64" s="287">
        <v>0.49</v>
      </c>
      <c r="O64" s="288"/>
      <c r="P64" s="287">
        <v>4.0500000000000001E-2</v>
      </c>
      <c r="Q64" s="288"/>
      <c r="R64" s="287">
        <v>1.2999999999999999E-2</v>
      </c>
      <c r="S64" s="288"/>
      <c r="T64" s="287">
        <v>1.0500000000000001E-2</v>
      </c>
      <c r="U64" s="288"/>
      <c r="V64" s="287">
        <v>1.9400000000000001E-2</v>
      </c>
      <c r="W64" s="322"/>
      <c r="X64" s="287">
        <v>2.5399999999999999E-2</v>
      </c>
      <c r="Y64" s="288"/>
      <c r="Z64" s="287">
        <v>2.5700000000000001E-2</v>
      </c>
      <c r="AA64" s="288"/>
      <c r="AB64" s="287">
        <v>3.2300000000000002E-2</v>
      </c>
      <c r="AC64" s="288"/>
      <c r="AD64" s="287">
        <v>1.14E-2</v>
      </c>
      <c r="AE64" s="288"/>
      <c r="AF64" s="287">
        <v>2.5499999999999998E-2</v>
      </c>
      <c r="AG64" s="288"/>
      <c r="AH64" s="287">
        <v>1.7600000000000001E-2</v>
      </c>
      <c r="AI64" s="288"/>
      <c r="AJ64" s="287">
        <v>1.9099999999999999E-2</v>
      </c>
      <c r="AK64" s="288"/>
      <c r="AL64" s="287">
        <v>1.2800000000000001E-2</v>
      </c>
      <c r="AM64" s="288"/>
      <c r="AN64" s="287">
        <v>1.46E-2</v>
      </c>
      <c r="AO64" s="288"/>
      <c r="AP64" s="329">
        <v>1.7899999999999999E-2</v>
      </c>
      <c r="AQ64" s="330"/>
      <c r="AR64" s="287">
        <v>5.0000000000000001E-3</v>
      </c>
      <c r="AS64" s="288"/>
      <c r="AT64" s="287">
        <v>1.2E-2</v>
      </c>
      <c r="AU64" s="288"/>
      <c r="AV64" s="287">
        <v>0.02</v>
      </c>
      <c r="AW64" s="288"/>
      <c r="AX64" s="287">
        <v>1.7999999999999999E-2</v>
      </c>
      <c r="AY64" s="288"/>
      <c r="AZ64" s="287">
        <v>1.6E-2</v>
      </c>
      <c r="BA64" s="288"/>
      <c r="BB64" s="287">
        <v>2.1000000000000001E-2</v>
      </c>
      <c r="BC64" s="288"/>
      <c r="BD64" s="287">
        <v>2.8000000000000001E-2</v>
      </c>
      <c r="BE64" s="288"/>
      <c r="BF64" s="287"/>
      <c r="BG64" s="288"/>
      <c r="BH64" s="287">
        <v>3.2000000000000001E-2</v>
      </c>
      <c r="BI64" s="288"/>
      <c r="BJ64" s="287">
        <v>2.4E-2</v>
      </c>
      <c r="BK64" s="288"/>
      <c r="BL64" s="287">
        <v>2.3E-2</v>
      </c>
      <c r="BM64" s="288"/>
      <c r="BN64" s="287">
        <v>0.03</v>
      </c>
      <c r="BO64" s="288"/>
      <c r="BP64" s="287">
        <v>1.9599999999999999E-2</v>
      </c>
      <c r="BQ64" s="288"/>
      <c r="BR64" s="287">
        <v>2.4E-2</v>
      </c>
      <c r="BS64" s="288"/>
      <c r="BT64" s="287">
        <v>1.6E-2</v>
      </c>
      <c r="BU64" s="288"/>
      <c r="BV64" s="287">
        <v>2.9000000000000001E-2</v>
      </c>
      <c r="BW64" s="288"/>
      <c r="BX64" s="287">
        <v>1.7299999999999999E-2</v>
      </c>
      <c r="BY64" s="288"/>
      <c r="BZ64" s="287">
        <v>3.6499999999999998E-2</v>
      </c>
      <c r="CA64" s="288"/>
      <c r="CB64" s="287">
        <v>1.3899999999999999E-2</v>
      </c>
      <c r="CC64" s="288"/>
      <c r="CD64" s="287">
        <v>1.66E-2</v>
      </c>
      <c r="CE64" s="288"/>
      <c r="CF64" s="287">
        <v>1.9199999999999998E-2</v>
      </c>
      <c r="CG64" s="288"/>
      <c r="CH64" s="287">
        <v>1.4E-2</v>
      </c>
      <c r="CI64" s="288"/>
      <c r="CJ64" s="287">
        <v>2.1999999999999999E-2</v>
      </c>
      <c r="CK64" s="288"/>
      <c r="CL64" s="287">
        <v>1.9E-2</v>
      </c>
      <c r="CM64" s="288"/>
      <c r="CN64" s="287">
        <v>1.2E-2</v>
      </c>
      <c r="CO64" s="288"/>
      <c r="CP64" s="287">
        <v>2.4E-2</v>
      </c>
      <c r="CQ64" s="288"/>
      <c r="CR64" s="287">
        <v>3.32E-2</v>
      </c>
      <c r="CS64" s="288"/>
      <c r="CT64" s="287">
        <v>3.1E-2</v>
      </c>
      <c r="CU64" s="288"/>
      <c r="CV64" s="287">
        <v>1.4E-2</v>
      </c>
      <c r="CW64" s="288"/>
      <c r="CX64" s="287">
        <v>2.5000000000000001E-2</v>
      </c>
      <c r="CY64" s="288"/>
      <c r="CZ64" s="287">
        <v>2.6599999999999999E-2</v>
      </c>
      <c r="DA64" s="288"/>
      <c r="DB64" s="287">
        <v>1.6299999999999999E-2</v>
      </c>
      <c r="DC64" s="288"/>
      <c r="DD64" s="287">
        <v>2.4799999999999999E-2</v>
      </c>
      <c r="DE64" s="288"/>
      <c r="DF64" s="287">
        <v>2.46E-2</v>
      </c>
      <c r="DG64" s="288"/>
      <c r="DH64" s="287">
        <v>1.35E-2</v>
      </c>
      <c r="DI64" s="288"/>
      <c r="DJ64" s="287"/>
      <c r="DK64" s="288"/>
      <c r="DL64" s="287"/>
      <c r="DM64" s="288"/>
      <c r="DN64" s="287"/>
      <c r="DO64" s="288"/>
      <c r="DP64" s="287"/>
      <c r="DQ64" s="288"/>
      <c r="DR64" s="287"/>
      <c r="DS64" s="288"/>
    </row>
    <row r="65" spans="1:123" s="220" customFormat="1" ht="15" customHeight="1" x14ac:dyDescent="0.25">
      <c r="A65" s="219" t="s">
        <v>244</v>
      </c>
      <c r="B65" s="290">
        <v>0</v>
      </c>
      <c r="C65" s="291"/>
      <c r="D65" s="290">
        <v>0</v>
      </c>
      <c r="E65" s="291"/>
      <c r="F65" s="290">
        <v>0.41560000000000002</v>
      </c>
      <c r="G65" s="291"/>
      <c r="H65" s="331">
        <f>H56/H55</f>
        <v>0.6518518518518519</v>
      </c>
      <c r="I65" s="335"/>
      <c r="J65" s="331">
        <f>J56/J55</f>
        <v>0.62686567164179108</v>
      </c>
      <c r="K65" s="335"/>
      <c r="L65" s="331">
        <f>L56/L55</f>
        <v>0.51515151515151514</v>
      </c>
      <c r="M65" s="335"/>
      <c r="N65" s="331">
        <f>N56/N55</f>
        <v>0.56617647058823528</v>
      </c>
      <c r="O65" s="335"/>
      <c r="P65" s="331">
        <f>P56/P55</f>
        <v>0.59863945578231292</v>
      </c>
      <c r="Q65" s="335"/>
      <c r="R65" s="331">
        <f>R56/R55</f>
        <v>0.61538461538461542</v>
      </c>
      <c r="S65" s="335"/>
      <c r="T65" s="331">
        <f>T56/T55</f>
        <v>0.640625</v>
      </c>
      <c r="U65" s="335"/>
      <c r="V65" s="331">
        <f>V56/V55</f>
        <v>0.5</v>
      </c>
      <c r="W65" s="336"/>
      <c r="X65" s="331">
        <f>X56/X55</f>
        <v>0.6</v>
      </c>
      <c r="Y65" s="335"/>
      <c r="Z65" s="331">
        <f>IFERROR((Z56/Z55),0)</f>
        <v>0.60629921259842523</v>
      </c>
      <c r="AA65" s="335"/>
      <c r="AB65" s="331">
        <f>IFERROR((AB56/AB55),0)</f>
        <v>0.65254237288135597</v>
      </c>
      <c r="AC65" s="335"/>
      <c r="AD65" s="331">
        <f>IFERROR((AD56/AD55),0)</f>
        <v>0.6</v>
      </c>
      <c r="AE65" s="335"/>
      <c r="AF65" s="331">
        <f>IFERROR((AF56/AF55),0)</f>
        <v>0.57936507936507942</v>
      </c>
      <c r="AG65" s="335"/>
      <c r="AH65" s="331">
        <f>IFERROR((AH56/AH55),0)</f>
        <v>0.60799999999999998</v>
      </c>
      <c r="AI65" s="335"/>
      <c r="AJ65" s="331">
        <f>IFERROR((AJ56/AJ55),0)</f>
        <v>0.61290322580645162</v>
      </c>
      <c r="AK65" s="335"/>
      <c r="AL65" s="331">
        <f>IFERROR((AL56/AL55),0)</f>
        <v>0.66129032258064513</v>
      </c>
      <c r="AM65" s="335"/>
      <c r="AN65" s="331">
        <f>IFERROR((AN56/AN55),0)</f>
        <v>0.65</v>
      </c>
      <c r="AO65" s="332"/>
      <c r="AP65" s="333">
        <f>IFERROR((AP56/AP55),0)</f>
        <v>0.66129032258064513</v>
      </c>
      <c r="AQ65" s="334"/>
      <c r="AR65" s="337">
        <f>IFERROR((AR56/AR55),0)</f>
        <v>0.66666666666666663</v>
      </c>
      <c r="AS65" s="335"/>
      <c r="AT65" s="331">
        <f>IFERROR((AT56/AT55),0)</f>
        <v>0.4823529411764706</v>
      </c>
      <c r="AU65" s="335"/>
      <c r="AV65" s="331">
        <f>IFERROR((AV56/AV55),0)</f>
        <v>0.4823529411764706</v>
      </c>
      <c r="AW65" s="335"/>
      <c r="AX65" s="331">
        <f>IFERROR((AX56/AX55),0)</f>
        <v>0.4823529411764706</v>
      </c>
      <c r="AY65" s="335"/>
      <c r="AZ65" s="331">
        <f>IFERROR((AZ56/AZ55),0)</f>
        <v>0.4823529411764706</v>
      </c>
      <c r="BA65" s="335"/>
      <c r="BB65" s="331">
        <f>IFERROR((BB56/BB55),0)</f>
        <v>0.49411764705882355</v>
      </c>
      <c r="BC65" s="335"/>
      <c r="BD65" s="331">
        <f>IFERROR((BD56/BD55),0)</f>
        <v>0.22480620155038761</v>
      </c>
      <c r="BE65" s="335"/>
      <c r="BF65" s="331">
        <f>IFERROR((BF56/BF55),0)</f>
        <v>0</v>
      </c>
      <c r="BG65" s="335"/>
      <c r="BH65" s="331">
        <f>IFERROR((BH56/BH55),0)</f>
        <v>0.23577235772357724</v>
      </c>
      <c r="BI65" s="335"/>
      <c r="BJ65" s="331">
        <f>IFERROR((BJ56/BJ55),0)</f>
        <v>0.44715447154471544</v>
      </c>
      <c r="BK65" s="335"/>
      <c r="BL65" s="331">
        <f>IFERROR((BL56/BL55),0)</f>
        <v>0.34959349593495936</v>
      </c>
      <c r="BM65" s="335"/>
      <c r="BN65" s="331">
        <f>IFERROR((BN56/BN55),0)</f>
        <v>0.62773722627737227</v>
      </c>
      <c r="BO65" s="335"/>
      <c r="BP65" s="331">
        <f>IFERROR((BP56/BP55),0)</f>
        <v>0.60317460317460314</v>
      </c>
      <c r="BQ65" s="335"/>
      <c r="BR65" s="331">
        <f>IFERROR((BR56/BR55),0)</f>
        <v>0.61788617886178865</v>
      </c>
      <c r="BS65" s="335"/>
      <c r="BT65" s="331">
        <f>IFERROR((BT56/BT55),0)</f>
        <v>0.61788617886178865</v>
      </c>
      <c r="BU65" s="335"/>
      <c r="BV65" s="331">
        <f>IFERROR((BV56/BV55),0)</f>
        <v>0.61788617886178865</v>
      </c>
      <c r="BW65" s="335"/>
      <c r="BX65" s="331">
        <f>IFERROR((BX56/BX55),0)</f>
        <v>0.60317460317460314</v>
      </c>
      <c r="BY65" s="335"/>
      <c r="BZ65" s="331">
        <f>IFERROR((BZ56/BZ55),0)</f>
        <v>0.60317460317460314</v>
      </c>
      <c r="CA65" s="335"/>
      <c r="CB65" s="331">
        <f>IFERROR((CB56/CB55),0)</f>
        <v>0.54285714285714282</v>
      </c>
      <c r="CC65" s="335"/>
      <c r="CD65" s="331">
        <f>IFERROR((CD56/CD55),0)</f>
        <v>0.26428571428571429</v>
      </c>
      <c r="CE65" s="335"/>
      <c r="CF65" s="331">
        <f>IFERROR((CF56/CF55),0)</f>
        <v>0.27142857142857141</v>
      </c>
      <c r="CG65" s="335"/>
      <c r="CH65" s="331">
        <f>IFERROR((CH56/CH55),0)</f>
        <v>0.32142857142857145</v>
      </c>
      <c r="CI65" s="335"/>
      <c r="CJ65" s="331">
        <f>IFERROR((CJ56/CJ55),0)</f>
        <v>0.37142857142857144</v>
      </c>
      <c r="CK65" s="335"/>
      <c r="CL65" s="331">
        <f>IFERROR((CL56/CL55),0)</f>
        <v>0.4</v>
      </c>
      <c r="CM65" s="335"/>
      <c r="CN65" s="331">
        <f>IFERROR((CN56/CN55),0)</f>
        <v>0.23571428571428571</v>
      </c>
      <c r="CO65" s="335"/>
      <c r="CP65" s="331">
        <f>IFERROR((CP56/CP55),0)</f>
        <v>0.25714285714285712</v>
      </c>
      <c r="CQ65" s="335"/>
      <c r="CR65" s="331">
        <f>IFERROR((CR56/CR55),0)</f>
        <v>0.25</v>
      </c>
      <c r="CS65" s="335"/>
      <c r="CT65" s="331">
        <f>IFERROR((CT56/CT55),0)</f>
        <v>0.38571428571428573</v>
      </c>
      <c r="CU65" s="335"/>
      <c r="CV65" s="331">
        <f>IFERROR((CV56/CV55),0)</f>
        <v>0.26428571428571429</v>
      </c>
      <c r="CW65" s="335"/>
      <c r="CX65" s="331">
        <f>IFERROR((CX56/CX55),0)</f>
        <v>0.25</v>
      </c>
      <c r="CY65" s="335"/>
      <c r="CZ65" s="331">
        <f>IFERROR((CZ56/CZ55),0)</f>
        <v>0.34285714285714286</v>
      </c>
      <c r="DA65" s="335"/>
      <c r="DB65" s="331">
        <f>IFERROR((DB56/DB55),0)</f>
        <v>0.33571428571428569</v>
      </c>
      <c r="DC65" s="335"/>
      <c r="DD65" s="331">
        <f>IFERROR((DD56/DD55),0)</f>
        <v>0.30714285714285716</v>
      </c>
      <c r="DE65" s="335"/>
      <c r="DF65" s="331">
        <f>IFERROR((DF56/DF55),0)</f>
        <v>0.328125</v>
      </c>
      <c r="DG65" s="335"/>
      <c r="DH65" s="331">
        <f>IFERROR((DH56/DH55),0)</f>
        <v>0.328125</v>
      </c>
      <c r="DI65" s="335"/>
      <c r="DJ65" s="331">
        <f>IFERROR((DJ56/DJ55),0)</f>
        <v>0</v>
      </c>
      <c r="DK65" s="335"/>
      <c r="DL65" s="331">
        <f>IFERROR((DL56/DL55),0)</f>
        <v>0</v>
      </c>
      <c r="DM65" s="335"/>
      <c r="DN65" s="331">
        <f>IFERROR((DN56/DN55),0)</f>
        <v>0</v>
      </c>
      <c r="DO65" s="335"/>
      <c r="DP65" s="331">
        <f>IFERROR((DP56/DP55),0)</f>
        <v>0</v>
      </c>
      <c r="DQ65" s="335"/>
      <c r="DR65" s="331">
        <f>IFERROR((DR56/DR55),0)</f>
        <v>0</v>
      </c>
      <c r="DS65" s="335"/>
    </row>
    <row r="66" spans="1:123" x14ac:dyDescent="0.25">
      <c r="A66" s="233"/>
      <c r="B66" s="234"/>
      <c r="C66" s="234"/>
      <c r="D66" s="234"/>
      <c r="E66" s="234"/>
      <c r="F66" s="234"/>
      <c r="G66" s="234"/>
      <c r="H66" s="234"/>
      <c r="I66" s="148"/>
      <c r="J66" s="234"/>
      <c r="K66" s="148"/>
      <c r="L66" s="234"/>
      <c r="M66" s="148"/>
      <c r="N66" s="234"/>
      <c r="O66" s="148"/>
      <c r="P66" s="234"/>
      <c r="Q66" s="148"/>
      <c r="R66" s="234"/>
      <c r="S66" s="148"/>
      <c r="T66" s="234"/>
      <c r="U66" s="148"/>
      <c r="V66" s="234"/>
      <c r="W66" s="235"/>
      <c r="X66" s="234"/>
      <c r="Y66" s="148"/>
      <c r="Z66" s="234"/>
      <c r="AA66" s="148"/>
      <c r="AB66" s="234"/>
      <c r="AC66" s="148"/>
      <c r="AD66" s="234"/>
      <c r="AE66" s="148"/>
      <c r="AF66" s="234"/>
      <c r="AG66" s="148"/>
      <c r="AH66" s="234"/>
      <c r="AI66" s="148"/>
      <c r="AJ66" s="234"/>
      <c r="AK66" s="148"/>
      <c r="AL66" s="234"/>
      <c r="AM66" s="148"/>
      <c r="AN66" s="234"/>
      <c r="AO66" s="148"/>
      <c r="AP66" s="234"/>
      <c r="AQ66" s="148"/>
      <c r="AR66" s="234"/>
      <c r="AS66" s="148"/>
      <c r="AT66" s="234"/>
      <c r="AU66" s="148"/>
      <c r="AV66" s="234"/>
      <c r="AW66" s="148"/>
      <c r="AX66" s="234"/>
      <c r="AY66" s="148"/>
      <c r="AZ66" s="234"/>
      <c r="BA66" s="148"/>
      <c r="BB66" s="234"/>
      <c r="BC66" s="148"/>
      <c r="BD66" s="234"/>
      <c r="BE66" s="148"/>
      <c r="BF66" s="234"/>
      <c r="BG66" s="148"/>
      <c r="BH66" s="234"/>
      <c r="BI66" s="148"/>
      <c r="BJ66" s="234"/>
      <c r="BK66" s="148"/>
      <c r="BL66" s="234"/>
      <c r="BM66" s="148"/>
      <c r="BN66" s="234"/>
      <c r="BO66" s="148"/>
      <c r="BP66" s="234"/>
      <c r="BQ66" s="148"/>
      <c r="BR66" s="234"/>
      <c r="BS66" s="148"/>
      <c r="BT66" s="234"/>
      <c r="BU66" s="148"/>
      <c r="BV66" s="234"/>
      <c r="BW66" s="148"/>
      <c r="BX66" s="234"/>
      <c r="BY66" s="148"/>
      <c r="BZ66" s="234"/>
      <c r="CA66" s="148"/>
      <c r="CB66" s="234"/>
      <c r="CC66" s="148"/>
      <c r="CD66" s="234"/>
      <c r="CE66" s="148"/>
      <c r="CF66" s="234"/>
      <c r="CG66" s="148"/>
      <c r="CH66" s="234"/>
      <c r="CI66" s="148"/>
      <c r="CJ66" s="234"/>
      <c r="CK66" s="148"/>
      <c r="CL66" s="234"/>
      <c r="CM66" s="148"/>
      <c r="CN66" s="234"/>
      <c r="CO66" s="148"/>
      <c r="CP66" s="234"/>
      <c r="CQ66" s="148"/>
      <c r="CR66" s="234"/>
      <c r="CS66" s="148"/>
      <c r="CT66" s="234"/>
      <c r="CU66" s="148"/>
      <c r="CV66" s="234"/>
      <c r="CW66" s="148"/>
      <c r="CX66" s="234"/>
      <c r="CY66" s="148"/>
      <c r="CZ66" s="234"/>
      <c r="DA66" s="148"/>
      <c r="DB66" s="234"/>
      <c r="DC66" s="148"/>
      <c r="DD66" s="234"/>
      <c r="DE66" s="148"/>
      <c r="DF66" s="234"/>
      <c r="DG66" s="148"/>
      <c r="DH66" s="234"/>
      <c r="DI66" s="148"/>
      <c r="DJ66" s="234"/>
      <c r="DK66" s="148"/>
      <c r="DL66" s="234"/>
      <c r="DM66" s="148"/>
      <c r="DN66" s="234"/>
      <c r="DO66" s="148"/>
      <c r="DP66" s="234"/>
      <c r="DQ66" s="148"/>
      <c r="DR66" s="234"/>
      <c r="DS66" s="148"/>
    </row>
    <row r="67" spans="1:123" x14ac:dyDescent="0.25">
      <c r="A67" s="214" t="s">
        <v>245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6"/>
      <c r="W67" s="216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5"/>
      <c r="BP67" s="215"/>
      <c r="BQ67" s="215"/>
      <c r="BR67" s="215"/>
      <c r="BS67" s="215"/>
      <c r="BT67" s="215"/>
      <c r="BU67" s="215"/>
      <c r="BV67" s="215"/>
      <c r="BW67" s="217"/>
      <c r="BX67" s="215"/>
      <c r="BY67" s="217"/>
      <c r="BZ67" s="215"/>
      <c r="CA67" s="217"/>
      <c r="CB67" s="215"/>
      <c r="CC67" s="217"/>
      <c r="CD67" s="215"/>
      <c r="CE67" s="217"/>
      <c r="CF67" s="215"/>
      <c r="CG67" s="217"/>
      <c r="CH67" s="215"/>
      <c r="CI67" s="217"/>
      <c r="CJ67" s="215"/>
      <c r="CK67" s="217"/>
      <c r="CL67" s="215"/>
      <c r="CM67" s="217"/>
      <c r="CN67" s="215"/>
      <c r="CO67" s="217"/>
      <c r="CP67" s="215"/>
      <c r="CQ67" s="217"/>
      <c r="CR67" s="215"/>
      <c r="CS67" s="217"/>
      <c r="CT67" s="215"/>
      <c r="CU67" s="217"/>
      <c r="CV67" s="215"/>
      <c r="CW67" s="217"/>
      <c r="CX67" s="215"/>
      <c r="CY67" s="217"/>
      <c r="CZ67" s="215"/>
      <c r="DA67" s="217"/>
      <c r="DB67" s="215"/>
      <c r="DC67" s="217"/>
      <c r="DD67" s="215"/>
      <c r="DE67" s="217"/>
      <c r="DF67" s="215"/>
      <c r="DG67" s="217"/>
      <c r="DH67" s="215"/>
      <c r="DI67" s="217"/>
      <c r="DJ67" s="215"/>
      <c r="DK67" s="217"/>
      <c r="DL67" s="215"/>
      <c r="DM67" s="217"/>
      <c r="DN67" s="215"/>
      <c r="DO67" s="217"/>
      <c r="DP67" s="215"/>
      <c r="DQ67" s="217"/>
      <c r="DR67" s="215"/>
      <c r="DS67" s="217"/>
    </row>
    <row r="68" spans="1:123" x14ac:dyDescent="0.25">
      <c r="A68" s="218" t="s">
        <v>127</v>
      </c>
      <c r="B68" s="284">
        <f>B60</f>
        <v>44562</v>
      </c>
      <c r="C68" s="285"/>
      <c r="D68" s="284" t="e">
        <f ca="1">D60</f>
        <v>#NAME?</v>
      </c>
      <c r="E68" s="285"/>
      <c r="F68" s="284" t="e">
        <f ca="1">F60</f>
        <v>#NAME?</v>
      </c>
      <c r="G68" s="285"/>
      <c r="H68" s="284" t="e">
        <f ca="1">H60</f>
        <v>#NAME?</v>
      </c>
      <c r="I68" s="285"/>
      <c r="J68" s="284" t="e">
        <f ca="1">J60</f>
        <v>#NAME?</v>
      </c>
      <c r="K68" s="285"/>
      <c r="L68" s="284" t="e">
        <f ca="1">L60</f>
        <v>#NAME?</v>
      </c>
      <c r="M68" s="285"/>
      <c r="N68" s="284" t="e">
        <f ca="1">N60</f>
        <v>#NAME?</v>
      </c>
      <c r="O68" s="285"/>
      <c r="P68" s="284" t="e">
        <f ca="1">P60</f>
        <v>#NAME?</v>
      </c>
      <c r="Q68" s="285"/>
      <c r="R68" s="284" t="e">
        <f ca="1">R60</f>
        <v>#NAME?</v>
      </c>
      <c r="S68" s="285"/>
      <c r="T68" s="284" t="e">
        <f ca="1">T60</f>
        <v>#NAME?</v>
      </c>
      <c r="U68" s="285"/>
      <c r="V68" s="284" t="e">
        <f ca="1">V60</f>
        <v>#NAME?</v>
      </c>
      <c r="W68" s="286"/>
      <c r="X68" s="284" t="e">
        <f ca="1">X60</f>
        <v>#NAME?</v>
      </c>
      <c r="Y68" s="285"/>
      <c r="Z68" s="284" t="e">
        <f ca="1">Z60</f>
        <v>#NAME?</v>
      </c>
      <c r="AA68" s="285"/>
      <c r="AB68" s="284" t="e">
        <f ca="1">AB60</f>
        <v>#NAME?</v>
      </c>
      <c r="AC68" s="285"/>
      <c r="AD68" s="284" t="e">
        <f ca="1">AD60</f>
        <v>#NAME?</v>
      </c>
      <c r="AE68" s="285"/>
      <c r="AF68" s="284" t="e">
        <f ca="1">AF60</f>
        <v>#NAME?</v>
      </c>
      <c r="AG68" s="285"/>
      <c r="AH68" s="284" t="e">
        <f ca="1">AH60</f>
        <v>#NAME?</v>
      </c>
      <c r="AI68" s="285"/>
      <c r="AJ68" s="284" t="e">
        <f ca="1">AJ60</f>
        <v>#NAME?</v>
      </c>
      <c r="AK68" s="285"/>
      <c r="AL68" s="284" t="e">
        <f ca="1">AL60</f>
        <v>#NAME?</v>
      </c>
      <c r="AM68" s="285"/>
      <c r="AN68" s="284" t="e">
        <f ca="1">AN60</f>
        <v>#NAME?</v>
      </c>
      <c r="AO68" s="285"/>
      <c r="AP68" s="284" t="e">
        <f ca="1">AP60</f>
        <v>#NAME?</v>
      </c>
      <c r="AQ68" s="285"/>
      <c r="AR68" s="284" t="e">
        <f ca="1">AR60</f>
        <v>#NAME?</v>
      </c>
      <c r="AS68" s="285"/>
      <c r="AT68" s="284" t="e">
        <f ca="1">AT60</f>
        <v>#NAME?</v>
      </c>
      <c r="AU68" s="285"/>
      <c r="AV68" s="284" t="e">
        <f ca="1">AV60</f>
        <v>#NAME?</v>
      </c>
      <c r="AW68" s="285"/>
      <c r="AX68" s="284" t="e">
        <f ca="1">AX60</f>
        <v>#NAME?</v>
      </c>
      <c r="AY68" s="285"/>
      <c r="AZ68" s="309" t="e">
        <f ca="1">AZ60</f>
        <v>#NAME?</v>
      </c>
      <c r="BA68" s="285"/>
      <c r="BB68" s="309" t="e">
        <f ca="1">BB60</f>
        <v>#NAME?</v>
      </c>
      <c r="BC68" s="285"/>
      <c r="BD68" s="309" t="e">
        <f ca="1">BD60</f>
        <v>#NAME?</v>
      </c>
      <c r="BE68" s="285"/>
      <c r="BF68" s="284" t="str">
        <f>$BF$8</f>
        <v>06 a 31 - Mai - 24</v>
      </c>
      <c r="BG68" s="285"/>
      <c r="BH68" s="284" t="e">
        <f ca="1">_xll.FIMMÊS(BD68,0)+1</f>
        <v>#NAME?</v>
      </c>
      <c r="BI68" s="285"/>
      <c r="BJ68" s="309" t="e">
        <f ca="1">BJ60</f>
        <v>#NAME?</v>
      </c>
      <c r="BK68" s="285"/>
      <c r="BL68" s="309" t="e">
        <f ca="1">BL60</f>
        <v>#NAME?</v>
      </c>
      <c r="BM68" s="285"/>
      <c r="BN68" s="309" t="e">
        <f ca="1">BN60</f>
        <v>#NAME?</v>
      </c>
      <c r="BO68" s="285"/>
      <c r="BP68" s="309" t="e">
        <f ca="1">BP60</f>
        <v>#NAME?</v>
      </c>
      <c r="BQ68" s="285"/>
      <c r="BR68" s="309" t="e">
        <f ca="1">BR60</f>
        <v>#NAME?</v>
      </c>
      <c r="BS68" s="285"/>
      <c r="BT68" s="309" t="e">
        <f ca="1">BT60</f>
        <v>#NAME?</v>
      </c>
      <c r="BU68" s="285"/>
      <c r="BV68" s="309" t="e">
        <f ca="1">BV60</f>
        <v>#NAME?</v>
      </c>
      <c r="BW68" s="285"/>
      <c r="BX68" s="309" t="e">
        <f ca="1">BX60</f>
        <v>#NAME?</v>
      </c>
      <c r="BY68" s="285"/>
      <c r="BZ68" s="309" t="e">
        <f ca="1">BZ60</f>
        <v>#NAME?</v>
      </c>
      <c r="CA68" s="285"/>
      <c r="CB68" s="309" t="e">
        <f ca="1">CB60</f>
        <v>#NAME?</v>
      </c>
      <c r="CC68" s="285"/>
      <c r="CD68" s="309" t="e">
        <f ca="1">CD60</f>
        <v>#NAME?</v>
      </c>
      <c r="CE68" s="285"/>
      <c r="CF68" s="309" t="e">
        <f ca="1">CF60</f>
        <v>#NAME?</v>
      </c>
      <c r="CG68" s="285"/>
      <c r="CH68" s="309" t="e">
        <f ca="1">CH60</f>
        <v>#NAME?</v>
      </c>
      <c r="CI68" s="285"/>
      <c r="CJ68" s="309" t="e">
        <f ca="1">CJ60</f>
        <v>#NAME?</v>
      </c>
      <c r="CK68" s="285"/>
      <c r="CL68" s="309" t="e">
        <f ca="1">CL60</f>
        <v>#NAME?</v>
      </c>
      <c r="CM68" s="285"/>
      <c r="CN68" s="309" t="e">
        <f ca="1">CN60</f>
        <v>#NAME?</v>
      </c>
      <c r="CO68" s="285"/>
      <c r="CP68" s="309" t="e">
        <f ca="1">CP60</f>
        <v>#NAME?</v>
      </c>
      <c r="CQ68" s="285"/>
      <c r="CR68" s="309" t="e">
        <f ca="1">CR60</f>
        <v>#NAME?</v>
      </c>
      <c r="CS68" s="285"/>
      <c r="CT68" s="309" t="e">
        <f ca="1">CT60</f>
        <v>#NAME?</v>
      </c>
      <c r="CU68" s="285"/>
      <c r="CV68" s="309" t="e">
        <f ca="1">CV60</f>
        <v>#NAME?</v>
      </c>
      <c r="CW68" s="285"/>
      <c r="CX68" s="309" t="e">
        <f ca="1">CX60</f>
        <v>#NAME?</v>
      </c>
      <c r="CY68" s="285"/>
      <c r="CZ68" s="309" t="e">
        <f ca="1">CZ60</f>
        <v>#NAME?</v>
      </c>
      <c r="DA68" s="285"/>
      <c r="DB68" s="309" t="e">
        <f ca="1">DB60</f>
        <v>#NAME?</v>
      </c>
      <c r="DC68" s="285"/>
      <c r="DD68" s="309" t="e">
        <f ca="1">DD60</f>
        <v>#NAME?</v>
      </c>
      <c r="DE68" s="285"/>
      <c r="DF68" s="309" t="e">
        <f ca="1">DF60</f>
        <v>#NAME?</v>
      </c>
      <c r="DG68" s="285"/>
      <c r="DH68" s="309" t="e">
        <f ca="1">DH60</f>
        <v>#NAME?</v>
      </c>
      <c r="DI68" s="285"/>
      <c r="DJ68" s="309" t="e">
        <f ca="1">DJ60</f>
        <v>#NAME?</v>
      </c>
      <c r="DK68" s="285"/>
      <c r="DL68" s="309" t="e">
        <f ca="1">DL60</f>
        <v>#NAME?</v>
      </c>
      <c r="DM68" s="285"/>
      <c r="DN68" s="309" t="e">
        <f ca="1">DN60</f>
        <v>#NAME?</v>
      </c>
      <c r="DO68" s="285"/>
      <c r="DP68" s="309" t="e">
        <f ca="1">DP60</f>
        <v>#NAME?</v>
      </c>
      <c r="DQ68" s="285"/>
      <c r="DR68" s="309" t="e">
        <f ca="1">DR60</f>
        <v>#NAME?</v>
      </c>
      <c r="DS68" s="285"/>
    </row>
    <row r="69" spans="1:123" s="236" customFormat="1" ht="12.75" x14ac:dyDescent="0.25">
      <c r="A69" s="219" t="s">
        <v>246</v>
      </c>
      <c r="B69" s="287">
        <v>3.9100000000000003E-2</v>
      </c>
      <c r="C69" s="340"/>
      <c r="D69" s="287">
        <v>1.77E-2</v>
      </c>
      <c r="E69" s="340"/>
      <c r="F69" s="287">
        <v>0.309</v>
      </c>
      <c r="G69" s="340"/>
      <c r="H69" s="338">
        <f>((H70+H71)-(H73+H75))/(H70+H71)</f>
        <v>0.50480769230769229</v>
      </c>
      <c r="I69" s="339"/>
      <c r="J69" s="338">
        <f>((J70+J71)-(J73+J75))/(J70+J71)</f>
        <v>0.42499999999999999</v>
      </c>
      <c r="K69" s="339"/>
      <c r="L69" s="338">
        <f>((L70+L71)-(L73+L75))/(L70+L71)</f>
        <v>0.39423076923076922</v>
      </c>
      <c r="M69" s="339"/>
      <c r="N69" s="338">
        <f>((N70+N71)-(N73+N75))/(N70+N71)</f>
        <v>0.34418604651162793</v>
      </c>
      <c r="O69" s="339"/>
      <c r="P69" s="338">
        <f>((P70+P71)-(P73+P75))/(P70+P71)</f>
        <v>0.55319148936170215</v>
      </c>
      <c r="Q69" s="339"/>
      <c r="R69" s="338">
        <f>((R70+R71)-(R73+R75))/(R70+R71)</f>
        <v>0.50416666666666665</v>
      </c>
      <c r="S69" s="339"/>
      <c r="T69" s="338">
        <f>((T70+T71)-(T73+T75))/(T70+T71)</f>
        <v>0.43333333333333335</v>
      </c>
      <c r="U69" s="339"/>
      <c r="V69" s="338">
        <f>((V70+V71)-(V73+V75))/(V70+V71)</f>
        <v>0.53833333333333333</v>
      </c>
      <c r="W69" s="339"/>
      <c r="X69" s="338">
        <f>((X70+X71)-(X73+X75))/(X70+X71)</f>
        <v>0.63680387409200967</v>
      </c>
      <c r="Y69" s="339"/>
      <c r="Z69" s="338">
        <f>IFERROR((((Z70+Z71)-(Z73+Z75))/(Z70+Z71)),0)</f>
        <v>0.7572916666666667</v>
      </c>
      <c r="AA69" s="339"/>
      <c r="AB69" s="338">
        <f>IFERROR((((AB70+AB71)-(AB73+AB75))/(AB70+AB71)),0)</f>
        <v>0.45555555555555555</v>
      </c>
      <c r="AC69" s="339"/>
      <c r="AD69" s="338">
        <f>IFERROR((((AD70+AD71)-(AD73+AD75))/(AD70+AD71)),0)</f>
        <v>0.30277777777777776</v>
      </c>
      <c r="AE69" s="339"/>
      <c r="AF69" s="338">
        <f>IFERROR((((AF70+AF71)-(AF73+AF75))/(AF70+AF71)),0)</f>
        <v>0.26666666666666666</v>
      </c>
      <c r="AG69" s="339"/>
      <c r="AH69" s="338">
        <f>IFERROR((((AH70+AH71)-(AH73+AH75))/(AH70+AH71)),0)</f>
        <v>0.14814814814814814</v>
      </c>
      <c r="AI69" s="339"/>
      <c r="AJ69" s="338">
        <f>IFERROR((((AJ70+AJ71)-(AJ73+AJ75))/(AJ70+AJ71)),0)</f>
        <v>0.2440677966101695</v>
      </c>
      <c r="AK69" s="339"/>
      <c r="AL69" s="338">
        <f>IFERROR((((AL70+AL71)-(AL73+AL75))/(AL70+AL71)),0)</f>
        <v>0.22857142857142856</v>
      </c>
      <c r="AM69" s="339"/>
      <c r="AN69" s="338">
        <f>IFERROR((((AN70+AN71)-(AN73+AN75))/(AN70+AN71)),0)</f>
        <v>0.29499999999999998</v>
      </c>
      <c r="AO69" s="339"/>
      <c r="AP69" s="338">
        <f>IFERROR((((AP70+AP71)-(AP73+AP75))/(AP70+AP71)),0)</f>
        <v>-8.3333333333333332E-3</v>
      </c>
      <c r="AQ69" s="339"/>
      <c r="AR69" s="338">
        <f>IFERROR((((AR70+AR71)-(AR73+AR75))/(AR70+AR71)),0)</f>
        <v>7.1428571428571425E-2</v>
      </c>
      <c r="AS69" s="339"/>
      <c r="AT69" s="338">
        <f>IFERROR((((AT70+AT71)-(AT73+AT75))/(AT70+AT71)),0)</f>
        <v>0.28999999999999998</v>
      </c>
      <c r="AU69" s="339"/>
      <c r="AV69" s="338">
        <f>IFERROR((((AV70+AV71)-(AV73+AV75))/(AV70+AV71)),0)</f>
        <v>0.14576271186440679</v>
      </c>
      <c r="AW69" s="339"/>
      <c r="AX69" s="338">
        <f>IFERROR((((AX70+AX71)-(AX73+AX75))/(AX70+AX71)),0)</f>
        <v>-0.27391304347826084</v>
      </c>
      <c r="AY69" s="339"/>
      <c r="AZ69" s="338">
        <f>IFERROR((((AZ70+AZ71)-(AZ73+AZ75))/(AZ70+AZ71)),0)</f>
        <v>0.51296296296296295</v>
      </c>
      <c r="BA69" s="339"/>
      <c r="BB69" s="338">
        <f>IFERROR((((BB70+BB71)-(BB73+BB75))/(BB70+BB71)),0)</f>
        <v>6.2068965517241378E-2</v>
      </c>
      <c r="BC69" s="339"/>
      <c r="BD69" s="338">
        <f>IFERROR((((BD70+BD71)-(BD73+BD75))/(BD70+BD71)),0)</f>
        <v>0.87127659574468086</v>
      </c>
      <c r="BE69" s="339"/>
      <c r="BF69" s="338">
        <f>IFERROR((((BF70+BF71)-(BF73+BF75))/(BF70+BF71)),0)</f>
        <v>0</v>
      </c>
      <c r="BG69" s="339"/>
      <c r="BH69" s="338">
        <f>IFERROR((((BH70+BH71)-(BH73+BH75))/(BH70+BH71)),0)</f>
        <v>0.58181818181818179</v>
      </c>
      <c r="BI69" s="339"/>
      <c r="BJ69" s="338">
        <f>IFERROR((((BJ70+BJ71)-(BJ73+BJ75))/(BJ70+BJ71)),0)</f>
        <v>0.57215189873417727</v>
      </c>
      <c r="BK69" s="339"/>
      <c r="BL69" s="338">
        <f>IFERROR((((BL70+BL71)-(BL73+BL75))/(BL70+BL71)),0)</f>
        <v>0.63437500000000002</v>
      </c>
      <c r="BM69" s="339"/>
      <c r="BN69" s="338">
        <f>IFERROR((((BN70+BN71)-(BN73+BN75))/(BN70+BN71)),0)</f>
        <v>0.76453900709219857</v>
      </c>
      <c r="BO69" s="339"/>
      <c r="BP69" s="338">
        <f>IFERROR((((BP70+BP71)-(BP73+BP75))/(BP70+BP71)),0)</f>
        <v>0.80156249999999996</v>
      </c>
      <c r="BQ69" s="339"/>
      <c r="BR69" s="338">
        <f>IFERROR((((BR70+BR71)-(BR73+BR75))/(BR70+BR71)),0)</f>
        <v>0.86887052341597792</v>
      </c>
      <c r="BS69" s="339"/>
      <c r="BT69" s="338">
        <f>IFERROR((((BT70+BT71)-(BT73+BT75))/(BT70+BT71)),0)</f>
        <v>0.85907859078590787</v>
      </c>
      <c r="BU69" s="339"/>
      <c r="BV69" s="338">
        <f>IFERROR((((BV70+BV71)-(BV73+BV75))/(BV70+BV71)),0)</f>
        <v>0.32564102564102565</v>
      </c>
      <c r="BW69" s="339"/>
      <c r="BX69" s="338">
        <f>IFERROR((((BX70+BX71)-(BX73+BX75))/(BX70+BX71)),0)</f>
        <v>0.7420168067226891</v>
      </c>
      <c r="BY69" s="339"/>
      <c r="BZ69" s="338">
        <f>IFERROR((((BZ70+BZ71)-(BZ73+BZ75))/(BZ70+BZ71)),0)</f>
        <v>0.765625</v>
      </c>
      <c r="CA69" s="339"/>
      <c r="CB69" s="338">
        <f>IFERROR((((CB70+CB71)-(CB73+CB75))/(CB70+CB71)),0)</f>
        <v>0.795016077170418</v>
      </c>
      <c r="CC69" s="339"/>
      <c r="CD69" s="338">
        <f>IFERROR((((CD70+CD71)-(CD73+CD75))/(CD70+CD71)),0)</f>
        <v>0.79609375000000004</v>
      </c>
      <c r="CE69" s="339"/>
      <c r="CF69" s="338">
        <f>IFERROR((((CF70+CF71)-(CF73+CF75))/(CF70+CF71)),0)</f>
        <v>0.76156583629893237</v>
      </c>
      <c r="CG69" s="339"/>
      <c r="CH69" s="338">
        <f>IFERROR((((CH70+CH71)-(CH73+CH75))/(CH70+CH71)),0)</f>
        <v>0.7422053231939163</v>
      </c>
      <c r="CI69" s="339"/>
      <c r="CJ69" s="338">
        <f>IFERROR((((CJ70+CJ71)-(CJ73+CJ75))/(CJ70+CJ71)),0)</f>
        <v>0.82791878172588829</v>
      </c>
      <c r="CK69" s="339"/>
      <c r="CL69" s="338">
        <f>IFERROR((((CL70+CL71)-(CL73+CL75))/(CL70+CL71)),0)</f>
        <v>4.8000000000000001E-2</v>
      </c>
      <c r="CM69" s="339"/>
      <c r="CN69" s="338">
        <f>IFERROR((((CN70+CN71)-(CN73+CN75))/(CN70+CN71)),0)</f>
        <v>8.8571428571428565E-2</v>
      </c>
      <c r="CO69" s="339"/>
      <c r="CP69" s="338">
        <f>IFERROR((((CP70+CP71)-(CP73+CP75))/(CP70+CP71)),0)</f>
        <v>5.1428571428571428E-2</v>
      </c>
      <c r="CQ69" s="339"/>
      <c r="CR69" s="338">
        <f>IFERROR((((CR70+CR71)-(CR73+CR75))/(CR70+CR71)),0)</f>
        <v>0.14864864864864866</v>
      </c>
      <c r="CS69" s="339"/>
      <c r="CT69" s="338">
        <f>IFERROR((((CT70+CT71)-(CT73+CT75))/(CT70+CT71)),0)</f>
        <v>0.16388888888888889</v>
      </c>
      <c r="CU69" s="339"/>
      <c r="CV69" s="338">
        <f>IFERROR((((CV70+CV71)-(CV73+CV75))/(CV70+CV71)),0)</f>
        <v>0.11428571428571428</v>
      </c>
      <c r="CW69" s="339"/>
      <c r="CX69" s="338">
        <f>IFERROR((((CX70+CX71)-(CX73+CX75))/(CX70+CX71)),0)</f>
        <v>7.1232876712328766E-2</v>
      </c>
      <c r="CY69" s="339"/>
      <c r="CZ69" s="338">
        <f>IFERROR((((CZ70+CZ71)-(CZ73+CZ75))/(CZ70+CZ71)),0)</f>
        <v>0.76808510638297878</v>
      </c>
      <c r="DA69" s="339"/>
      <c r="DB69" s="338">
        <f>IFERROR((((DB70+DB71)-(DB73+DB75))/(DB70+DB71)),0)</f>
        <v>7.5528700906344406E-2</v>
      </c>
      <c r="DC69" s="339"/>
      <c r="DD69" s="338">
        <f>IFERROR((((DD70+DD71)-(DD73+DD75))/(DD70+DD71)),0)</f>
        <v>0.17336683417085427</v>
      </c>
      <c r="DE69" s="339"/>
      <c r="DF69" s="338">
        <f>IFERROR((((DF70+DF71)-(DF73+DF75))/(DF70+DF71)),0)</f>
        <v>0.17857142857142858</v>
      </c>
      <c r="DG69" s="339"/>
      <c r="DH69" s="338">
        <f>IFERROR((((DH70+DH71)-(DH73+DH75))/(DH70+DH71)),0)</f>
        <v>0.12987012987012986</v>
      </c>
      <c r="DI69" s="339"/>
      <c r="DJ69" s="338">
        <f>IFERROR((((DJ70+DJ71)-(DJ73+DJ75))/(DJ70+DJ71)),0)</f>
        <v>0</v>
      </c>
      <c r="DK69" s="339"/>
      <c r="DL69" s="338">
        <f>IFERROR((((DL70+DL71)-(DL73+DL75))/(DL70+DL71)),0)</f>
        <v>0</v>
      </c>
      <c r="DM69" s="339"/>
      <c r="DN69" s="338">
        <f>IFERROR((((DN70+DN71)-(DN73+DN75))/(DN70+DN71)),0)</f>
        <v>0</v>
      </c>
      <c r="DO69" s="339"/>
      <c r="DP69" s="338">
        <f>IFERROR((((DP70+DP71)-(DP73+DP75))/(DP70+DP71)),0)</f>
        <v>0</v>
      </c>
      <c r="DQ69" s="339"/>
      <c r="DR69" s="338">
        <f>IFERROR((((DR70+DR71)-(DR73+DR75))/(DR70+DR71)),0)</f>
        <v>0</v>
      </c>
      <c r="DS69" s="339"/>
    </row>
    <row r="70" spans="1:123" s="237" customFormat="1" ht="12.75" x14ac:dyDescent="0.25">
      <c r="A70" s="132" t="s">
        <v>247</v>
      </c>
      <c r="B70" s="273">
        <v>1370</v>
      </c>
      <c r="C70" s="274"/>
      <c r="D70" s="273">
        <v>756</v>
      </c>
      <c r="E70" s="274"/>
      <c r="F70" s="273">
        <v>1120</v>
      </c>
      <c r="G70" s="274"/>
      <c r="H70" s="273">
        <v>1040</v>
      </c>
      <c r="I70" s="274"/>
      <c r="J70" s="273">
        <v>1040</v>
      </c>
      <c r="K70" s="274"/>
      <c r="L70" s="273">
        <v>1040</v>
      </c>
      <c r="M70" s="274"/>
      <c r="N70" s="273">
        <v>860</v>
      </c>
      <c r="O70" s="274"/>
      <c r="P70" s="273">
        <v>940</v>
      </c>
      <c r="Q70" s="274"/>
      <c r="R70" s="273">
        <v>720</v>
      </c>
      <c r="S70" s="274"/>
      <c r="T70" s="273">
        <v>630</v>
      </c>
      <c r="U70" s="274"/>
      <c r="V70" s="273">
        <v>600</v>
      </c>
      <c r="W70" s="323"/>
      <c r="X70" s="273">
        <v>860</v>
      </c>
      <c r="Y70" s="274"/>
      <c r="Z70" s="273">
        <v>960</v>
      </c>
      <c r="AA70" s="274"/>
      <c r="AB70" s="273">
        <v>270</v>
      </c>
      <c r="AC70" s="274"/>
      <c r="AD70" s="273">
        <v>360</v>
      </c>
      <c r="AE70" s="274"/>
      <c r="AF70" s="273">
        <v>300</v>
      </c>
      <c r="AG70" s="274"/>
      <c r="AH70" s="273">
        <v>270</v>
      </c>
      <c r="AI70" s="274"/>
      <c r="AJ70" s="273">
        <v>295</v>
      </c>
      <c r="AK70" s="274"/>
      <c r="AL70" s="273">
        <v>210</v>
      </c>
      <c r="AM70" s="274"/>
      <c r="AN70" s="273">
        <v>200</v>
      </c>
      <c r="AO70" s="274"/>
      <c r="AP70" s="273">
        <v>240</v>
      </c>
      <c r="AQ70" s="274"/>
      <c r="AR70" s="273">
        <v>280</v>
      </c>
      <c r="AS70" s="274"/>
      <c r="AT70" s="273">
        <v>300</v>
      </c>
      <c r="AU70" s="274"/>
      <c r="AV70" s="273">
        <v>295</v>
      </c>
      <c r="AW70" s="274"/>
      <c r="AX70" s="273">
        <v>230</v>
      </c>
      <c r="AY70" s="274"/>
      <c r="AZ70" s="273">
        <v>540</v>
      </c>
      <c r="BA70" s="274"/>
      <c r="BB70" s="273">
        <v>290</v>
      </c>
      <c r="BC70" s="274"/>
      <c r="BD70" s="273">
        <v>1880</v>
      </c>
      <c r="BE70" s="274"/>
      <c r="BF70" s="273"/>
      <c r="BG70" s="274"/>
      <c r="BH70" s="273">
        <v>1210</v>
      </c>
      <c r="BI70" s="274"/>
      <c r="BJ70" s="273">
        <v>790</v>
      </c>
      <c r="BK70" s="274"/>
      <c r="BL70" s="273">
        <v>960</v>
      </c>
      <c r="BM70" s="274"/>
      <c r="BN70" s="273">
        <v>1410</v>
      </c>
      <c r="BO70" s="274"/>
      <c r="BP70" s="273">
        <v>1280</v>
      </c>
      <c r="BQ70" s="274"/>
      <c r="BR70" s="273">
        <v>1815</v>
      </c>
      <c r="BS70" s="274"/>
      <c r="BT70" s="273">
        <v>1845</v>
      </c>
      <c r="BU70" s="274"/>
      <c r="BV70" s="273">
        <v>390</v>
      </c>
      <c r="BW70" s="274"/>
      <c r="BX70" s="273">
        <v>1190</v>
      </c>
      <c r="BY70" s="274"/>
      <c r="BZ70" s="273">
        <v>1280</v>
      </c>
      <c r="CA70" s="274"/>
      <c r="CB70" s="273">
        <v>1244</v>
      </c>
      <c r="CC70" s="274"/>
      <c r="CD70" s="273">
        <v>1280</v>
      </c>
      <c r="CE70" s="274"/>
      <c r="CF70" s="273">
        <v>1405</v>
      </c>
      <c r="CG70" s="274"/>
      <c r="CH70" s="273">
        <v>1315</v>
      </c>
      <c r="CI70" s="274"/>
      <c r="CJ70" s="273">
        <v>1970</v>
      </c>
      <c r="CK70" s="274"/>
      <c r="CL70" s="273">
        <v>375</v>
      </c>
      <c r="CM70" s="274"/>
      <c r="CN70" s="273">
        <v>350</v>
      </c>
      <c r="CO70" s="274"/>
      <c r="CP70" s="273">
        <v>350</v>
      </c>
      <c r="CQ70" s="274"/>
      <c r="CR70" s="273">
        <v>370</v>
      </c>
      <c r="CS70" s="274"/>
      <c r="CT70" s="273">
        <v>360</v>
      </c>
      <c r="CU70" s="274"/>
      <c r="CV70" s="273">
        <v>350</v>
      </c>
      <c r="CW70" s="274"/>
      <c r="CX70" s="273">
        <v>365</v>
      </c>
      <c r="CY70" s="274"/>
      <c r="CZ70" s="273">
        <v>1410</v>
      </c>
      <c r="DA70" s="274"/>
      <c r="DB70" s="273">
        <v>331</v>
      </c>
      <c r="DC70" s="274"/>
      <c r="DD70" s="273">
        <v>398</v>
      </c>
      <c r="DE70" s="274"/>
      <c r="DF70" s="273">
        <v>364</v>
      </c>
      <c r="DG70" s="274"/>
      <c r="DH70" s="273">
        <v>385</v>
      </c>
      <c r="DI70" s="274"/>
      <c r="DJ70" s="273"/>
      <c r="DK70" s="274"/>
      <c r="DL70" s="273"/>
      <c r="DM70" s="274"/>
      <c r="DN70" s="273"/>
      <c r="DO70" s="274"/>
      <c r="DP70" s="273"/>
      <c r="DQ70" s="274"/>
      <c r="DR70" s="273"/>
      <c r="DS70" s="274"/>
    </row>
    <row r="71" spans="1:123" s="237" customFormat="1" ht="12.75" x14ac:dyDescent="0.25">
      <c r="A71" s="132" t="s">
        <v>248</v>
      </c>
      <c r="B71" s="273">
        <v>0</v>
      </c>
      <c r="C71" s="274"/>
      <c r="D71" s="273">
        <v>192</v>
      </c>
      <c r="E71" s="274"/>
      <c r="F71" s="273">
        <v>941</v>
      </c>
      <c r="G71" s="274"/>
      <c r="H71" s="273">
        <v>1040</v>
      </c>
      <c r="I71" s="274"/>
      <c r="J71" s="273">
        <v>1040</v>
      </c>
      <c r="K71" s="274"/>
      <c r="L71" s="273">
        <v>1040</v>
      </c>
      <c r="M71" s="274"/>
      <c r="N71" s="273">
        <v>860</v>
      </c>
      <c r="O71" s="274"/>
      <c r="P71" s="273">
        <v>940</v>
      </c>
      <c r="Q71" s="274"/>
      <c r="R71" s="273">
        <v>720</v>
      </c>
      <c r="S71" s="274"/>
      <c r="T71" s="273">
        <v>630</v>
      </c>
      <c r="U71" s="274"/>
      <c r="V71" s="273">
        <v>600</v>
      </c>
      <c r="W71" s="323"/>
      <c r="X71" s="273">
        <v>792</v>
      </c>
      <c r="Y71" s="274"/>
      <c r="Z71" s="273">
        <v>960</v>
      </c>
      <c r="AA71" s="274"/>
      <c r="AB71" s="273">
        <v>270</v>
      </c>
      <c r="AC71" s="274"/>
      <c r="AD71" s="273">
        <v>360</v>
      </c>
      <c r="AE71" s="274"/>
      <c r="AF71" s="273">
        <v>300</v>
      </c>
      <c r="AG71" s="274"/>
      <c r="AH71" s="273">
        <v>270</v>
      </c>
      <c r="AI71" s="274"/>
      <c r="AJ71" s="273">
        <v>295</v>
      </c>
      <c r="AK71" s="274"/>
      <c r="AL71" s="273">
        <v>210</v>
      </c>
      <c r="AM71" s="274"/>
      <c r="AN71" s="273">
        <v>200</v>
      </c>
      <c r="AO71" s="274"/>
      <c r="AP71" s="273">
        <v>240</v>
      </c>
      <c r="AQ71" s="274"/>
      <c r="AR71" s="273">
        <v>280</v>
      </c>
      <c r="AS71" s="274"/>
      <c r="AT71" s="273">
        <v>300</v>
      </c>
      <c r="AU71" s="274"/>
      <c r="AV71" s="273">
        <v>295</v>
      </c>
      <c r="AW71" s="274"/>
      <c r="AX71" s="273">
        <v>230</v>
      </c>
      <c r="AY71" s="274"/>
      <c r="AZ71" s="273">
        <v>540</v>
      </c>
      <c r="BA71" s="274"/>
      <c r="BB71" s="273">
        <v>290</v>
      </c>
      <c r="BC71" s="274"/>
      <c r="BD71" s="273">
        <v>1880</v>
      </c>
      <c r="BE71" s="274"/>
      <c r="BF71" s="273"/>
      <c r="BG71" s="274"/>
      <c r="BH71" s="273">
        <v>1210</v>
      </c>
      <c r="BI71" s="274"/>
      <c r="BJ71" s="273">
        <v>790</v>
      </c>
      <c r="BK71" s="274"/>
      <c r="BL71" s="273">
        <v>960</v>
      </c>
      <c r="BM71" s="274"/>
      <c r="BN71" s="273">
        <v>1410</v>
      </c>
      <c r="BO71" s="274"/>
      <c r="BP71" s="273">
        <v>1280</v>
      </c>
      <c r="BQ71" s="274"/>
      <c r="BR71" s="273">
        <v>1815</v>
      </c>
      <c r="BS71" s="274"/>
      <c r="BT71" s="273">
        <v>1845</v>
      </c>
      <c r="BU71" s="274"/>
      <c r="BV71" s="273">
        <v>390</v>
      </c>
      <c r="BW71" s="274"/>
      <c r="BX71" s="273">
        <v>1190</v>
      </c>
      <c r="BY71" s="274"/>
      <c r="BZ71" s="273">
        <v>1280</v>
      </c>
      <c r="CA71" s="274"/>
      <c r="CB71" s="273">
        <v>1244</v>
      </c>
      <c r="CC71" s="274"/>
      <c r="CD71" s="273">
        <v>1280</v>
      </c>
      <c r="CE71" s="274"/>
      <c r="CF71" s="273">
        <v>1405</v>
      </c>
      <c r="CG71" s="274"/>
      <c r="CH71" s="273">
        <v>1315</v>
      </c>
      <c r="CI71" s="274"/>
      <c r="CJ71" s="273">
        <v>1970</v>
      </c>
      <c r="CK71" s="274"/>
      <c r="CL71" s="273">
        <v>375</v>
      </c>
      <c r="CM71" s="274"/>
      <c r="CN71" s="273">
        <v>350</v>
      </c>
      <c r="CO71" s="274"/>
      <c r="CP71" s="273">
        <v>350</v>
      </c>
      <c r="CQ71" s="274"/>
      <c r="CR71" s="273">
        <v>370</v>
      </c>
      <c r="CS71" s="274"/>
      <c r="CT71" s="273">
        <v>360</v>
      </c>
      <c r="CU71" s="274"/>
      <c r="CV71" s="273">
        <v>350</v>
      </c>
      <c r="CW71" s="274"/>
      <c r="CX71" s="273">
        <v>365</v>
      </c>
      <c r="CY71" s="274"/>
      <c r="CZ71" s="273">
        <v>1410</v>
      </c>
      <c r="DA71" s="274"/>
      <c r="DB71" s="273">
        <v>331</v>
      </c>
      <c r="DC71" s="274"/>
      <c r="DD71" s="273">
        <v>398</v>
      </c>
      <c r="DE71" s="274"/>
      <c r="DF71" s="273">
        <v>364</v>
      </c>
      <c r="DG71" s="274"/>
      <c r="DH71" s="273">
        <v>385</v>
      </c>
      <c r="DI71" s="274"/>
      <c r="DJ71" s="273"/>
      <c r="DK71" s="274"/>
      <c r="DL71" s="273"/>
      <c r="DM71" s="274"/>
      <c r="DN71" s="273"/>
      <c r="DO71" s="274"/>
      <c r="DP71" s="273"/>
      <c r="DQ71" s="274"/>
      <c r="DR71" s="273"/>
      <c r="DS71" s="274"/>
    </row>
    <row r="72" spans="1:123" s="236" customFormat="1" ht="12.75" x14ac:dyDescent="0.25">
      <c r="A72" s="219" t="s">
        <v>249</v>
      </c>
      <c r="B72" s="287">
        <v>1.6000000000000001E-3</v>
      </c>
      <c r="C72" s="340"/>
      <c r="D72" s="287">
        <v>0.03</v>
      </c>
      <c r="E72" s="340"/>
      <c r="F72" s="287">
        <v>0.19</v>
      </c>
      <c r="G72" s="340"/>
      <c r="H72" s="338">
        <f>((H73-H76)/(H73))</f>
        <v>0.35533980582524272</v>
      </c>
      <c r="I72" s="339"/>
      <c r="J72" s="338">
        <f>((J73-J76)/(J73))</f>
        <v>0.3612040133779264</v>
      </c>
      <c r="K72" s="339"/>
      <c r="L72" s="338">
        <f>((L73-L76)/(L73))</f>
        <v>0.43333333333333335</v>
      </c>
      <c r="M72" s="339"/>
      <c r="N72" s="338">
        <f>((N73-N76)/(N73))</f>
        <v>0.39893617021276595</v>
      </c>
      <c r="O72" s="339"/>
      <c r="P72" s="338">
        <f>((P73-P76)/(P73))</f>
        <v>0.41666666666666669</v>
      </c>
      <c r="Q72" s="339"/>
      <c r="R72" s="338">
        <f>((R73-R76)/(R73))</f>
        <v>0.47899159663865548</v>
      </c>
      <c r="S72" s="339"/>
      <c r="T72" s="338">
        <f>((T73-T76)/(T73))</f>
        <v>0.47899159663865548</v>
      </c>
      <c r="U72" s="339"/>
      <c r="V72" s="338">
        <f>((V73-V76)/(V73))</f>
        <v>0.59205776173285196</v>
      </c>
      <c r="W72" s="339"/>
      <c r="X72" s="338">
        <f>((X73-X76)/(X73))</f>
        <v>0.53666666666666663</v>
      </c>
      <c r="Y72" s="339"/>
      <c r="Z72" s="338">
        <f>IFERROR((((Z73-Z76)/(Z73))),0)</f>
        <v>0.52789699570815452</v>
      </c>
      <c r="AA72" s="339"/>
      <c r="AB72" s="338">
        <f>IFERROR((((AB73-AB76)/(AB73))),0)</f>
        <v>0.44897959183673469</v>
      </c>
      <c r="AC72" s="339"/>
      <c r="AD72" s="338">
        <f>IFERROR((((AD73-AD76)/(AD73))),0)</f>
        <v>0.41035856573705182</v>
      </c>
      <c r="AE72" s="339"/>
      <c r="AF72" s="338">
        <f>IFERROR((((AF73-AF76)/(AF73))),0)</f>
        <v>0.39090909090909093</v>
      </c>
      <c r="AG72" s="339"/>
      <c r="AH72" s="338">
        <f>IFERROR((((AH73-AH76)/(AH73))),0)</f>
        <v>0.38260869565217392</v>
      </c>
      <c r="AI72" s="339"/>
      <c r="AJ72" s="338">
        <f>IFERROR((((AJ73-AJ76)/(AJ73))),0)</f>
        <v>0.38565022421524664</v>
      </c>
      <c r="AK72" s="339"/>
      <c r="AL72" s="338">
        <f>IFERROR((((AL73-AL76)/(AL73))),0)</f>
        <v>0.17901234567901234</v>
      </c>
      <c r="AM72" s="339"/>
      <c r="AN72" s="338">
        <f>IFERROR((((AN73-AN76)/(AN73))),0)</f>
        <v>0.27659574468085107</v>
      </c>
      <c r="AO72" s="339"/>
      <c r="AP72" s="338">
        <f>IFERROR((((AP73-AP76)/(AP73))),0)</f>
        <v>0.27272727272727271</v>
      </c>
      <c r="AQ72" s="339"/>
      <c r="AR72" s="338">
        <f>IFERROR((((AR73-AR76)/(AR73))),0)</f>
        <v>0.31538461538461537</v>
      </c>
      <c r="AS72" s="339"/>
      <c r="AT72" s="338">
        <f>IFERROR((((AT73-AT76)/(AT73))),0)</f>
        <v>0.30046948356807512</v>
      </c>
      <c r="AU72" s="339"/>
      <c r="AV72" s="338">
        <f>IFERROR((((AV73-AV76)/(AV73))),0)</f>
        <v>0.29761904761904762</v>
      </c>
      <c r="AW72" s="339"/>
      <c r="AX72" s="338">
        <f>IFERROR((((AX73-AX76)/(AX73))),0)</f>
        <v>0.3174061433447099</v>
      </c>
      <c r="AY72" s="339"/>
      <c r="AZ72" s="338">
        <f>IFERROR((((AZ73-AZ76)/(AZ73))),0)</f>
        <v>0.28897338403041822</v>
      </c>
      <c r="BA72" s="339"/>
      <c r="BB72" s="338">
        <f>IFERROR((((BB73-BB76)/(BB73))),0)</f>
        <v>0.37867647058823528</v>
      </c>
      <c r="BC72" s="339"/>
      <c r="BD72" s="338">
        <f>IFERROR((((BD73-BD76)/(BD73))),0)</f>
        <v>0.23966942148760331</v>
      </c>
      <c r="BE72" s="339"/>
      <c r="BF72" s="338">
        <f>IFERROR((((BF73-BF76)/(BF73))),0)</f>
        <v>0</v>
      </c>
      <c r="BG72" s="339"/>
      <c r="BH72" s="338">
        <f>IFERROR((((BH73-BH76)/(BH73))),0)</f>
        <v>0.28853754940711462</v>
      </c>
      <c r="BI72" s="339"/>
      <c r="BJ72" s="338">
        <f>IFERROR((((BJ73-BJ76)/(BJ73))),0)</f>
        <v>0.25147928994082841</v>
      </c>
      <c r="BK72" s="339"/>
      <c r="BL72" s="338">
        <f>IFERROR((((BL73-BL76)/(BL73))),0)</f>
        <v>0.29059829059829062</v>
      </c>
      <c r="BM72" s="339"/>
      <c r="BN72" s="338">
        <f>IFERROR((((BN73-BN76)/(BN73))),0)</f>
        <v>0.30722891566265059</v>
      </c>
      <c r="BO72" s="339"/>
      <c r="BP72" s="338">
        <f>IFERROR((((BP73-BP76)/(BP73))),0)</f>
        <v>0.44094488188976377</v>
      </c>
      <c r="BQ72" s="339"/>
      <c r="BR72" s="338">
        <f>IFERROR((((BR73-BR76)/(BR73))),0)</f>
        <v>0.28991596638655465</v>
      </c>
      <c r="BS72" s="339"/>
      <c r="BT72" s="338">
        <f>IFERROR((((BT73-BT76)/(BT73))),0)</f>
        <v>0.25384615384615383</v>
      </c>
      <c r="BU72" s="339"/>
      <c r="BV72" s="338">
        <f>IFERROR((((BV73-BV76)/(BV73))),0)</f>
        <v>0.21673003802281368</v>
      </c>
      <c r="BW72" s="339"/>
      <c r="BX72" s="338">
        <f>IFERROR((((BX73-BX76)/(BX73))),0)</f>
        <v>0.21172638436482086</v>
      </c>
      <c r="BY72" s="339"/>
      <c r="BZ72" s="338">
        <f>IFERROR((((BZ73-BZ76)/(BZ73))),0)</f>
        <v>0.19666666666666666</v>
      </c>
      <c r="CA72" s="339"/>
      <c r="CB72" s="338">
        <f>IFERROR((((CB73-CB76)/(CB73))),0)</f>
        <v>0.23921568627450981</v>
      </c>
      <c r="CC72" s="339"/>
      <c r="CD72" s="338">
        <f>IFERROR((((CD73-CD76)/(CD73))),0)</f>
        <v>0.22222222222222221</v>
      </c>
      <c r="CE72" s="339"/>
      <c r="CF72" s="338">
        <f>IFERROR((((CF73-CF76)/(CF73))),0)</f>
        <v>0.23283582089552238</v>
      </c>
      <c r="CG72" s="339"/>
      <c r="CH72" s="338">
        <f>IFERROR((((CH73-CH76)/(CH73))),0)</f>
        <v>0.16224188790560473</v>
      </c>
      <c r="CI72" s="339"/>
      <c r="CJ72" s="338">
        <f>IFERROR((((CJ73-CJ76)/(CJ73))),0)</f>
        <v>0.24778761061946902</v>
      </c>
      <c r="CK72" s="339"/>
      <c r="CL72" s="338">
        <f>IFERROR((((CL73-CL76)/(CL73))),0)</f>
        <v>0.28291316526610644</v>
      </c>
      <c r="CM72" s="339"/>
      <c r="CN72" s="338">
        <f>IFERROR((((CN73-CN76)/(CN73))),0)</f>
        <v>0.28526645768025077</v>
      </c>
      <c r="CO72" s="339"/>
      <c r="CP72" s="338">
        <f>IFERROR((((CP73-CP76)/(CP73))),0)</f>
        <v>0.25</v>
      </c>
      <c r="CQ72" s="339"/>
      <c r="CR72" s="338">
        <f>IFERROR((((CR73-CR76)/(CR73))),0)</f>
        <v>0.22857142857142856</v>
      </c>
      <c r="CS72" s="339"/>
      <c r="CT72" s="338">
        <f>IFERROR((((CT73-CT76)/(CT73))),0)</f>
        <v>0.23255813953488372</v>
      </c>
      <c r="CU72" s="339"/>
      <c r="CV72" s="338">
        <f>IFERROR((((CV73-CV76)/(CV73))),0)</f>
        <v>0.21612903225806451</v>
      </c>
      <c r="CW72" s="339"/>
      <c r="CX72" s="338">
        <f>IFERROR((((CX73-CX76)/(CX73))),0)</f>
        <v>0.20648967551622419</v>
      </c>
      <c r="CY72" s="339"/>
      <c r="CZ72" s="338">
        <f>IFERROR((((CZ73-CZ76)/(CZ73))),0)</f>
        <v>0.22324159021406728</v>
      </c>
      <c r="DA72" s="339"/>
      <c r="DB72" s="338">
        <f>IFERROR((((DB73-DB76)/(DB73))),0)</f>
        <v>0.24183006535947713</v>
      </c>
      <c r="DC72" s="339"/>
      <c r="DD72" s="338">
        <f>IFERROR((((DD73-DD76)/(DD73))),0)</f>
        <v>0.19148936170212766</v>
      </c>
      <c r="DE72" s="339"/>
      <c r="DF72" s="338">
        <f>IFERROR((((DF73-DF76)/(DF73))),0)</f>
        <v>0.24080267558528429</v>
      </c>
      <c r="DG72" s="339"/>
      <c r="DH72" s="338">
        <f>IFERROR((((DH73-DH76)/(DH73))),0)</f>
        <v>0.23283582089552238</v>
      </c>
      <c r="DI72" s="339"/>
      <c r="DJ72" s="338">
        <f>IFERROR((((DJ73-DJ76)/(DJ73))),0)</f>
        <v>0</v>
      </c>
      <c r="DK72" s="339"/>
      <c r="DL72" s="338">
        <f>IFERROR((((DL73-DL76)/(DL73))),0)</f>
        <v>0</v>
      </c>
      <c r="DM72" s="339"/>
      <c r="DN72" s="338">
        <f>IFERROR((((DN73-DN76)/(DN73))),0)</f>
        <v>0</v>
      </c>
      <c r="DO72" s="339"/>
      <c r="DP72" s="338">
        <f>IFERROR((((DP73-DP76)/(DP73))),0)</f>
        <v>0</v>
      </c>
      <c r="DQ72" s="339"/>
      <c r="DR72" s="338">
        <f>IFERROR((((DR73-DR76)/(DR73))),0)</f>
        <v>0</v>
      </c>
      <c r="DS72" s="339"/>
    </row>
    <row r="73" spans="1:123" s="237" customFormat="1" ht="12.75" x14ac:dyDescent="0.25">
      <c r="A73" s="238" t="s">
        <v>250</v>
      </c>
      <c r="B73" s="341">
        <v>350</v>
      </c>
      <c r="C73" s="342"/>
      <c r="D73" s="341">
        <v>425</v>
      </c>
      <c r="E73" s="342"/>
      <c r="F73" s="341">
        <v>608</v>
      </c>
      <c r="G73" s="342"/>
      <c r="H73" s="341">
        <v>515</v>
      </c>
      <c r="I73" s="342"/>
      <c r="J73" s="341">
        <v>598</v>
      </c>
      <c r="K73" s="342"/>
      <c r="L73" s="341">
        <v>630</v>
      </c>
      <c r="M73" s="342"/>
      <c r="N73" s="341">
        <v>564</v>
      </c>
      <c r="O73" s="342"/>
      <c r="P73" s="341">
        <v>420</v>
      </c>
      <c r="Q73" s="342"/>
      <c r="R73" s="341">
        <v>357</v>
      </c>
      <c r="S73" s="342"/>
      <c r="T73" s="341">
        <v>357</v>
      </c>
      <c r="U73" s="342"/>
      <c r="V73" s="341">
        <v>277</v>
      </c>
      <c r="W73" s="343"/>
      <c r="X73" s="341">
        <v>300</v>
      </c>
      <c r="Y73" s="342"/>
      <c r="Z73" s="341">
        <v>233</v>
      </c>
      <c r="AA73" s="342"/>
      <c r="AB73" s="341">
        <v>147</v>
      </c>
      <c r="AC73" s="342"/>
      <c r="AD73" s="341">
        <v>251</v>
      </c>
      <c r="AE73" s="342"/>
      <c r="AF73" s="341">
        <v>220</v>
      </c>
      <c r="AG73" s="342"/>
      <c r="AH73" s="341">
        <v>230</v>
      </c>
      <c r="AI73" s="342"/>
      <c r="AJ73" s="341">
        <v>223</v>
      </c>
      <c r="AK73" s="342"/>
      <c r="AL73" s="341">
        <v>162</v>
      </c>
      <c r="AM73" s="342"/>
      <c r="AN73" s="341">
        <v>141</v>
      </c>
      <c r="AO73" s="342"/>
      <c r="AP73" s="341">
        <v>242</v>
      </c>
      <c r="AQ73" s="342"/>
      <c r="AR73" s="341">
        <v>260</v>
      </c>
      <c r="AS73" s="342"/>
      <c r="AT73" s="341">
        <v>213</v>
      </c>
      <c r="AU73" s="342"/>
      <c r="AV73" s="341">
        <v>252</v>
      </c>
      <c r="AW73" s="342"/>
      <c r="AX73" s="341">
        <v>293</v>
      </c>
      <c r="AY73" s="342"/>
      <c r="AZ73" s="341">
        <v>263</v>
      </c>
      <c r="BA73" s="342"/>
      <c r="BB73" s="341">
        <v>272</v>
      </c>
      <c r="BC73" s="342"/>
      <c r="BD73" s="341">
        <v>242</v>
      </c>
      <c r="BE73" s="342"/>
      <c r="BF73" s="273"/>
      <c r="BG73" s="274"/>
      <c r="BH73" s="273">
        <v>506</v>
      </c>
      <c r="BI73" s="274"/>
      <c r="BJ73" s="273">
        <v>338</v>
      </c>
      <c r="BK73" s="274"/>
      <c r="BL73" s="273">
        <v>351</v>
      </c>
      <c r="BM73" s="274"/>
      <c r="BN73" s="273">
        <v>332</v>
      </c>
      <c r="BO73" s="274"/>
      <c r="BP73" s="273">
        <v>254</v>
      </c>
      <c r="BQ73" s="274"/>
      <c r="BR73" s="273">
        <v>238</v>
      </c>
      <c r="BS73" s="274"/>
      <c r="BT73" s="273">
        <v>260</v>
      </c>
      <c r="BU73" s="274"/>
      <c r="BV73" s="273">
        <v>263</v>
      </c>
      <c r="BW73" s="274"/>
      <c r="BX73" s="273">
        <v>307</v>
      </c>
      <c r="BY73" s="274"/>
      <c r="BZ73" s="273">
        <v>300</v>
      </c>
      <c r="CA73" s="274"/>
      <c r="CB73" s="273">
        <v>255</v>
      </c>
      <c r="CC73" s="274"/>
      <c r="CD73" s="273">
        <v>261</v>
      </c>
      <c r="CE73" s="274"/>
      <c r="CF73" s="273">
        <v>335</v>
      </c>
      <c r="CG73" s="274"/>
      <c r="CH73" s="273">
        <v>339</v>
      </c>
      <c r="CI73" s="274"/>
      <c r="CJ73" s="273">
        <v>339</v>
      </c>
      <c r="CK73" s="274"/>
      <c r="CL73" s="273">
        <v>357</v>
      </c>
      <c r="CM73" s="274"/>
      <c r="CN73" s="273">
        <v>319</v>
      </c>
      <c r="CO73" s="274"/>
      <c r="CP73" s="273">
        <v>332</v>
      </c>
      <c r="CQ73" s="274"/>
      <c r="CR73" s="273">
        <v>315</v>
      </c>
      <c r="CS73" s="274"/>
      <c r="CT73" s="273">
        <v>301</v>
      </c>
      <c r="CU73" s="274"/>
      <c r="CV73" s="273">
        <v>310</v>
      </c>
      <c r="CW73" s="274"/>
      <c r="CX73" s="273">
        <v>339</v>
      </c>
      <c r="CY73" s="274"/>
      <c r="CZ73" s="273">
        <v>327</v>
      </c>
      <c r="DA73" s="274"/>
      <c r="DB73" s="273">
        <v>306</v>
      </c>
      <c r="DC73" s="274"/>
      <c r="DD73" s="273">
        <v>329</v>
      </c>
      <c r="DE73" s="274"/>
      <c r="DF73" s="273">
        <v>299</v>
      </c>
      <c r="DG73" s="274"/>
      <c r="DH73" s="273">
        <v>335</v>
      </c>
      <c r="DI73" s="274"/>
      <c r="DJ73" s="273"/>
      <c r="DK73" s="274"/>
      <c r="DL73" s="273"/>
      <c r="DM73" s="274"/>
      <c r="DN73" s="273"/>
      <c r="DO73" s="274"/>
      <c r="DP73" s="273"/>
      <c r="DQ73" s="274"/>
      <c r="DR73" s="273"/>
      <c r="DS73" s="274"/>
    </row>
    <row r="74" spans="1:123" s="236" customFormat="1" ht="12.75" x14ac:dyDescent="0.25">
      <c r="A74" s="239" t="s">
        <v>251</v>
      </c>
      <c r="B74" s="287">
        <v>0</v>
      </c>
      <c r="C74" s="340"/>
      <c r="D74" s="287">
        <v>0</v>
      </c>
      <c r="E74" s="340"/>
      <c r="F74" s="287">
        <v>0</v>
      </c>
      <c r="G74" s="340"/>
      <c r="H74" s="338">
        <f>((H75-H77)/(H75))</f>
        <v>0.35533980582524272</v>
      </c>
      <c r="I74" s="339"/>
      <c r="J74" s="338">
        <f>((J75-J77)/(J75))</f>
        <v>0.3612040133779264</v>
      </c>
      <c r="K74" s="339"/>
      <c r="L74" s="338">
        <f>((L75-L77)/(L75))</f>
        <v>0.43333333333333335</v>
      </c>
      <c r="M74" s="339"/>
      <c r="N74" s="338">
        <f>((N75-N77)/(N75))</f>
        <v>0.39893617021276595</v>
      </c>
      <c r="O74" s="339"/>
      <c r="P74" s="338">
        <f>((P75-P77)/(P75))</f>
        <v>0.41666666666666669</v>
      </c>
      <c r="Q74" s="339"/>
      <c r="R74" s="338">
        <f>((R75-R77)/(R75))</f>
        <v>0.47899159663865548</v>
      </c>
      <c r="S74" s="339"/>
      <c r="T74" s="338">
        <f>((T75-T77)/(T75))</f>
        <v>0.47899159663865548</v>
      </c>
      <c r="U74" s="339"/>
      <c r="V74" s="338">
        <f>((V75-V77)/(V75))</f>
        <v>0.59205776173285196</v>
      </c>
      <c r="W74" s="339"/>
      <c r="X74" s="338">
        <f>((X75-X77)/(X75))</f>
        <v>0.53666666666666663</v>
      </c>
      <c r="Y74" s="339"/>
      <c r="Z74" s="338">
        <f>IFERROR((((Z75-Z77)/(Z75))),0)</f>
        <v>0.52789699570815452</v>
      </c>
      <c r="AA74" s="339"/>
      <c r="AB74" s="338">
        <f>IFERROR((((AB75-AB77)/(AB75))),0)</f>
        <v>0.44897959183673469</v>
      </c>
      <c r="AC74" s="339"/>
      <c r="AD74" s="338">
        <f>IFERROR((((AD75-AD77)/(AD75))),0)</f>
        <v>0.41035856573705182</v>
      </c>
      <c r="AE74" s="339"/>
      <c r="AF74" s="338">
        <f>IFERROR((((AF75-AF77)/(AF75))),0)</f>
        <v>0.39090909090909093</v>
      </c>
      <c r="AG74" s="339"/>
      <c r="AH74" s="338">
        <f>IFERROR((((AH75-AH77)/(AH75))),0)</f>
        <v>0.38260869565217392</v>
      </c>
      <c r="AI74" s="339"/>
      <c r="AJ74" s="338">
        <f>IFERROR((((AJ75-AJ77)/(AJ75))),0)</f>
        <v>0.38565022421524664</v>
      </c>
      <c r="AK74" s="339"/>
      <c r="AL74" s="338">
        <f>IFERROR((((AL75-AL77)/(AL75))),0)</f>
        <v>0.17901234567901234</v>
      </c>
      <c r="AM74" s="339"/>
      <c r="AN74" s="338">
        <f>IFERROR((((AN75-AN77)/(AN75))),0)</f>
        <v>0.27659574468085107</v>
      </c>
      <c r="AO74" s="339"/>
      <c r="AP74" s="338">
        <f>IFERROR((((AP75-AP77)/(AP75))),0)</f>
        <v>0.27272727272727271</v>
      </c>
      <c r="AQ74" s="339"/>
      <c r="AR74" s="338">
        <f>IFERROR((((AR75-AR77)/(AR75))),0)</f>
        <v>0.31538461538461537</v>
      </c>
      <c r="AS74" s="339"/>
      <c r="AT74" s="338">
        <f>IFERROR((((AT75-AT77)/(AT75))),0)</f>
        <v>0.30046948356807512</v>
      </c>
      <c r="AU74" s="339"/>
      <c r="AV74" s="338">
        <f>IFERROR((((AV75-AV77)/(AV75))),0)</f>
        <v>0.29761904761904762</v>
      </c>
      <c r="AW74" s="339"/>
      <c r="AX74" s="338">
        <f>IFERROR((((AX75-AX77)/(AX75))),0)</f>
        <v>0.3174061433447099</v>
      </c>
      <c r="AY74" s="339"/>
      <c r="AZ74" s="338">
        <f>IFERROR((((AZ75-AZ77)/(AZ75))),0)</f>
        <v>0.28897338403041822</v>
      </c>
      <c r="BA74" s="339"/>
      <c r="BB74" s="338">
        <f>IFERROR((((BB75-BB77)/(BB75))),0)</f>
        <v>0.37867647058823528</v>
      </c>
      <c r="BC74" s="339"/>
      <c r="BD74" s="338">
        <f>IFERROR((((BD75-BD77)/(BD75))),0)</f>
        <v>0.23966942148760331</v>
      </c>
      <c r="BE74" s="339"/>
      <c r="BF74" s="338">
        <f>IFERROR((((BF75-BF77)/(BF75))),0)</f>
        <v>0</v>
      </c>
      <c r="BG74" s="339"/>
      <c r="BH74" s="338">
        <f>IFERROR((((BH75-BH77)/(BH75))),0)</f>
        <v>0.28853754940711462</v>
      </c>
      <c r="BI74" s="339"/>
      <c r="BJ74" s="338">
        <f>IFERROR((((BJ75-BJ77)/(BJ75))),0)</f>
        <v>0.25147928994082841</v>
      </c>
      <c r="BK74" s="339"/>
      <c r="BL74" s="338">
        <f>IFERROR((((BL75-BL77)/(BL75))),0)</f>
        <v>0.29059829059829062</v>
      </c>
      <c r="BM74" s="339"/>
      <c r="BN74" s="338">
        <f>IFERROR((((BN75-BN77)/(BN75))),0)</f>
        <v>0.30722891566265059</v>
      </c>
      <c r="BO74" s="339"/>
      <c r="BP74" s="338">
        <f>IFERROR((((BP75-BP77)/(BP75))),0)</f>
        <v>0.44094488188976377</v>
      </c>
      <c r="BQ74" s="339"/>
      <c r="BR74" s="338">
        <f>IFERROR((((BR75-BR77)/(BR75))),0)</f>
        <v>0.28991596638655465</v>
      </c>
      <c r="BS74" s="339"/>
      <c r="BT74" s="338">
        <f>IFERROR((((BT75-BT77)/(BT75))),0)</f>
        <v>0.25384615384615383</v>
      </c>
      <c r="BU74" s="339"/>
      <c r="BV74" s="338">
        <f>IFERROR((((BV75-BV77)/(BV75))),0)</f>
        <v>0.21673003802281368</v>
      </c>
      <c r="BW74" s="339"/>
      <c r="BX74" s="338">
        <f>IFERROR((((BX75-BX77)/(BX75))),0)</f>
        <v>0.21172638436482086</v>
      </c>
      <c r="BY74" s="339"/>
      <c r="BZ74" s="338">
        <f>IFERROR((((BZ75-BZ77)/(BZ75))),0)</f>
        <v>0.19666666666666666</v>
      </c>
      <c r="CA74" s="339"/>
      <c r="CB74" s="338">
        <f>IFERROR((((CB75-CB77)/(CB75))),0)</f>
        <v>0.23921568627450981</v>
      </c>
      <c r="CC74" s="339"/>
      <c r="CD74" s="338">
        <f>IFERROR((((CD75-CD77)/(CD75))),0)</f>
        <v>0.22222222222222221</v>
      </c>
      <c r="CE74" s="339"/>
      <c r="CF74" s="338">
        <f>IFERROR((((CF75-CF77)/(CF75))),0)</f>
        <v>0.23283582089552238</v>
      </c>
      <c r="CG74" s="339"/>
      <c r="CH74" s="338">
        <f>IFERROR((((CH75-CH77)/(CH75))),0)</f>
        <v>0.16224188790560473</v>
      </c>
      <c r="CI74" s="339"/>
      <c r="CJ74" s="338">
        <f>IFERROR((((CJ75-CJ77)/(CJ75))),0)</f>
        <v>0.24778761061946902</v>
      </c>
      <c r="CK74" s="339"/>
      <c r="CL74" s="338">
        <f>IFERROR((((CL75-CL77)/(CL75))),0)</f>
        <v>0.28291316526610644</v>
      </c>
      <c r="CM74" s="339"/>
      <c r="CN74" s="338">
        <f>IFERROR((((CN75-CN77)/(CN75))),0)</f>
        <v>0.28526645768025077</v>
      </c>
      <c r="CO74" s="339"/>
      <c r="CP74" s="338">
        <f>IFERROR((((CP75-CP77)/(CP75))),0)</f>
        <v>0.25</v>
      </c>
      <c r="CQ74" s="339"/>
      <c r="CR74" s="338">
        <f>IFERROR((((CR75-CR77)/(CR75))),0)</f>
        <v>0.22857142857142856</v>
      </c>
      <c r="CS74" s="339"/>
      <c r="CT74" s="338">
        <f>IFERROR((((CT75-CT77)/(CT75))),0)</f>
        <v>0.23255813953488372</v>
      </c>
      <c r="CU74" s="339"/>
      <c r="CV74" s="338">
        <f>IFERROR((((CV75-CV77)/(CV75))),0)</f>
        <v>0.21612903225806451</v>
      </c>
      <c r="CW74" s="339"/>
      <c r="CX74" s="338">
        <f>IFERROR((((CX75-CX77)/(CX75))),0)</f>
        <v>0.20648967551622419</v>
      </c>
      <c r="CY74" s="339"/>
      <c r="CZ74" s="338">
        <f>IFERROR((((CZ75-CZ77)/(CZ75))),0)</f>
        <v>0.22324159021406728</v>
      </c>
      <c r="DA74" s="339"/>
      <c r="DB74" s="338">
        <f>IFERROR((((DB75-DB77)/(DB75))),0)</f>
        <v>0.24183006535947713</v>
      </c>
      <c r="DC74" s="339"/>
      <c r="DD74" s="338">
        <f>IFERROR((((DD75-DD77)/(DD75))),0)</f>
        <v>0.19148936170212766</v>
      </c>
      <c r="DE74" s="339"/>
      <c r="DF74" s="338">
        <f>IFERROR((((DF75-DF77)/(DF75))),0)</f>
        <v>0.24080267558528429</v>
      </c>
      <c r="DG74" s="339"/>
      <c r="DH74" s="338">
        <f>IFERROR((((DH75-DH77)/(DH75))),0)</f>
        <v>0.23283582089552238</v>
      </c>
      <c r="DI74" s="339"/>
      <c r="DJ74" s="338">
        <f>IFERROR((((DJ75-DJ77)/(DJ75))),0)</f>
        <v>0</v>
      </c>
      <c r="DK74" s="339"/>
      <c r="DL74" s="338">
        <f>IFERROR((((DL75-DL77)/(DL75))),0)</f>
        <v>0</v>
      </c>
      <c r="DM74" s="339"/>
      <c r="DN74" s="338">
        <f>IFERROR((((DN75-DN77)/(DN75))),0)</f>
        <v>0</v>
      </c>
      <c r="DO74" s="339"/>
      <c r="DP74" s="338">
        <f>IFERROR((((DP75-DP77)/(DP75))),0)</f>
        <v>0</v>
      </c>
      <c r="DQ74" s="339"/>
      <c r="DR74" s="338">
        <f>IFERROR((((DR75-DR77)/(DR75))),0)</f>
        <v>0</v>
      </c>
      <c r="DS74" s="339"/>
    </row>
    <row r="75" spans="1:123" s="237" customFormat="1" ht="12.75" x14ac:dyDescent="0.25">
      <c r="A75" s="238" t="s">
        <v>252</v>
      </c>
      <c r="B75" s="341">
        <v>0</v>
      </c>
      <c r="C75" s="342"/>
      <c r="D75" s="341">
        <v>0</v>
      </c>
      <c r="E75" s="342"/>
      <c r="F75" s="341">
        <v>0</v>
      </c>
      <c r="G75" s="342"/>
      <c r="H75" s="341">
        <v>515</v>
      </c>
      <c r="I75" s="342"/>
      <c r="J75" s="341">
        <v>598</v>
      </c>
      <c r="K75" s="342"/>
      <c r="L75" s="341">
        <v>630</v>
      </c>
      <c r="M75" s="342"/>
      <c r="N75" s="341">
        <v>564</v>
      </c>
      <c r="O75" s="342"/>
      <c r="P75" s="341">
        <v>420</v>
      </c>
      <c r="Q75" s="342"/>
      <c r="R75" s="341">
        <v>357</v>
      </c>
      <c r="S75" s="342"/>
      <c r="T75" s="341">
        <v>357</v>
      </c>
      <c r="U75" s="342"/>
      <c r="V75" s="341">
        <v>277</v>
      </c>
      <c r="W75" s="343"/>
      <c r="X75" s="341">
        <v>300</v>
      </c>
      <c r="Y75" s="342"/>
      <c r="Z75" s="341">
        <v>233</v>
      </c>
      <c r="AA75" s="342"/>
      <c r="AB75" s="341">
        <v>147</v>
      </c>
      <c r="AC75" s="342"/>
      <c r="AD75" s="341">
        <v>251</v>
      </c>
      <c r="AE75" s="342"/>
      <c r="AF75" s="341">
        <v>220</v>
      </c>
      <c r="AG75" s="342"/>
      <c r="AH75" s="341">
        <v>230</v>
      </c>
      <c r="AI75" s="342"/>
      <c r="AJ75" s="341">
        <v>223</v>
      </c>
      <c r="AK75" s="342"/>
      <c r="AL75" s="341">
        <v>162</v>
      </c>
      <c r="AM75" s="342"/>
      <c r="AN75" s="341">
        <v>141</v>
      </c>
      <c r="AO75" s="342"/>
      <c r="AP75" s="341">
        <v>242</v>
      </c>
      <c r="AQ75" s="342"/>
      <c r="AR75" s="341">
        <v>260</v>
      </c>
      <c r="AS75" s="342"/>
      <c r="AT75" s="341">
        <v>213</v>
      </c>
      <c r="AU75" s="342"/>
      <c r="AV75" s="341">
        <v>252</v>
      </c>
      <c r="AW75" s="342"/>
      <c r="AX75" s="341">
        <v>293</v>
      </c>
      <c r="AY75" s="342"/>
      <c r="AZ75" s="341">
        <v>263</v>
      </c>
      <c r="BA75" s="342"/>
      <c r="BB75" s="341">
        <v>272</v>
      </c>
      <c r="BC75" s="342"/>
      <c r="BD75" s="341">
        <v>242</v>
      </c>
      <c r="BE75" s="342"/>
      <c r="BF75" s="273"/>
      <c r="BG75" s="274"/>
      <c r="BH75" s="273">
        <v>506</v>
      </c>
      <c r="BI75" s="274"/>
      <c r="BJ75" s="273">
        <v>338</v>
      </c>
      <c r="BK75" s="274"/>
      <c r="BL75" s="273">
        <v>351</v>
      </c>
      <c r="BM75" s="274"/>
      <c r="BN75" s="273">
        <v>332</v>
      </c>
      <c r="BO75" s="274"/>
      <c r="BP75" s="273">
        <v>254</v>
      </c>
      <c r="BQ75" s="274"/>
      <c r="BR75" s="273">
        <v>238</v>
      </c>
      <c r="BS75" s="274"/>
      <c r="BT75" s="273">
        <v>260</v>
      </c>
      <c r="BU75" s="274"/>
      <c r="BV75" s="273">
        <v>263</v>
      </c>
      <c r="BW75" s="274"/>
      <c r="BX75" s="273">
        <v>307</v>
      </c>
      <c r="BY75" s="274"/>
      <c r="BZ75" s="273">
        <v>300</v>
      </c>
      <c r="CA75" s="274"/>
      <c r="CB75" s="273">
        <v>255</v>
      </c>
      <c r="CC75" s="274"/>
      <c r="CD75" s="273">
        <v>261</v>
      </c>
      <c r="CE75" s="274"/>
      <c r="CF75" s="273">
        <v>335</v>
      </c>
      <c r="CG75" s="274"/>
      <c r="CH75" s="273">
        <v>339</v>
      </c>
      <c r="CI75" s="274"/>
      <c r="CJ75" s="273">
        <v>339</v>
      </c>
      <c r="CK75" s="274"/>
      <c r="CL75" s="273">
        <v>357</v>
      </c>
      <c r="CM75" s="274"/>
      <c r="CN75" s="273">
        <v>319</v>
      </c>
      <c r="CO75" s="274"/>
      <c r="CP75" s="273">
        <v>332</v>
      </c>
      <c r="CQ75" s="274"/>
      <c r="CR75" s="273">
        <v>315</v>
      </c>
      <c r="CS75" s="274"/>
      <c r="CT75" s="273">
        <v>301</v>
      </c>
      <c r="CU75" s="274"/>
      <c r="CV75" s="273">
        <v>310</v>
      </c>
      <c r="CW75" s="274"/>
      <c r="CX75" s="273">
        <v>339</v>
      </c>
      <c r="CY75" s="274"/>
      <c r="CZ75" s="273">
        <v>327</v>
      </c>
      <c r="DA75" s="274"/>
      <c r="DB75" s="273">
        <v>306</v>
      </c>
      <c r="DC75" s="274"/>
      <c r="DD75" s="273">
        <v>329</v>
      </c>
      <c r="DE75" s="274"/>
      <c r="DF75" s="273">
        <v>299</v>
      </c>
      <c r="DG75" s="274"/>
      <c r="DH75" s="273">
        <v>335</v>
      </c>
      <c r="DI75" s="274"/>
      <c r="DJ75" s="273"/>
      <c r="DK75" s="274"/>
      <c r="DL75" s="273"/>
      <c r="DM75" s="274"/>
      <c r="DN75" s="273"/>
      <c r="DO75" s="274"/>
      <c r="DP75" s="273"/>
      <c r="DQ75" s="274"/>
      <c r="DR75" s="273"/>
      <c r="DS75" s="274"/>
    </row>
    <row r="76" spans="1:123" s="237" customFormat="1" ht="12.75" x14ac:dyDescent="0.25">
      <c r="A76" s="238" t="s">
        <v>253</v>
      </c>
      <c r="B76" s="341"/>
      <c r="C76" s="342"/>
      <c r="D76" s="341"/>
      <c r="E76" s="342"/>
      <c r="F76" s="341"/>
      <c r="G76" s="342"/>
      <c r="H76" s="341">
        <v>332</v>
      </c>
      <c r="I76" s="342"/>
      <c r="J76" s="341">
        <v>382</v>
      </c>
      <c r="K76" s="342"/>
      <c r="L76" s="341">
        <v>357</v>
      </c>
      <c r="M76" s="342"/>
      <c r="N76" s="341">
        <v>339</v>
      </c>
      <c r="O76" s="342"/>
      <c r="P76" s="341">
        <v>245</v>
      </c>
      <c r="Q76" s="342"/>
      <c r="R76" s="341">
        <v>186</v>
      </c>
      <c r="S76" s="342"/>
      <c r="T76" s="341">
        <v>186</v>
      </c>
      <c r="U76" s="342"/>
      <c r="V76" s="341">
        <v>113</v>
      </c>
      <c r="W76" s="343"/>
      <c r="X76" s="341">
        <v>139</v>
      </c>
      <c r="Y76" s="342"/>
      <c r="Z76" s="341">
        <v>110</v>
      </c>
      <c r="AA76" s="342"/>
      <c r="AB76" s="341">
        <v>81</v>
      </c>
      <c r="AC76" s="342"/>
      <c r="AD76" s="341">
        <v>148</v>
      </c>
      <c r="AE76" s="342"/>
      <c r="AF76" s="341">
        <v>134</v>
      </c>
      <c r="AG76" s="342"/>
      <c r="AH76" s="341">
        <v>142</v>
      </c>
      <c r="AI76" s="342"/>
      <c r="AJ76" s="341">
        <v>137</v>
      </c>
      <c r="AK76" s="342"/>
      <c r="AL76" s="341">
        <v>133</v>
      </c>
      <c r="AM76" s="342"/>
      <c r="AN76" s="341">
        <v>102</v>
      </c>
      <c r="AO76" s="342"/>
      <c r="AP76" s="341">
        <v>176</v>
      </c>
      <c r="AQ76" s="342"/>
      <c r="AR76" s="341">
        <v>178</v>
      </c>
      <c r="AS76" s="342"/>
      <c r="AT76" s="341">
        <v>149</v>
      </c>
      <c r="AU76" s="342"/>
      <c r="AV76" s="341">
        <v>177</v>
      </c>
      <c r="AW76" s="342"/>
      <c r="AX76" s="341">
        <v>200</v>
      </c>
      <c r="AY76" s="342"/>
      <c r="AZ76" s="341">
        <v>187</v>
      </c>
      <c r="BA76" s="342"/>
      <c r="BB76" s="341">
        <v>169</v>
      </c>
      <c r="BC76" s="342"/>
      <c r="BD76" s="341">
        <v>184</v>
      </c>
      <c r="BE76" s="342"/>
      <c r="BF76" s="273"/>
      <c r="BG76" s="274"/>
      <c r="BH76" s="273">
        <v>360</v>
      </c>
      <c r="BI76" s="274"/>
      <c r="BJ76" s="273">
        <v>253</v>
      </c>
      <c r="BK76" s="274"/>
      <c r="BL76" s="273">
        <v>249</v>
      </c>
      <c r="BM76" s="274"/>
      <c r="BN76" s="273">
        <v>230</v>
      </c>
      <c r="BO76" s="274"/>
      <c r="BP76" s="273">
        <v>142</v>
      </c>
      <c r="BQ76" s="274"/>
      <c r="BR76" s="273">
        <v>169</v>
      </c>
      <c r="BS76" s="274"/>
      <c r="BT76" s="273">
        <v>194</v>
      </c>
      <c r="BU76" s="274"/>
      <c r="BV76" s="273">
        <v>206</v>
      </c>
      <c r="BW76" s="274"/>
      <c r="BX76" s="273">
        <v>242</v>
      </c>
      <c r="BY76" s="274"/>
      <c r="BZ76" s="273">
        <v>241</v>
      </c>
      <c r="CA76" s="274"/>
      <c r="CB76" s="273">
        <v>194</v>
      </c>
      <c r="CC76" s="274"/>
      <c r="CD76" s="273">
        <v>203</v>
      </c>
      <c r="CE76" s="274"/>
      <c r="CF76" s="273">
        <v>257</v>
      </c>
      <c r="CG76" s="274"/>
      <c r="CH76" s="273">
        <v>284</v>
      </c>
      <c r="CI76" s="274"/>
      <c r="CJ76" s="273">
        <v>255</v>
      </c>
      <c r="CK76" s="274"/>
      <c r="CL76" s="273">
        <v>256</v>
      </c>
      <c r="CM76" s="274"/>
      <c r="CN76" s="273">
        <v>228</v>
      </c>
      <c r="CO76" s="274"/>
      <c r="CP76" s="273">
        <v>249</v>
      </c>
      <c r="CQ76" s="274"/>
      <c r="CR76" s="273">
        <v>243</v>
      </c>
      <c r="CS76" s="274"/>
      <c r="CT76" s="273">
        <v>231</v>
      </c>
      <c r="CU76" s="274"/>
      <c r="CV76" s="273">
        <v>243</v>
      </c>
      <c r="CW76" s="274"/>
      <c r="CX76" s="273">
        <v>269</v>
      </c>
      <c r="CY76" s="274"/>
      <c r="CZ76" s="273">
        <v>254</v>
      </c>
      <c r="DA76" s="274"/>
      <c r="DB76" s="273">
        <v>232</v>
      </c>
      <c r="DC76" s="274"/>
      <c r="DD76" s="273">
        <v>266</v>
      </c>
      <c r="DE76" s="274"/>
      <c r="DF76" s="273">
        <v>227</v>
      </c>
      <c r="DG76" s="274"/>
      <c r="DH76" s="273">
        <v>257</v>
      </c>
      <c r="DI76" s="274"/>
      <c r="DJ76" s="273"/>
      <c r="DK76" s="274"/>
      <c r="DL76" s="273"/>
      <c r="DM76" s="274"/>
      <c r="DN76" s="273"/>
      <c r="DO76" s="274"/>
      <c r="DP76" s="273"/>
      <c r="DQ76" s="274"/>
      <c r="DR76" s="273"/>
      <c r="DS76" s="274"/>
    </row>
    <row r="77" spans="1:123" s="237" customFormat="1" ht="12.75" x14ac:dyDescent="0.25">
      <c r="A77" s="238" t="s">
        <v>254</v>
      </c>
      <c r="B77" s="341"/>
      <c r="C77" s="342"/>
      <c r="D77" s="341"/>
      <c r="E77" s="342"/>
      <c r="F77" s="341"/>
      <c r="G77" s="342"/>
      <c r="H77" s="341">
        <v>332</v>
      </c>
      <c r="I77" s="342"/>
      <c r="J77" s="341">
        <v>382</v>
      </c>
      <c r="K77" s="342"/>
      <c r="L77" s="341">
        <v>357</v>
      </c>
      <c r="M77" s="342"/>
      <c r="N77" s="341">
        <v>339</v>
      </c>
      <c r="O77" s="342"/>
      <c r="P77" s="341">
        <v>245</v>
      </c>
      <c r="Q77" s="342"/>
      <c r="R77" s="341">
        <v>186</v>
      </c>
      <c r="S77" s="342"/>
      <c r="T77" s="341">
        <v>186</v>
      </c>
      <c r="U77" s="342"/>
      <c r="V77" s="341">
        <v>113</v>
      </c>
      <c r="W77" s="343"/>
      <c r="X77" s="341">
        <v>139</v>
      </c>
      <c r="Y77" s="342"/>
      <c r="Z77" s="341">
        <v>110</v>
      </c>
      <c r="AA77" s="342"/>
      <c r="AB77" s="341">
        <v>81</v>
      </c>
      <c r="AC77" s="342"/>
      <c r="AD77" s="341">
        <v>148</v>
      </c>
      <c r="AE77" s="342"/>
      <c r="AF77" s="341">
        <v>134</v>
      </c>
      <c r="AG77" s="342"/>
      <c r="AH77" s="341">
        <v>142</v>
      </c>
      <c r="AI77" s="342"/>
      <c r="AJ77" s="341">
        <v>137</v>
      </c>
      <c r="AK77" s="342"/>
      <c r="AL77" s="341">
        <v>133</v>
      </c>
      <c r="AM77" s="342"/>
      <c r="AN77" s="341">
        <v>102</v>
      </c>
      <c r="AO77" s="342"/>
      <c r="AP77" s="341">
        <v>176</v>
      </c>
      <c r="AQ77" s="342"/>
      <c r="AR77" s="341">
        <v>178</v>
      </c>
      <c r="AS77" s="342"/>
      <c r="AT77" s="341">
        <v>149</v>
      </c>
      <c r="AU77" s="342"/>
      <c r="AV77" s="341">
        <v>177</v>
      </c>
      <c r="AW77" s="342"/>
      <c r="AX77" s="341">
        <v>200</v>
      </c>
      <c r="AY77" s="342"/>
      <c r="AZ77" s="341">
        <v>187</v>
      </c>
      <c r="BA77" s="342"/>
      <c r="BB77" s="341">
        <v>169</v>
      </c>
      <c r="BC77" s="342"/>
      <c r="BD77" s="341">
        <v>184</v>
      </c>
      <c r="BE77" s="342"/>
      <c r="BF77" s="273"/>
      <c r="BG77" s="274"/>
      <c r="BH77" s="350">
        <v>360</v>
      </c>
      <c r="BI77" s="351"/>
      <c r="BJ77" s="273">
        <v>253</v>
      </c>
      <c r="BK77" s="274"/>
      <c r="BL77" s="273">
        <v>249</v>
      </c>
      <c r="BM77" s="274"/>
      <c r="BN77" s="273">
        <v>230</v>
      </c>
      <c r="BO77" s="274"/>
      <c r="BP77" s="273">
        <v>142</v>
      </c>
      <c r="BQ77" s="274"/>
      <c r="BR77" s="273">
        <v>169</v>
      </c>
      <c r="BS77" s="274"/>
      <c r="BT77" s="273">
        <v>194</v>
      </c>
      <c r="BU77" s="274"/>
      <c r="BV77" s="273">
        <v>206</v>
      </c>
      <c r="BW77" s="274"/>
      <c r="BX77" s="273">
        <v>242</v>
      </c>
      <c r="BY77" s="274"/>
      <c r="BZ77" s="273">
        <v>241</v>
      </c>
      <c r="CA77" s="274"/>
      <c r="CB77" s="273">
        <v>194</v>
      </c>
      <c r="CC77" s="274"/>
      <c r="CD77" s="273">
        <v>203</v>
      </c>
      <c r="CE77" s="274"/>
      <c r="CF77" s="273">
        <v>257</v>
      </c>
      <c r="CG77" s="274"/>
      <c r="CH77" s="273">
        <v>284</v>
      </c>
      <c r="CI77" s="274"/>
      <c r="CJ77" s="273">
        <v>255</v>
      </c>
      <c r="CK77" s="274"/>
      <c r="CL77" s="273">
        <v>256</v>
      </c>
      <c r="CM77" s="274"/>
      <c r="CN77" s="273">
        <v>228</v>
      </c>
      <c r="CO77" s="274"/>
      <c r="CP77" s="273">
        <v>249</v>
      </c>
      <c r="CQ77" s="274"/>
      <c r="CR77" s="273">
        <v>243</v>
      </c>
      <c r="CS77" s="274"/>
      <c r="CT77" s="273">
        <v>231</v>
      </c>
      <c r="CU77" s="274"/>
      <c r="CV77" s="273">
        <v>243</v>
      </c>
      <c r="CW77" s="274"/>
      <c r="CX77" s="273">
        <v>269</v>
      </c>
      <c r="CY77" s="274"/>
      <c r="CZ77" s="273">
        <v>254</v>
      </c>
      <c r="DA77" s="274"/>
      <c r="DB77" s="273">
        <v>232</v>
      </c>
      <c r="DC77" s="274"/>
      <c r="DD77" s="273">
        <v>266</v>
      </c>
      <c r="DE77" s="274"/>
      <c r="DF77" s="273">
        <v>227</v>
      </c>
      <c r="DG77" s="274"/>
      <c r="DH77" s="273">
        <v>257</v>
      </c>
      <c r="DI77" s="274"/>
      <c r="DJ77" s="273"/>
      <c r="DK77" s="274"/>
      <c r="DL77" s="273"/>
      <c r="DM77" s="274"/>
      <c r="DN77" s="273"/>
      <c r="DO77" s="274"/>
      <c r="DP77" s="273"/>
      <c r="DQ77" s="274"/>
      <c r="DR77" s="273"/>
      <c r="DS77" s="274"/>
    </row>
    <row r="78" spans="1:123" x14ac:dyDescent="0.25">
      <c r="A78" s="240"/>
      <c r="B78" s="24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  <c r="CU78" s="241"/>
      <c r="CV78" s="241"/>
      <c r="CW78" s="241"/>
      <c r="CX78" s="241"/>
      <c r="CY78" s="241"/>
      <c r="CZ78" s="241"/>
      <c r="DA78" s="241"/>
      <c r="DB78" s="241"/>
      <c r="DC78" s="241"/>
      <c r="DD78" s="241"/>
      <c r="DE78" s="241"/>
      <c r="DF78" s="241"/>
      <c r="DG78" s="241"/>
      <c r="DH78" s="241"/>
      <c r="DI78" s="241"/>
      <c r="DJ78" s="241"/>
      <c r="DK78" s="241"/>
      <c r="DL78" s="241"/>
      <c r="DM78" s="241"/>
      <c r="DN78" s="241"/>
      <c r="DO78" s="241"/>
      <c r="DP78" s="241"/>
      <c r="DQ78" s="241"/>
      <c r="DR78" s="241"/>
      <c r="DS78" s="241"/>
    </row>
    <row r="79" spans="1:123" x14ac:dyDescent="0.25">
      <c r="A79" s="214" t="s">
        <v>255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6"/>
      <c r="W79" s="216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3"/>
      <c r="BX79" s="242"/>
      <c r="BY79" s="243"/>
      <c r="BZ79" s="242"/>
      <c r="CA79" s="243"/>
      <c r="CB79" s="242"/>
      <c r="CC79" s="243"/>
      <c r="CD79" s="242"/>
      <c r="CE79" s="243"/>
      <c r="CF79" s="242"/>
      <c r="CG79" s="243"/>
      <c r="CH79" s="242"/>
      <c r="CI79" s="243"/>
      <c r="CJ79" s="242"/>
      <c r="CK79" s="243"/>
      <c r="CL79" s="242"/>
      <c r="CM79" s="243"/>
      <c r="CN79" s="242"/>
      <c r="CO79" s="243"/>
      <c r="CP79" s="242"/>
      <c r="CQ79" s="243"/>
      <c r="CR79" s="242"/>
      <c r="CS79" s="243"/>
      <c r="CT79" s="242"/>
      <c r="CU79" s="243"/>
      <c r="CV79" s="242"/>
      <c r="CW79" s="243"/>
      <c r="CX79" s="242"/>
      <c r="CY79" s="243"/>
      <c r="CZ79" s="242"/>
      <c r="DA79" s="243"/>
      <c r="DB79" s="242"/>
      <c r="DC79" s="243"/>
      <c r="DD79" s="242"/>
      <c r="DE79" s="243"/>
      <c r="DF79" s="242"/>
      <c r="DG79" s="243"/>
      <c r="DH79" s="242"/>
      <c r="DI79" s="243"/>
      <c r="DJ79" s="242"/>
      <c r="DK79" s="243"/>
      <c r="DL79" s="242"/>
      <c r="DM79" s="243"/>
      <c r="DN79" s="242"/>
      <c r="DO79" s="243"/>
      <c r="DP79" s="242"/>
      <c r="DQ79" s="243"/>
      <c r="DR79" s="242"/>
      <c r="DS79" s="243"/>
    </row>
    <row r="80" spans="1:123" x14ac:dyDescent="0.25">
      <c r="A80" s="344" t="s">
        <v>256</v>
      </c>
      <c r="B80" s="346">
        <f>B68</f>
        <v>44562</v>
      </c>
      <c r="C80" s="347"/>
      <c r="D80" s="346" t="e">
        <f ca="1">D68</f>
        <v>#NAME?</v>
      </c>
      <c r="E80" s="347"/>
      <c r="F80" s="346" t="e">
        <f ca="1">F68</f>
        <v>#NAME?</v>
      </c>
      <c r="G80" s="347"/>
      <c r="H80" s="346" t="e">
        <f ca="1">H68</f>
        <v>#NAME?</v>
      </c>
      <c r="I80" s="347"/>
      <c r="J80" s="346" t="e">
        <f ca="1">J68</f>
        <v>#NAME?</v>
      </c>
      <c r="K80" s="347"/>
      <c r="L80" s="346" t="e">
        <f ca="1">L68</f>
        <v>#NAME?</v>
      </c>
      <c r="M80" s="347"/>
      <c r="N80" s="346" t="e">
        <f ca="1">N68</f>
        <v>#NAME?</v>
      </c>
      <c r="O80" s="347"/>
      <c r="P80" s="346" t="e">
        <f ca="1">P68</f>
        <v>#NAME?</v>
      </c>
      <c r="Q80" s="347"/>
      <c r="R80" s="346" t="e">
        <f ca="1">R68</f>
        <v>#NAME?</v>
      </c>
      <c r="S80" s="347"/>
      <c r="T80" s="346" t="e">
        <f ca="1">T68</f>
        <v>#NAME?</v>
      </c>
      <c r="U80" s="347"/>
      <c r="V80" s="346" t="e">
        <f ca="1">V68</f>
        <v>#NAME?</v>
      </c>
      <c r="W80" s="348"/>
      <c r="X80" s="346" t="e">
        <f ca="1">X68</f>
        <v>#NAME?</v>
      </c>
      <c r="Y80" s="347"/>
      <c r="Z80" s="346" t="e">
        <f ca="1">Z68</f>
        <v>#NAME?</v>
      </c>
      <c r="AA80" s="347"/>
      <c r="AB80" s="346" t="e">
        <f ca="1">AB68</f>
        <v>#NAME?</v>
      </c>
      <c r="AC80" s="347"/>
      <c r="AD80" s="346" t="e">
        <f ca="1">AD68</f>
        <v>#NAME?</v>
      </c>
      <c r="AE80" s="347"/>
      <c r="AF80" s="346" t="e">
        <f ca="1">AF68</f>
        <v>#NAME?</v>
      </c>
      <c r="AG80" s="347"/>
      <c r="AH80" s="346" t="e">
        <f ca="1">AH68</f>
        <v>#NAME?</v>
      </c>
      <c r="AI80" s="347"/>
      <c r="AJ80" s="346" t="e">
        <f ca="1">AJ68</f>
        <v>#NAME?</v>
      </c>
      <c r="AK80" s="347"/>
      <c r="AL80" s="346" t="e">
        <f ca="1">AL68</f>
        <v>#NAME?</v>
      </c>
      <c r="AM80" s="347"/>
      <c r="AN80" s="346" t="e">
        <f ca="1">AN68</f>
        <v>#NAME?</v>
      </c>
      <c r="AO80" s="347"/>
      <c r="AP80" s="346" t="e">
        <f ca="1">AP68</f>
        <v>#NAME?</v>
      </c>
      <c r="AQ80" s="347"/>
      <c r="AR80" s="346" t="e">
        <f ca="1">AR68</f>
        <v>#NAME?</v>
      </c>
      <c r="AS80" s="347"/>
      <c r="AT80" s="346" t="e">
        <f ca="1">AT68</f>
        <v>#NAME?</v>
      </c>
      <c r="AU80" s="347"/>
      <c r="AV80" s="346" t="e">
        <f ca="1">AV68</f>
        <v>#NAME?</v>
      </c>
      <c r="AW80" s="347"/>
      <c r="AX80" s="346" t="e">
        <f ca="1">AX68</f>
        <v>#NAME?</v>
      </c>
      <c r="AY80" s="347"/>
      <c r="AZ80" s="349" t="e">
        <f ca="1">AZ68</f>
        <v>#NAME?</v>
      </c>
      <c r="BA80" s="347"/>
      <c r="BB80" s="349" t="e">
        <f ca="1">BB68</f>
        <v>#NAME?</v>
      </c>
      <c r="BC80" s="347"/>
      <c r="BD80" s="349" t="e">
        <f ca="1">BD68</f>
        <v>#NAME?</v>
      </c>
      <c r="BE80" s="347"/>
      <c r="BF80" s="284" t="str">
        <f>$BF$8</f>
        <v>06 a 31 - Mai - 24</v>
      </c>
      <c r="BG80" s="285"/>
      <c r="BH80" s="284" t="e">
        <f ca="1">_xll.FIMMÊS(BD80,0)+1</f>
        <v>#NAME?</v>
      </c>
      <c r="BI80" s="285"/>
      <c r="BJ80" s="349" t="e">
        <f ca="1">BJ68</f>
        <v>#NAME?</v>
      </c>
      <c r="BK80" s="347"/>
      <c r="BL80" s="349" t="e">
        <f ca="1">BL68</f>
        <v>#NAME?</v>
      </c>
      <c r="BM80" s="347"/>
      <c r="BN80" s="349" t="e">
        <f ca="1">BN68</f>
        <v>#NAME?</v>
      </c>
      <c r="BO80" s="347"/>
      <c r="BP80" s="349" t="e">
        <f ca="1">BP68</f>
        <v>#NAME?</v>
      </c>
      <c r="BQ80" s="347"/>
      <c r="BR80" s="349" t="e">
        <f ca="1">BR68</f>
        <v>#NAME?</v>
      </c>
      <c r="BS80" s="347"/>
      <c r="BT80" s="349" t="e">
        <f ca="1">BT68</f>
        <v>#NAME?</v>
      </c>
      <c r="BU80" s="347"/>
      <c r="BV80" s="349" t="e">
        <f ca="1">BV68</f>
        <v>#NAME?</v>
      </c>
      <c r="BW80" s="347"/>
      <c r="BX80" s="349" t="e">
        <f ca="1">BX68</f>
        <v>#NAME?</v>
      </c>
      <c r="BY80" s="347"/>
      <c r="BZ80" s="349" t="e">
        <f ca="1">BZ68</f>
        <v>#NAME?</v>
      </c>
      <c r="CA80" s="347"/>
      <c r="CB80" s="349" t="e">
        <f ca="1">CB68</f>
        <v>#NAME?</v>
      </c>
      <c r="CC80" s="347"/>
      <c r="CD80" s="349" t="e">
        <f ca="1">CD68</f>
        <v>#NAME?</v>
      </c>
      <c r="CE80" s="347"/>
      <c r="CF80" s="349" t="e">
        <f ca="1">CF68</f>
        <v>#NAME?</v>
      </c>
      <c r="CG80" s="347"/>
      <c r="CH80" s="349" t="e">
        <f ca="1">CH68</f>
        <v>#NAME?</v>
      </c>
      <c r="CI80" s="347"/>
      <c r="CJ80" s="349" t="e">
        <f ca="1">CJ68</f>
        <v>#NAME?</v>
      </c>
      <c r="CK80" s="347"/>
      <c r="CL80" s="349" t="e">
        <f ca="1">CL68</f>
        <v>#NAME?</v>
      </c>
      <c r="CM80" s="347"/>
      <c r="CN80" s="349" t="e">
        <f ca="1">CN68</f>
        <v>#NAME?</v>
      </c>
      <c r="CO80" s="347"/>
      <c r="CP80" s="349" t="e">
        <f ca="1">CP68</f>
        <v>#NAME?</v>
      </c>
      <c r="CQ80" s="347"/>
      <c r="CR80" s="349" t="e">
        <f ca="1">CR68</f>
        <v>#NAME?</v>
      </c>
      <c r="CS80" s="347"/>
      <c r="CT80" s="349" t="e">
        <f ca="1">CT68</f>
        <v>#NAME?</v>
      </c>
      <c r="CU80" s="347"/>
      <c r="CV80" s="349" t="e">
        <f ca="1">CV68</f>
        <v>#NAME?</v>
      </c>
      <c r="CW80" s="347"/>
      <c r="CX80" s="349" t="e">
        <f ca="1">CX68</f>
        <v>#NAME?</v>
      </c>
      <c r="CY80" s="347"/>
      <c r="CZ80" s="349" t="e">
        <f ca="1">CZ68</f>
        <v>#NAME?</v>
      </c>
      <c r="DA80" s="347"/>
      <c r="DB80" s="349" t="e">
        <f ca="1">DB68</f>
        <v>#NAME?</v>
      </c>
      <c r="DC80" s="347"/>
      <c r="DD80" s="349" t="e">
        <f ca="1">DD68</f>
        <v>#NAME?</v>
      </c>
      <c r="DE80" s="347"/>
      <c r="DF80" s="349" t="e">
        <f ca="1">DF68</f>
        <v>#NAME?</v>
      </c>
      <c r="DG80" s="347"/>
      <c r="DH80" s="349" t="e">
        <f ca="1">DH68</f>
        <v>#NAME?</v>
      </c>
      <c r="DI80" s="347"/>
      <c r="DJ80" s="349" t="e">
        <f ca="1">DJ68</f>
        <v>#NAME?</v>
      </c>
      <c r="DK80" s="347"/>
      <c r="DL80" s="349" t="e">
        <f ca="1">DL68</f>
        <v>#NAME?</v>
      </c>
      <c r="DM80" s="347"/>
      <c r="DN80" s="349" t="e">
        <f ca="1">DN68</f>
        <v>#NAME?</v>
      </c>
      <c r="DO80" s="347"/>
      <c r="DP80" s="349" t="e">
        <f ca="1">DP68</f>
        <v>#NAME?</v>
      </c>
      <c r="DQ80" s="347"/>
      <c r="DR80" s="349" t="e">
        <f ca="1">DR68</f>
        <v>#NAME?</v>
      </c>
      <c r="DS80" s="347"/>
    </row>
    <row r="81" spans="1:123" ht="24.75" customHeight="1" x14ac:dyDescent="0.25">
      <c r="A81" s="345"/>
      <c r="B81" s="244" t="s">
        <v>257</v>
      </c>
      <c r="C81" s="244" t="s">
        <v>258</v>
      </c>
      <c r="D81" s="244" t="s">
        <v>257</v>
      </c>
      <c r="E81" s="244" t="s">
        <v>258</v>
      </c>
      <c r="F81" s="244" t="s">
        <v>257</v>
      </c>
      <c r="G81" s="244" t="s">
        <v>258</v>
      </c>
      <c r="H81" s="244" t="s">
        <v>257</v>
      </c>
      <c r="I81" s="244" t="s">
        <v>258</v>
      </c>
      <c r="J81" s="244" t="s">
        <v>257</v>
      </c>
      <c r="K81" s="244" t="s">
        <v>258</v>
      </c>
      <c r="L81" s="244" t="s">
        <v>257</v>
      </c>
      <c r="M81" s="244" t="s">
        <v>258</v>
      </c>
      <c r="N81" s="244" t="s">
        <v>257</v>
      </c>
      <c r="O81" s="244" t="s">
        <v>258</v>
      </c>
      <c r="P81" s="244" t="s">
        <v>257</v>
      </c>
      <c r="Q81" s="244" t="s">
        <v>258</v>
      </c>
      <c r="R81" s="244" t="s">
        <v>257</v>
      </c>
      <c r="S81" s="244" t="s">
        <v>258</v>
      </c>
      <c r="T81" s="244" t="s">
        <v>257</v>
      </c>
      <c r="U81" s="244" t="s">
        <v>258</v>
      </c>
      <c r="V81" s="244" t="s">
        <v>257</v>
      </c>
      <c r="W81" s="244" t="s">
        <v>258</v>
      </c>
      <c r="X81" s="244" t="s">
        <v>257</v>
      </c>
      <c r="Y81" s="244" t="s">
        <v>258</v>
      </c>
      <c r="Z81" s="244" t="s">
        <v>257</v>
      </c>
      <c r="AA81" s="244" t="s">
        <v>258</v>
      </c>
      <c r="AB81" s="244" t="s">
        <v>257</v>
      </c>
      <c r="AC81" s="244" t="s">
        <v>258</v>
      </c>
      <c r="AD81" s="244" t="s">
        <v>257</v>
      </c>
      <c r="AE81" s="244" t="s">
        <v>258</v>
      </c>
      <c r="AF81" s="244" t="s">
        <v>257</v>
      </c>
      <c r="AG81" s="244" t="s">
        <v>258</v>
      </c>
      <c r="AH81" s="244" t="s">
        <v>257</v>
      </c>
      <c r="AI81" s="244" t="s">
        <v>258</v>
      </c>
      <c r="AJ81" s="244" t="s">
        <v>257</v>
      </c>
      <c r="AK81" s="244" t="s">
        <v>258</v>
      </c>
      <c r="AL81" s="244" t="s">
        <v>257</v>
      </c>
      <c r="AM81" s="244" t="s">
        <v>258</v>
      </c>
      <c r="AN81" s="244" t="s">
        <v>257</v>
      </c>
      <c r="AO81" s="244" t="s">
        <v>258</v>
      </c>
      <c r="AP81" s="244" t="s">
        <v>257</v>
      </c>
      <c r="AQ81" s="244" t="s">
        <v>258</v>
      </c>
      <c r="AR81" s="244" t="s">
        <v>257</v>
      </c>
      <c r="AS81" s="244" t="s">
        <v>258</v>
      </c>
      <c r="AT81" s="244" t="s">
        <v>257</v>
      </c>
      <c r="AU81" s="244" t="s">
        <v>258</v>
      </c>
      <c r="AV81" s="244" t="s">
        <v>257</v>
      </c>
      <c r="AW81" s="244" t="s">
        <v>258</v>
      </c>
      <c r="AX81" s="244" t="s">
        <v>257</v>
      </c>
      <c r="AY81" s="244" t="s">
        <v>258</v>
      </c>
      <c r="AZ81" s="245" t="s">
        <v>257</v>
      </c>
      <c r="BA81" s="245" t="s">
        <v>258</v>
      </c>
      <c r="BB81" s="245" t="s">
        <v>257</v>
      </c>
      <c r="BC81" s="245" t="s">
        <v>258</v>
      </c>
      <c r="BD81" s="245" t="s">
        <v>257</v>
      </c>
      <c r="BE81" s="245" t="s">
        <v>258</v>
      </c>
      <c r="BF81" s="245" t="s">
        <v>257</v>
      </c>
      <c r="BG81" s="245" t="s">
        <v>258</v>
      </c>
      <c r="BH81" s="245" t="s">
        <v>257</v>
      </c>
      <c r="BI81" s="245" t="s">
        <v>258</v>
      </c>
      <c r="BJ81" s="245" t="s">
        <v>257</v>
      </c>
      <c r="BK81" s="245" t="s">
        <v>258</v>
      </c>
      <c r="BL81" s="245" t="s">
        <v>257</v>
      </c>
      <c r="BM81" s="245" t="s">
        <v>258</v>
      </c>
      <c r="BN81" s="245" t="s">
        <v>257</v>
      </c>
      <c r="BO81" s="245" t="s">
        <v>258</v>
      </c>
      <c r="BP81" s="245" t="s">
        <v>257</v>
      </c>
      <c r="BQ81" s="245" t="s">
        <v>258</v>
      </c>
      <c r="BR81" s="245" t="s">
        <v>257</v>
      </c>
      <c r="BS81" s="245" t="s">
        <v>258</v>
      </c>
      <c r="BT81" s="245" t="s">
        <v>257</v>
      </c>
      <c r="BU81" s="245" t="s">
        <v>258</v>
      </c>
      <c r="BV81" s="245" t="s">
        <v>257</v>
      </c>
      <c r="BW81" s="245" t="s">
        <v>258</v>
      </c>
      <c r="BX81" s="245" t="s">
        <v>257</v>
      </c>
      <c r="BY81" s="245" t="s">
        <v>258</v>
      </c>
      <c r="BZ81" s="245" t="s">
        <v>257</v>
      </c>
      <c r="CA81" s="245" t="s">
        <v>258</v>
      </c>
      <c r="CB81" s="245" t="s">
        <v>257</v>
      </c>
      <c r="CC81" s="245" t="s">
        <v>258</v>
      </c>
      <c r="CD81" s="245" t="s">
        <v>257</v>
      </c>
      <c r="CE81" s="245" t="s">
        <v>258</v>
      </c>
      <c r="CF81" s="245" t="s">
        <v>257</v>
      </c>
      <c r="CG81" s="245" t="s">
        <v>258</v>
      </c>
      <c r="CH81" s="245" t="s">
        <v>257</v>
      </c>
      <c r="CI81" s="245" t="s">
        <v>258</v>
      </c>
      <c r="CJ81" s="245" t="s">
        <v>257</v>
      </c>
      <c r="CK81" s="245" t="s">
        <v>258</v>
      </c>
      <c r="CL81" s="245" t="s">
        <v>257</v>
      </c>
      <c r="CM81" s="245" t="s">
        <v>258</v>
      </c>
      <c r="CN81" s="245" t="s">
        <v>257</v>
      </c>
      <c r="CO81" s="245" t="s">
        <v>258</v>
      </c>
      <c r="CP81" s="245" t="s">
        <v>257</v>
      </c>
      <c r="CQ81" s="245" t="s">
        <v>258</v>
      </c>
      <c r="CR81" s="245" t="s">
        <v>257</v>
      </c>
      <c r="CS81" s="245" t="s">
        <v>258</v>
      </c>
      <c r="CT81" s="245" t="s">
        <v>257</v>
      </c>
      <c r="CU81" s="245" t="s">
        <v>258</v>
      </c>
      <c r="CV81" s="245" t="s">
        <v>257</v>
      </c>
      <c r="CW81" s="245" t="s">
        <v>258</v>
      </c>
      <c r="CX81" s="245" t="s">
        <v>257</v>
      </c>
      <c r="CY81" s="245" t="s">
        <v>258</v>
      </c>
      <c r="CZ81" s="245" t="s">
        <v>257</v>
      </c>
      <c r="DA81" s="245" t="s">
        <v>258</v>
      </c>
      <c r="DB81" s="245" t="s">
        <v>257</v>
      </c>
      <c r="DC81" s="245" t="s">
        <v>258</v>
      </c>
      <c r="DD81" s="245" t="s">
        <v>257</v>
      </c>
      <c r="DE81" s="245" t="s">
        <v>258</v>
      </c>
      <c r="DF81" s="245" t="s">
        <v>257</v>
      </c>
      <c r="DG81" s="245" t="s">
        <v>258</v>
      </c>
      <c r="DH81" s="245" t="s">
        <v>257</v>
      </c>
      <c r="DI81" s="245" t="s">
        <v>258</v>
      </c>
      <c r="DJ81" s="245" t="s">
        <v>257</v>
      </c>
      <c r="DK81" s="245" t="s">
        <v>258</v>
      </c>
      <c r="DL81" s="245" t="s">
        <v>257</v>
      </c>
      <c r="DM81" s="245" t="s">
        <v>258</v>
      </c>
      <c r="DN81" s="245" t="s">
        <v>257</v>
      </c>
      <c r="DO81" s="245" t="s">
        <v>258</v>
      </c>
      <c r="DP81" s="245" t="s">
        <v>257</v>
      </c>
      <c r="DQ81" s="245" t="s">
        <v>258</v>
      </c>
      <c r="DR81" s="245" t="s">
        <v>257</v>
      </c>
      <c r="DS81" s="245" t="s">
        <v>258</v>
      </c>
    </row>
    <row r="82" spans="1:123" s="236" customFormat="1" ht="16.5" customHeight="1" x14ac:dyDescent="0.25">
      <c r="A82" s="246" t="s">
        <v>259</v>
      </c>
      <c r="B82" s="247">
        <v>0</v>
      </c>
      <c r="C82" s="247">
        <v>0</v>
      </c>
      <c r="D82" s="247">
        <v>0</v>
      </c>
      <c r="E82" s="247">
        <v>0</v>
      </c>
      <c r="F82" s="247">
        <v>0</v>
      </c>
      <c r="G82" s="247">
        <v>0</v>
      </c>
      <c r="H82" s="247">
        <v>0</v>
      </c>
      <c r="I82" s="247">
        <v>0</v>
      </c>
      <c r="J82" s="247" t="s">
        <v>39</v>
      </c>
      <c r="K82" s="247">
        <v>0</v>
      </c>
      <c r="L82" s="247">
        <v>0</v>
      </c>
      <c r="M82" s="247">
        <v>0</v>
      </c>
      <c r="N82" s="247" t="s">
        <v>39</v>
      </c>
      <c r="O82" s="247" t="s">
        <v>39</v>
      </c>
      <c r="P82" s="247" t="s">
        <v>39</v>
      </c>
      <c r="Q82" s="247" t="s">
        <v>39</v>
      </c>
      <c r="R82" s="247" t="s">
        <v>39</v>
      </c>
      <c r="S82" s="247" t="s">
        <v>39</v>
      </c>
      <c r="T82" s="247" t="s">
        <v>39</v>
      </c>
      <c r="U82" s="247">
        <v>8.9999999999999998E-4</v>
      </c>
      <c r="V82" s="247">
        <v>0</v>
      </c>
      <c r="W82" s="247">
        <v>1E-4</v>
      </c>
      <c r="X82" s="247" t="s">
        <v>260</v>
      </c>
      <c r="Y82" s="247">
        <v>6.9999999999999999E-4</v>
      </c>
      <c r="Z82" s="247" t="s">
        <v>39</v>
      </c>
      <c r="AA82" s="247">
        <v>2.9999999999999997E-4</v>
      </c>
      <c r="AB82" s="247">
        <v>0</v>
      </c>
      <c r="AC82" s="247">
        <v>3.2000000000000002E-3</v>
      </c>
      <c r="AD82" s="247" t="s">
        <v>39</v>
      </c>
      <c r="AE82" s="247">
        <v>3.3999999999999998E-3</v>
      </c>
      <c r="AF82" s="247">
        <v>0</v>
      </c>
      <c r="AG82" s="247">
        <v>0</v>
      </c>
      <c r="AH82" s="248">
        <v>0</v>
      </c>
      <c r="AI82" s="248">
        <v>8.0000000000000004E-4</v>
      </c>
      <c r="AJ82" s="247" t="s">
        <v>260</v>
      </c>
      <c r="AK82" s="247">
        <v>0</v>
      </c>
      <c r="AL82" s="247" t="s">
        <v>260</v>
      </c>
      <c r="AM82" s="247">
        <v>0</v>
      </c>
      <c r="AN82" s="247">
        <v>0</v>
      </c>
      <c r="AO82" s="247">
        <v>0</v>
      </c>
      <c r="AP82" s="247" t="s">
        <v>260</v>
      </c>
      <c r="AQ82" s="247">
        <v>2.0000000000000001E-4</v>
      </c>
      <c r="AR82" s="247" t="s">
        <v>39</v>
      </c>
      <c r="AS82" s="247">
        <v>0</v>
      </c>
      <c r="AT82" s="247" t="s">
        <v>39</v>
      </c>
      <c r="AU82" s="247">
        <v>0</v>
      </c>
      <c r="AV82" s="247"/>
      <c r="AW82" s="247">
        <v>0</v>
      </c>
      <c r="AX82" s="247"/>
      <c r="AY82" s="247">
        <v>8.9999999999999993E-3</v>
      </c>
      <c r="AZ82" s="247" t="s">
        <v>39</v>
      </c>
      <c r="BA82" s="247">
        <v>1E-3</v>
      </c>
      <c r="BB82" s="247" t="s">
        <v>39</v>
      </c>
      <c r="BC82" s="247">
        <v>1.4E-3</v>
      </c>
      <c r="BD82" s="247" t="s">
        <v>39</v>
      </c>
      <c r="BE82" s="247">
        <v>1.6999999999999999E-3</v>
      </c>
      <c r="BF82" s="247"/>
      <c r="BG82" s="247"/>
      <c r="BH82" s="247" t="s">
        <v>39</v>
      </c>
      <c r="BI82" s="247">
        <v>2.3999999999999998E-3</v>
      </c>
      <c r="BJ82" s="247" t="s">
        <v>39</v>
      </c>
      <c r="BK82" s="247">
        <v>1.6999999999999999E-3</v>
      </c>
      <c r="BL82" s="247" t="s">
        <v>39</v>
      </c>
      <c r="BM82" s="247">
        <v>1.9E-3</v>
      </c>
      <c r="BN82" s="247" t="s">
        <v>39</v>
      </c>
      <c r="BO82" s="247">
        <v>0</v>
      </c>
      <c r="BP82" s="247" t="s">
        <v>39</v>
      </c>
      <c r="BQ82" s="247">
        <v>1.2999999999999999E-3</v>
      </c>
      <c r="BR82" s="247" t="s">
        <v>39</v>
      </c>
      <c r="BS82" s="247">
        <v>8.9999999999999998E-4</v>
      </c>
      <c r="BT82" s="247" t="s">
        <v>39</v>
      </c>
      <c r="BU82" s="247">
        <v>5.0000000000000001E-4</v>
      </c>
      <c r="BV82" s="247" t="s">
        <v>39</v>
      </c>
      <c r="BW82" s="247">
        <v>4.0000000000000002E-4</v>
      </c>
      <c r="BX82" s="247" t="s">
        <v>39</v>
      </c>
      <c r="BY82" s="247">
        <v>6.9999999999999999E-4</v>
      </c>
      <c r="BZ82" s="247" t="s">
        <v>39</v>
      </c>
      <c r="CA82" s="247">
        <v>1.1000000000000001E-3</v>
      </c>
      <c r="CB82" s="247" t="s">
        <v>39</v>
      </c>
      <c r="CC82" s="247">
        <v>6.9999999999999999E-4</v>
      </c>
      <c r="CD82" s="247" t="s">
        <v>39</v>
      </c>
      <c r="CE82" s="247">
        <v>2.7000000000000001E-3</v>
      </c>
      <c r="CF82" s="247" t="s">
        <v>39</v>
      </c>
      <c r="CG82" s="247">
        <v>4.1000000000000003E-3</v>
      </c>
      <c r="CH82" s="247" t="s">
        <v>39</v>
      </c>
      <c r="CI82" s="247">
        <v>6.9999999999999999E-4</v>
      </c>
      <c r="CJ82" s="247" t="s">
        <v>39</v>
      </c>
      <c r="CK82" s="247">
        <v>1.4E-3</v>
      </c>
      <c r="CL82" s="247" t="s">
        <v>39</v>
      </c>
      <c r="CM82" s="247">
        <v>6.9999999999999999E-4</v>
      </c>
      <c r="CN82" s="247" t="s">
        <v>39</v>
      </c>
      <c r="CO82" s="247">
        <v>1.5E-3</v>
      </c>
      <c r="CP82" s="247" t="s">
        <v>39</v>
      </c>
      <c r="CQ82" s="247">
        <v>1.2999999999999999E-3</v>
      </c>
      <c r="CR82" s="247" t="s">
        <v>39</v>
      </c>
      <c r="CS82" s="247">
        <v>1.9E-3</v>
      </c>
      <c r="CT82" s="247" t="s">
        <v>39</v>
      </c>
      <c r="CU82" s="247">
        <v>8.9999999999999998E-4</v>
      </c>
      <c r="CV82" s="247" t="s">
        <v>39</v>
      </c>
      <c r="CW82" s="247">
        <v>1E-3</v>
      </c>
      <c r="CX82" s="247" t="s">
        <v>39</v>
      </c>
      <c r="CY82" s="247">
        <v>5.0000000000000001E-4</v>
      </c>
      <c r="CZ82" s="247" t="s">
        <v>39</v>
      </c>
      <c r="DA82" s="247">
        <v>1.2999999999999999E-3</v>
      </c>
      <c r="DB82" s="247" t="s">
        <v>39</v>
      </c>
      <c r="DC82" s="247">
        <v>8.9999999999999998E-4</v>
      </c>
      <c r="DD82" s="247" t="s">
        <v>39</v>
      </c>
      <c r="DE82" s="247">
        <v>0.12820000000000001</v>
      </c>
      <c r="DF82" s="247" t="s">
        <v>39</v>
      </c>
      <c r="DG82" s="247">
        <v>0.79920000000000002</v>
      </c>
      <c r="DH82" s="247" t="s">
        <v>39</v>
      </c>
      <c r="DI82" s="247">
        <v>1.1000000000000001E-3</v>
      </c>
      <c r="DJ82" s="247"/>
      <c r="DK82" s="247"/>
      <c r="DL82" s="247"/>
      <c r="DM82" s="247"/>
      <c r="DN82" s="247"/>
      <c r="DO82" s="247"/>
      <c r="DP82" s="247"/>
      <c r="DQ82" s="247"/>
      <c r="DR82" s="247"/>
      <c r="DS82" s="247"/>
    </row>
    <row r="83" spans="1:123" s="236" customFormat="1" ht="16.5" customHeight="1" x14ac:dyDescent="0.25">
      <c r="A83" s="246" t="s">
        <v>261</v>
      </c>
      <c r="B83" s="247">
        <v>0</v>
      </c>
      <c r="C83" s="247">
        <v>0</v>
      </c>
      <c r="D83" s="247">
        <v>0</v>
      </c>
      <c r="E83" s="247">
        <v>0</v>
      </c>
      <c r="F83" s="247">
        <v>0</v>
      </c>
      <c r="G83" s="247">
        <v>0</v>
      </c>
      <c r="H83" s="247">
        <v>0</v>
      </c>
      <c r="I83" s="247">
        <v>0</v>
      </c>
      <c r="J83" s="247" t="s">
        <v>39</v>
      </c>
      <c r="K83" s="247">
        <v>0</v>
      </c>
      <c r="L83" s="247">
        <v>0</v>
      </c>
      <c r="M83" s="247">
        <v>0</v>
      </c>
      <c r="N83" s="247" t="s">
        <v>39</v>
      </c>
      <c r="O83" s="247">
        <v>0</v>
      </c>
      <c r="P83" s="247" t="s">
        <v>39</v>
      </c>
      <c r="Q83" s="247">
        <v>0</v>
      </c>
      <c r="R83" s="247" t="s">
        <v>39</v>
      </c>
      <c r="S83" s="247" t="s">
        <v>39</v>
      </c>
      <c r="T83" s="247" t="s">
        <v>39</v>
      </c>
      <c r="U83" s="247">
        <v>0</v>
      </c>
      <c r="V83" s="247">
        <v>0</v>
      </c>
      <c r="W83" s="247">
        <v>0</v>
      </c>
      <c r="X83" s="247" t="s">
        <v>260</v>
      </c>
      <c r="Y83" s="247">
        <v>0</v>
      </c>
      <c r="Z83" s="247" t="s">
        <v>39</v>
      </c>
      <c r="AA83" s="247">
        <v>0</v>
      </c>
      <c r="AB83" s="247">
        <v>0</v>
      </c>
      <c r="AC83" s="247">
        <v>0</v>
      </c>
      <c r="AD83" s="247" t="s">
        <v>39</v>
      </c>
      <c r="AE83" s="247">
        <v>0</v>
      </c>
      <c r="AF83" s="247">
        <v>0</v>
      </c>
      <c r="AG83" s="249">
        <v>0</v>
      </c>
      <c r="AH83" s="250">
        <v>0</v>
      </c>
      <c r="AI83" s="250">
        <v>0</v>
      </c>
      <c r="AJ83" s="251" t="s">
        <v>260</v>
      </c>
      <c r="AK83" s="247">
        <v>0</v>
      </c>
      <c r="AL83" s="247" t="s">
        <v>260</v>
      </c>
      <c r="AM83" s="247">
        <v>0</v>
      </c>
      <c r="AN83" s="247">
        <v>0</v>
      </c>
      <c r="AO83" s="247">
        <v>0</v>
      </c>
      <c r="AP83" s="247" t="s">
        <v>260</v>
      </c>
      <c r="AQ83" s="247">
        <v>0</v>
      </c>
      <c r="AR83" s="247" t="s">
        <v>39</v>
      </c>
      <c r="AS83" s="247">
        <v>0</v>
      </c>
      <c r="AT83" s="247" t="s">
        <v>39</v>
      </c>
      <c r="AU83" s="247">
        <v>0</v>
      </c>
      <c r="AV83" s="247"/>
      <c r="AW83" s="247">
        <v>0</v>
      </c>
      <c r="AX83" s="247"/>
      <c r="AY83" s="247">
        <v>0</v>
      </c>
      <c r="AZ83" s="247" t="s">
        <v>39</v>
      </c>
      <c r="BA83" s="247">
        <v>0</v>
      </c>
      <c r="BB83" s="247" t="s">
        <v>39</v>
      </c>
      <c r="BC83" s="247">
        <v>0</v>
      </c>
      <c r="BD83" s="247" t="s">
        <v>39</v>
      </c>
      <c r="BE83" s="247">
        <v>0</v>
      </c>
      <c r="BF83" s="247"/>
      <c r="BG83" s="247"/>
      <c r="BH83" s="247" t="s">
        <v>39</v>
      </c>
      <c r="BI83" s="247">
        <v>0</v>
      </c>
      <c r="BJ83" s="247" t="s">
        <v>39</v>
      </c>
      <c r="BK83" s="247">
        <v>0</v>
      </c>
      <c r="BL83" s="247" t="s">
        <v>39</v>
      </c>
      <c r="BM83" s="247">
        <v>0</v>
      </c>
      <c r="BN83" s="247" t="s">
        <v>39</v>
      </c>
      <c r="BO83" s="247">
        <v>0</v>
      </c>
      <c r="BP83" s="247" t="s">
        <v>39</v>
      </c>
      <c r="BQ83" s="247">
        <v>0</v>
      </c>
      <c r="BR83" s="247" t="s">
        <v>39</v>
      </c>
      <c r="BS83" s="247">
        <v>0</v>
      </c>
      <c r="BT83" s="247" t="s">
        <v>39</v>
      </c>
      <c r="BU83" s="247">
        <v>0</v>
      </c>
      <c r="BV83" s="247" t="s">
        <v>39</v>
      </c>
      <c r="BW83" s="247">
        <v>0</v>
      </c>
      <c r="BX83" s="247" t="s">
        <v>39</v>
      </c>
      <c r="BY83" s="247">
        <v>0</v>
      </c>
      <c r="BZ83" s="247" t="s">
        <v>39</v>
      </c>
      <c r="CA83" s="247">
        <v>0</v>
      </c>
      <c r="CB83" s="247" t="s">
        <v>39</v>
      </c>
      <c r="CC83" s="247">
        <v>0</v>
      </c>
      <c r="CD83" s="247" t="s">
        <v>39</v>
      </c>
      <c r="CE83" s="247">
        <v>0</v>
      </c>
      <c r="CF83" s="247" t="s">
        <v>39</v>
      </c>
      <c r="CG83" s="247">
        <v>0</v>
      </c>
      <c r="CH83" s="247" t="s">
        <v>39</v>
      </c>
      <c r="CI83" s="247">
        <v>0</v>
      </c>
      <c r="CJ83" s="247" t="s">
        <v>39</v>
      </c>
      <c r="CK83" s="247">
        <v>0</v>
      </c>
      <c r="CL83" s="247" t="s">
        <v>39</v>
      </c>
      <c r="CM83" s="247">
        <v>0</v>
      </c>
      <c r="CN83" s="247" t="s">
        <v>39</v>
      </c>
      <c r="CO83" s="247">
        <v>0</v>
      </c>
      <c r="CP83" s="247" t="s">
        <v>39</v>
      </c>
      <c r="CQ83" s="247">
        <v>0</v>
      </c>
      <c r="CR83" s="247" t="s">
        <v>39</v>
      </c>
      <c r="CS83" s="247">
        <v>0</v>
      </c>
      <c r="CT83" s="247" t="s">
        <v>39</v>
      </c>
      <c r="CU83" s="247">
        <v>0</v>
      </c>
      <c r="CV83" s="247" t="s">
        <v>39</v>
      </c>
      <c r="CW83" s="247">
        <v>0</v>
      </c>
      <c r="CX83" s="247" t="s">
        <v>39</v>
      </c>
      <c r="CY83" s="247">
        <v>0</v>
      </c>
      <c r="CZ83" s="247" t="s">
        <v>39</v>
      </c>
      <c r="DA83" s="247">
        <v>0</v>
      </c>
      <c r="DB83" s="247" t="s">
        <v>39</v>
      </c>
      <c r="DC83" s="247">
        <v>0</v>
      </c>
      <c r="DD83" s="247" t="s">
        <v>39</v>
      </c>
      <c r="DE83" s="247">
        <v>0</v>
      </c>
      <c r="DF83" s="247" t="s">
        <v>39</v>
      </c>
      <c r="DG83" s="247">
        <v>0</v>
      </c>
      <c r="DH83" s="247" t="s">
        <v>39</v>
      </c>
      <c r="DI83" s="247">
        <v>0</v>
      </c>
      <c r="DJ83" s="247"/>
      <c r="DK83" s="247"/>
      <c r="DL83" s="247"/>
      <c r="DM83" s="247"/>
      <c r="DN83" s="247"/>
      <c r="DO83" s="247"/>
      <c r="DP83" s="247"/>
      <c r="DQ83" s="247"/>
      <c r="DR83" s="247"/>
      <c r="DS83" s="247"/>
    </row>
    <row r="84" spans="1:123" s="236" customFormat="1" ht="12.75" x14ac:dyDescent="0.25">
      <c r="A84" s="246" t="s">
        <v>64</v>
      </c>
      <c r="B84" s="247">
        <v>0</v>
      </c>
      <c r="C84" s="247">
        <v>1.54E-2</v>
      </c>
      <c r="D84" s="247">
        <v>0</v>
      </c>
      <c r="E84" s="247">
        <v>9.4999999999999998E-3</v>
      </c>
      <c r="F84" s="247">
        <v>0</v>
      </c>
      <c r="G84" s="247">
        <v>4.1999999999999997E-3</v>
      </c>
      <c r="H84" s="247">
        <v>0</v>
      </c>
      <c r="I84" s="247">
        <v>8.0999999999999996E-3</v>
      </c>
      <c r="J84" s="247" t="s">
        <v>39</v>
      </c>
      <c r="K84" s="247">
        <v>6.7000000000000002E-3</v>
      </c>
      <c r="L84" s="247">
        <v>0</v>
      </c>
      <c r="M84" s="247">
        <v>2.1600000000000001E-2</v>
      </c>
      <c r="N84" s="247" t="s">
        <v>39</v>
      </c>
      <c r="O84" s="247">
        <v>7.3000000000000001E-3</v>
      </c>
      <c r="P84" s="247" t="s">
        <v>39</v>
      </c>
      <c r="Q84" s="247">
        <v>7.1999999999999998E-3</v>
      </c>
      <c r="R84" s="247" t="s">
        <v>39</v>
      </c>
      <c r="S84" s="247">
        <v>7.7000000000000002E-3</v>
      </c>
      <c r="T84" s="247" t="s">
        <v>39</v>
      </c>
      <c r="U84" s="247">
        <v>4.7999999999999996E-3</v>
      </c>
      <c r="V84" s="247">
        <v>0</v>
      </c>
      <c r="W84" s="247">
        <v>3.8E-3</v>
      </c>
      <c r="X84" s="247" t="s">
        <v>260</v>
      </c>
      <c r="Y84" s="247">
        <v>1.44E-2</v>
      </c>
      <c r="Z84" s="247" t="s">
        <v>39</v>
      </c>
      <c r="AA84" s="247">
        <v>2.8E-3</v>
      </c>
      <c r="AB84" s="247">
        <v>0</v>
      </c>
      <c r="AC84" s="247">
        <v>5.4999999999999997E-3</v>
      </c>
      <c r="AD84" s="247" t="s">
        <v>39</v>
      </c>
      <c r="AE84" s="247">
        <v>5.1999999999999998E-3</v>
      </c>
      <c r="AF84" s="247">
        <v>0</v>
      </c>
      <c r="AG84" s="249">
        <v>1.8E-3</v>
      </c>
      <c r="AH84" s="250">
        <v>0</v>
      </c>
      <c r="AI84" s="250">
        <v>7.4000000000000003E-3</v>
      </c>
      <c r="AJ84" s="251" t="s">
        <v>260</v>
      </c>
      <c r="AK84" s="247">
        <v>6.1999999999999998E-3</v>
      </c>
      <c r="AL84" s="247" t="s">
        <v>260</v>
      </c>
      <c r="AM84" s="247">
        <v>3.7000000000000002E-3</v>
      </c>
      <c r="AN84" s="247">
        <v>0</v>
      </c>
      <c r="AO84" s="247">
        <v>4.8999999999999998E-3</v>
      </c>
      <c r="AP84" s="247" t="s">
        <v>260</v>
      </c>
      <c r="AQ84" s="247">
        <v>8.8000000000000005E-3</v>
      </c>
      <c r="AR84" s="247" t="s">
        <v>39</v>
      </c>
      <c r="AS84" s="247">
        <v>7.9000000000000008E-3</v>
      </c>
      <c r="AT84" s="247" t="s">
        <v>39</v>
      </c>
      <c r="AU84" s="247">
        <v>7.9000000000000008E-3</v>
      </c>
      <c r="AV84" s="247"/>
      <c r="AW84" s="247">
        <v>4.4000000000000003E-3</v>
      </c>
      <c r="AX84" s="247"/>
      <c r="AY84" s="247">
        <v>0</v>
      </c>
      <c r="AZ84" s="247" t="s">
        <v>39</v>
      </c>
      <c r="BA84" s="247">
        <v>2.8E-3</v>
      </c>
      <c r="BB84" s="247" t="s">
        <v>39</v>
      </c>
      <c r="BC84" s="247">
        <v>7.7000000000000002E-3</v>
      </c>
      <c r="BD84" s="247" t="s">
        <v>39</v>
      </c>
      <c r="BE84" s="247">
        <v>7.7000000000000002E-3</v>
      </c>
      <c r="BF84" s="247"/>
      <c r="BG84" s="247"/>
      <c r="BH84" s="247" t="s">
        <v>39</v>
      </c>
      <c r="BI84" s="247">
        <v>6.0000000000000001E-3</v>
      </c>
      <c r="BJ84" s="247" t="s">
        <v>39</v>
      </c>
      <c r="BK84" s="247">
        <v>6.7000000000000002E-3</v>
      </c>
      <c r="BL84" s="247" t="s">
        <v>39</v>
      </c>
      <c r="BM84" s="247">
        <v>5.1999999999999998E-3</v>
      </c>
      <c r="BN84" s="247" t="s">
        <v>39</v>
      </c>
      <c r="BO84" s="247">
        <v>6.7000000000000002E-3</v>
      </c>
      <c r="BP84" s="247" t="s">
        <v>39</v>
      </c>
      <c r="BQ84" s="247">
        <v>7.4000000000000003E-3</v>
      </c>
      <c r="BR84" s="247" t="s">
        <v>39</v>
      </c>
      <c r="BS84" s="247">
        <v>6.4000000000000003E-3</v>
      </c>
      <c r="BT84" s="247" t="s">
        <v>39</v>
      </c>
      <c r="BU84" s="247">
        <v>8.2000000000000007E-3</v>
      </c>
      <c r="BV84" s="247" t="s">
        <v>39</v>
      </c>
      <c r="BW84" s="247">
        <v>2.8999999999999998E-3</v>
      </c>
      <c r="BX84" s="247" t="s">
        <v>39</v>
      </c>
      <c r="BY84" s="247">
        <v>6.4999999999999997E-3</v>
      </c>
      <c r="BZ84" s="247" t="s">
        <v>39</v>
      </c>
      <c r="CA84" s="247">
        <v>5.0000000000000001E-3</v>
      </c>
      <c r="CB84" s="247" t="s">
        <v>39</v>
      </c>
      <c r="CC84" s="247">
        <v>8.9999999999999998E-4</v>
      </c>
      <c r="CD84" s="247" t="s">
        <v>39</v>
      </c>
      <c r="CE84" s="247">
        <v>8.3000000000000001E-3</v>
      </c>
      <c r="CF84" s="247" t="s">
        <v>39</v>
      </c>
      <c r="CG84" s="247">
        <v>4.1000000000000003E-3</v>
      </c>
      <c r="CH84" s="247" t="s">
        <v>39</v>
      </c>
      <c r="CI84" s="247">
        <v>9.2999999999999992E-3</v>
      </c>
      <c r="CJ84" s="247" t="s">
        <v>39</v>
      </c>
      <c r="CK84" s="247">
        <v>7.3000000000000001E-3</v>
      </c>
      <c r="CL84" s="247" t="s">
        <v>39</v>
      </c>
      <c r="CM84" s="247">
        <v>8.8000000000000005E-3</v>
      </c>
      <c r="CN84" s="247" t="s">
        <v>39</v>
      </c>
      <c r="CO84" s="247">
        <v>5.4000000000000003E-3</v>
      </c>
      <c r="CP84" s="247" t="s">
        <v>39</v>
      </c>
      <c r="CQ84" s="247">
        <v>3.3999999999999998E-3</v>
      </c>
      <c r="CR84" s="247" t="s">
        <v>39</v>
      </c>
      <c r="CS84" s="247">
        <v>8.8000000000000005E-3</v>
      </c>
      <c r="CT84" s="247" t="s">
        <v>39</v>
      </c>
      <c r="CU84" s="247">
        <v>7.6E-3</v>
      </c>
      <c r="CV84" s="247" t="s">
        <v>39</v>
      </c>
      <c r="CW84" s="247">
        <v>2.8999999999999998E-3</v>
      </c>
      <c r="CX84" s="247" t="s">
        <v>39</v>
      </c>
      <c r="CY84" s="247">
        <v>2.3999999999999998E-3</v>
      </c>
      <c r="CZ84" s="247" t="s">
        <v>39</v>
      </c>
      <c r="DA84" s="247">
        <v>2.8999999999999998E-3</v>
      </c>
      <c r="DB84" s="247" t="s">
        <v>39</v>
      </c>
      <c r="DC84" s="247">
        <v>4.1000000000000003E-3</v>
      </c>
      <c r="DD84" s="247" t="s">
        <v>39</v>
      </c>
      <c r="DE84" s="247">
        <v>2.2671000000000001</v>
      </c>
      <c r="DF84" s="247" t="s">
        <v>39</v>
      </c>
      <c r="DG84" s="247">
        <v>2.8016000000000001</v>
      </c>
      <c r="DH84" s="247" t="s">
        <v>39</v>
      </c>
      <c r="DI84" s="247">
        <v>3.8E-3</v>
      </c>
      <c r="DJ84" s="247"/>
      <c r="DK84" s="247"/>
      <c r="DL84" s="247"/>
      <c r="DM84" s="247"/>
      <c r="DN84" s="247"/>
      <c r="DO84" s="247"/>
      <c r="DP84" s="247"/>
      <c r="DQ84" s="247"/>
      <c r="DR84" s="247"/>
      <c r="DS84" s="247"/>
    </row>
    <row r="85" spans="1:123" s="236" customFormat="1" ht="12.75" x14ac:dyDescent="0.25">
      <c r="A85" s="246" t="s">
        <v>262</v>
      </c>
      <c r="B85" s="247">
        <v>0</v>
      </c>
      <c r="C85" s="247">
        <v>5.5999999999999999E-3</v>
      </c>
      <c r="D85" s="247">
        <v>0</v>
      </c>
      <c r="E85" s="247">
        <v>4.5999999999999999E-3</v>
      </c>
      <c r="F85" s="247">
        <v>0</v>
      </c>
      <c r="G85" s="247">
        <v>2.3999999999999998E-3</v>
      </c>
      <c r="H85" s="247">
        <v>0</v>
      </c>
      <c r="I85" s="247">
        <v>1.5E-3</v>
      </c>
      <c r="J85" s="247" t="s">
        <v>39</v>
      </c>
      <c r="K85" s="247">
        <v>1.1999999999999999E-3</v>
      </c>
      <c r="L85" s="247">
        <v>0</v>
      </c>
      <c r="M85" s="247">
        <v>4.7000000000000002E-3</v>
      </c>
      <c r="N85" s="247" t="s">
        <v>39</v>
      </c>
      <c r="O85" s="247">
        <v>1E-3</v>
      </c>
      <c r="P85" s="247" t="s">
        <v>39</v>
      </c>
      <c r="Q85" s="247">
        <v>4.0000000000000002E-4</v>
      </c>
      <c r="R85" s="247" t="s">
        <v>39</v>
      </c>
      <c r="S85" s="247">
        <v>1E-3</v>
      </c>
      <c r="T85" s="247" t="s">
        <v>39</v>
      </c>
      <c r="U85" s="247">
        <v>2.0000000000000001E-4</v>
      </c>
      <c r="V85" s="247">
        <v>0</v>
      </c>
      <c r="W85" s="247">
        <v>5.9999999999999995E-4</v>
      </c>
      <c r="X85" s="247" t="s">
        <v>260</v>
      </c>
      <c r="Y85" s="247">
        <v>4.1000000000000003E-3</v>
      </c>
      <c r="Z85" s="247" t="s">
        <v>39</v>
      </c>
      <c r="AA85" s="247">
        <v>0</v>
      </c>
      <c r="AB85" s="247">
        <v>0</v>
      </c>
      <c r="AC85" s="247">
        <v>0</v>
      </c>
      <c r="AD85" s="247" t="s">
        <v>39</v>
      </c>
      <c r="AE85" s="247">
        <v>8.0000000000000004E-4</v>
      </c>
      <c r="AF85" s="247">
        <v>0</v>
      </c>
      <c r="AG85" s="249">
        <v>0</v>
      </c>
      <c r="AH85" s="250">
        <v>0</v>
      </c>
      <c r="AI85" s="250">
        <v>4.0000000000000002E-4</v>
      </c>
      <c r="AJ85" s="251" t="s">
        <v>260</v>
      </c>
      <c r="AK85" s="247">
        <v>4.3E-3</v>
      </c>
      <c r="AL85" s="247" t="s">
        <v>260</v>
      </c>
      <c r="AM85" s="247">
        <v>0</v>
      </c>
      <c r="AN85" s="247">
        <v>0</v>
      </c>
      <c r="AO85" s="247">
        <v>1E-3</v>
      </c>
      <c r="AP85" s="247" t="s">
        <v>260</v>
      </c>
      <c r="AQ85" s="247">
        <v>5.9999999999999995E-4</v>
      </c>
      <c r="AR85" s="247" t="s">
        <v>39</v>
      </c>
      <c r="AS85" s="247">
        <v>1.4E-3</v>
      </c>
      <c r="AT85" s="247" t="s">
        <v>39</v>
      </c>
      <c r="AU85" s="247">
        <v>1.4E-3</v>
      </c>
      <c r="AV85" s="247"/>
      <c r="AW85" s="247">
        <v>0</v>
      </c>
      <c r="AX85" s="247"/>
      <c r="AY85" s="247">
        <v>0</v>
      </c>
      <c r="AZ85" s="247" t="s">
        <v>39</v>
      </c>
      <c r="BA85" s="247">
        <v>2.0000000000000001E-4</v>
      </c>
      <c r="BB85" s="247" t="s">
        <v>39</v>
      </c>
      <c r="BC85" s="247">
        <v>2.0000000000000001E-4</v>
      </c>
      <c r="BD85" s="247" t="s">
        <v>39</v>
      </c>
      <c r="BE85" s="247">
        <v>0</v>
      </c>
      <c r="BF85" s="247"/>
      <c r="BG85" s="247"/>
      <c r="BH85" s="247" t="s">
        <v>39</v>
      </c>
      <c r="BI85" s="247">
        <v>2.0000000000000001E-4</v>
      </c>
      <c r="BJ85" s="247" t="s">
        <v>39</v>
      </c>
      <c r="BK85" s="247">
        <v>0</v>
      </c>
      <c r="BL85" s="247" t="s">
        <v>39</v>
      </c>
      <c r="BM85" s="247">
        <v>0</v>
      </c>
      <c r="BN85" s="247" t="s">
        <v>39</v>
      </c>
      <c r="BO85" s="247">
        <v>0</v>
      </c>
      <c r="BP85" s="247" t="s">
        <v>39</v>
      </c>
      <c r="BQ85" s="247">
        <v>8.9999999999999998E-4</v>
      </c>
      <c r="BR85" s="247" t="s">
        <v>39</v>
      </c>
      <c r="BS85" s="247">
        <v>0</v>
      </c>
      <c r="BT85" s="247" t="s">
        <v>39</v>
      </c>
      <c r="BU85" s="247">
        <v>0</v>
      </c>
      <c r="BV85" s="247" t="s">
        <v>39</v>
      </c>
      <c r="BW85" s="247">
        <v>0</v>
      </c>
      <c r="BX85" s="247" t="s">
        <v>39</v>
      </c>
      <c r="BY85" s="247">
        <v>0</v>
      </c>
      <c r="BZ85" s="247" t="s">
        <v>39</v>
      </c>
      <c r="CA85" s="247">
        <v>0</v>
      </c>
      <c r="CB85" s="247" t="s">
        <v>39</v>
      </c>
      <c r="CC85" s="247">
        <v>0</v>
      </c>
      <c r="CD85" s="247" t="s">
        <v>39</v>
      </c>
      <c r="CE85" s="247">
        <v>2.0000000000000001E-4</v>
      </c>
      <c r="CF85" s="247" t="s">
        <v>39</v>
      </c>
      <c r="CG85" s="247">
        <v>2.9999999999999997E-4</v>
      </c>
      <c r="CH85" s="247" t="s">
        <v>39</v>
      </c>
      <c r="CI85" s="247">
        <v>0</v>
      </c>
      <c r="CJ85" s="247" t="s">
        <v>39</v>
      </c>
      <c r="CK85" s="247">
        <v>1.2999999999999999E-3</v>
      </c>
      <c r="CL85" s="247" t="s">
        <v>39</v>
      </c>
      <c r="CM85" s="247">
        <v>1.1000000000000001E-3</v>
      </c>
      <c r="CN85" s="247" t="s">
        <v>39</v>
      </c>
      <c r="CO85" s="247">
        <v>4.0000000000000002E-4</v>
      </c>
      <c r="CP85" s="247" t="s">
        <v>39</v>
      </c>
      <c r="CQ85" s="247">
        <v>6.9999999999999999E-4</v>
      </c>
      <c r="CR85" s="247" t="s">
        <v>39</v>
      </c>
      <c r="CS85" s="247">
        <v>1.8E-3</v>
      </c>
      <c r="CT85" s="247" t="s">
        <v>39</v>
      </c>
      <c r="CU85" s="247">
        <v>1.5E-3</v>
      </c>
      <c r="CV85" s="247" t="s">
        <v>39</v>
      </c>
      <c r="CW85" s="247">
        <v>0</v>
      </c>
      <c r="CX85" s="247" t="s">
        <v>39</v>
      </c>
      <c r="CY85" s="247">
        <v>0</v>
      </c>
      <c r="CZ85" s="247" t="s">
        <v>39</v>
      </c>
      <c r="DA85" s="247">
        <v>2.9999999999999997E-4</v>
      </c>
      <c r="DB85" s="247" t="s">
        <v>39</v>
      </c>
      <c r="DC85" s="247">
        <v>2.0000000000000001E-4</v>
      </c>
      <c r="DD85" s="247" t="s">
        <v>39</v>
      </c>
      <c r="DE85" s="247">
        <v>0.17249999999999999</v>
      </c>
      <c r="DF85" s="247" t="s">
        <v>39</v>
      </c>
      <c r="DG85" s="247">
        <v>4.2299999999999997E-2</v>
      </c>
      <c r="DH85" s="247" t="s">
        <v>39</v>
      </c>
      <c r="DI85" s="247">
        <v>1E-4</v>
      </c>
      <c r="DJ85" s="247"/>
      <c r="DK85" s="247"/>
      <c r="DL85" s="247"/>
      <c r="DM85" s="247"/>
      <c r="DN85" s="247"/>
      <c r="DO85" s="247"/>
      <c r="DP85" s="247"/>
      <c r="DQ85" s="247"/>
      <c r="DR85" s="247"/>
      <c r="DS85" s="247"/>
    </row>
    <row r="86" spans="1:123" s="236" customFormat="1" ht="12.75" x14ac:dyDescent="0.25">
      <c r="A86" s="246" t="s">
        <v>263</v>
      </c>
      <c r="B86" s="247">
        <v>1.6E-2</v>
      </c>
      <c r="C86" s="247">
        <v>0</v>
      </c>
      <c r="D86" s="247">
        <v>3.2000000000000001E-2</v>
      </c>
      <c r="E86" s="247">
        <v>0</v>
      </c>
      <c r="F86" s="247">
        <v>0</v>
      </c>
      <c r="G86" s="247">
        <v>0</v>
      </c>
      <c r="H86" s="247">
        <v>0</v>
      </c>
      <c r="I86" s="247">
        <v>0</v>
      </c>
      <c r="J86" s="247">
        <v>2.7E-2</v>
      </c>
      <c r="K86" s="247">
        <v>0</v>
      </c>
      <c r="L86" s="247">
        <v>0</v>
      </c>
      <c r="M86" s="247">
        <v>0</v>
      </c>
      <c r="N86" s="247" t="s">
        <v>39</v>
      </c>
      <c r="O86" s="247" t="s">
        <v>39</v>
      </c>
      <c r="P86" s="247" t="s">
        <v>39</v>
      </c>
      <c r="Q86" s="247" t="s">
        <v>39</v>
      </c>
      <c r="R86" s="247" t="s">
        <v>39</v>
      </c>
      <c r="S86" s="247" t="s">
        <v>39</v>
      </c>
      <c r="T86" s="247" t="s">
        <v>39</v>
      </c>
      <c r="U86" s="247">
        <v>4.5999999999999999E-3</v>
      </c>
      <c r="V86" s="247">
        <v>0</v>
      </c>
      <c r="W86" s="247">
        <v>1.8E-3</v>
      </c>
      <c r="X86" s="247" t="s">
        <v>260</v>
      </c>
      <c r="Y86" s="247">
        <v>0</v>
      </c>
      <c r="Z86" s="247" t="s">
        <v>39</v>
      </c>
      <c r="AA86" s="247">
        <v>2E-3</v>
      </c>
      <c r="AB86" s="247">
        <v>0</v>
      </c>
      <c r="AC86" s="247">
        <v>2.8999999999999998E-3</v>
      </c>
      <c r="AD86" s="247" t="s">
        <v>39</v>
      </c>
      <c r="AE86" s="247">
        <v>1.1999999999999999E-3</v>
      </c>
      <c r="AF86" s="247">
        <v>0</v>
      </c>
      <c r="AG86" s="249">
        <v>4.0000000000000002E-4</v>
      </c>
      <c r="AH86" s="250">
        <v>0</v>
      </c>
      <c r="AI86" s="250">
        <v>1.1999999999999999E-3</v>
      </c>
      <c r="AJ86" s="251" t="s">
        <v>260</v>
      </c>
      <c r="AK86" s="247">
        <v>4.4999999999999997E-3</v>
      </c>
      <c r="AL86" s="247" t="s">
        <v>260</v>
      </c>
      <c r="AM86" s="247">
        <v>3.3E-3</v>
      </c>
      <c r="AN86" s="247">
        <v>0</v>
      </c>
      <c r="AO86" s="247">
        <v>2.2000000000000001E-3</v>
      </c>
      <c r="AP86" s="247" t="s">
        <v>260</v>
      </c>
      <c r="AQ86" s="247">
        <v>1E-3</v>
      </c>
      <c r="AR86" s="247" t="s">
        <v>39</v>
      </c>
      <c r="AS86" s="247">
        <v>4.7000000000000002E-3</v>
      </c>
      <c r="AT86" s="247" t="s">
        <v>39</v>
      </c>
      <c r="AU86" s="247">
        <v>4.7000000000000002E-3</v>
      </c>
      <c r="AV86" s="247"/>
      <c r="AW86" s="247">
        <v>1.8E-3</v>
      </c>
      <c r="AX86" s="247"/>
      <c r="AY86" s="247">
        <v>0</v>
      </c>
      <c r="AZ86" s="247" t="s">
        <v>39</v>
      </c>
      <c r="BA86" s="247">
        <v>3.7000000000000002E-3</v>
      </c>
      <c r="BB86" s="247" t="s">
        <v>39</v>
      </c>
      <c r="BC86" s="247">
        <v>3.7000000000000002E-3</v>
      </c>
      <c r="BD86" s="247" t="s">
        <v>39</v>
      </c>
      <c r="BE86" s="247">
        <v>1.9E-3</v>
      </c>
      <c r="BF86" s="247"/>
      <c r="BG86" s="247"/>
      <c r="BH86" s="247" t="s">
        <v>39</v>
      </c>
      <c r="BI86" s="247">
        <v>1.9E-3</v>
      </c>
      <c r="BJ86" s="247" t="s">
        <v>39</v>
      </c>
      <c r="BK86" s="247">
        <v>6.1000000000000004E-3</v>
      </c>
      <c r="BL86" s="247" t="s">
        <v>39</v>
      </c>
      <c r="BM86" s="247">
        <v>1.9E-3</v>
      </c>
      <c r="BN86" s="247" t="s">
        <v>39</v>
      </c>
      <c r="BO86" s="247">
        <v>6.7000000000000002E-3</v>
      </c>
      <c r="BP86" s="247" t="s">
        <v>39</v>
      </c>
      <c r="BQ86" s="247">
        <v>4.5999999999999999E-3</v>
      </c>
      <c r="BR86" s="247" t="s">
        <v>39</v>
      </c>
      <c r="BS86" s="247">
        <v>4.3E-3</v>
      </c>
      <c r="BT86" s="247" t="s">
        <v>39</v>
      </c>
      <c r="BU86" s="247">
        <v>2.2000000000000001E-3</v>
      </c>
      <c r="BV86" s="247" t="s">
        <v>39</v>
      </c>
      <c r="BW86" s="247">
        <v>3.7000000000000002E-3</v>
      </c>
      <c r="BX86" s="247" t="s">
        <v>39</v>
      </c>
      <c r="BY86" s="247">
        <v>4.7999999999999996E-3</v>
      </c>
      <c r="BZ86" s="247" t="s">
        <v>39</v>
      </c>
      <c r="CA86" s="247">
        <v>2.0999999999999999E-3</v>
      </c>
      <c r="CB86" s="247" t="s">
        <v>39</v>
      </c>
      <c r="CC86" s="247">
        <v>1.8E-3</v>
      </c>
      <c r="CD86" s="247" t="s">
        <v>39</v>
      </c>
      <c r="CE86" s="247">
        <v>1.6999999999999999E-3</v>
      </c>
      <c r="CF86" s="247" t="s">
        <v>39</v>
      </c>
      <c r="CG86" s="247">
        <v>3.5999999999999999E-3</v>
      </c>
      <c r="CH86" s="247" t="s">
        <v>39</v>
      </c>
      <c r="CI86" s="247">
        <v>3.3999999999999998E-3</v>
      </c>
      <c r="CJ86" s="247" t="s">
        <v>39</v>
      </c>
      <c r="CK86" s="247">
        <v>2.5999999999999999E-3</v>
      </c>
      <c r="CL86" s="247" t="s">
        <v>39</v>
      </c>
      <c r="CM86" s="247">
        <v>1.4E-3</v>
      </c>
      <c r="CN86" s="247" t="s">
        <v>39</v>
      </c>
      <c r="CO86" s="247">
        <v>3.8999999999999998E-3</v>
      </c>
      <c r="CP86" s="247" t="s">
        <v>39</v>
      </c>
      <c r="CQ86" s="247">
        <v>7.7999999999999996E-3</v>
      </c>
      <c r="CR86" s="247" t="s">
        <v>39</v>
      </c>
      <c r="CS86" s="247">
        <v>2.2000000000000001E-3</v>
      </c>
      <c r="CT86" s="247" t="s">
        <v>39</v>
      </c>
      <c r="CU86" s="247">
        <v>3.0000000000000001E-3</v>
      </c>
      <c r="CV86" s="247" t="s">
        <v>39</v>
      </c>
      <c r="CW86" s="247">
        <v>1.6000000000000001E-3</v>
      </c>
      <c r="CX86" s="247" t="s">
        <v>39</v>
      </c>
      <c r="CY86" s="247">
        <v>1.1999999999999999E-3</v>
      </c>
      <c r="CZ86" s="247" t="s">
        <v>39</v>
      </c>
      <c r="DA86" s="247">
        <v>3.0999999999999999E-3</v>
      </c>
      <c r="DB86" s="247" t="s">
        <v>39</v>
      </c>
      <c r="DC86" s="247">
        <v>2.8E-3</v>
      </c>
      <c r="DD86" s="247" t="s">
        <v>39</v>
      </c>
      <c r="DE86" s="247">
        <v>2.3075999999999999</v>
      </c>
      <c r="DF86" s="247" t="s">
        <v>39</v>
      </c>
      <c r="DG86" s="247">
        <v>1.4158999999999999</v>
      </c>
      <c r="DH86" s="247" t="s">
        <v>39</v>
      </c>
      <c r="DI86" s="247">
        <v>2.3999999999999998E-3</v>
      </c>
      <c r="DJ86" s="247"/>
      <c r="DK86" s="247"/>
      <c r="DL86" s="247"/>
      <c r="DM86" s="247"/>
      <c r="DN86" s="247"/>
      <c r="DO86" s="247"/>
      <c r="DP86" s="247"/>
      <c r="DQ86" s="247"/>
      <c r="DR86" s="247"/>
      <c r="DS86" s="247"/>
    </row>
    <row r="87" spans="1:123" s="236" customFormat="1" ht="15.75" customHeight="1" x14ac:dyDescent="0.25">
      <c r="A87" s="246" t="s">
        <v>264</v>
      </c>
      <c r="B87" s="247">
        <v>0</v>
      </c>
      <c r="C87" s="247">
        <v>6.5699999999999995E-2</v>
      </c>
      <c r="D87" s="247">
        <v>0</v>
      </c>
      <c r="E87" s="247">
        <v>2.7199999999999998E-2</v>
      </c>
      <c r="F87" s="247">
        <v>0</v>
      </c>
      <c r="G87" s="247">
        <v>3.0800000000000001E-2</v>
      </c>
      <c r="H87" s="247">
        <v>0</v>
      </c>
      <c r="I87" s="247">
        <v>2.12E-2</v>
      </c>
      <c r="J87" s="247" t="s">
        <v>39</v>
      </c>
      <c r="K87" s="247">
        <v>2.7199999999999998E-2</v>
      </c>
      <c r="L87" s="247">
        <v>0</v>
      </c>
      <c r="M87" s="247">
        <v>4.1799999999999997E-2</v>
      </c>
      <c r="N87" s="247" t="s">
        <v>39</v>
      </c>
      <c r="O87" s="247">
        <v>1.6400000000000001E-2</v>
      </c>
      <c r="P87" s="247" t="s">
        <v>39</v>
      </c>
      <c r="Q87" s="247">
        <v>1.3599999999999999E-2</v>
      </c>
      <c r="R87" s="247" t="s">
        <v>39</v>
      </c>
      <c r="S87" s="247">
        <v>1.61E-2</v>
      </c>
      <c r="T87" s="247" t="s">
        <v>39</v>
      </c>
      <c r="U87" s="247">
        <v>2.0199999999999999E-2</v>
      </c>
      <c r="V87" s="247">
        <v>0</v>
      </c>
      <c r="W87" s="247">
        <v>1.83E-2</v>
      </c>
      <c r="X87" s="247" t="s">
        <v>260</v>
      </c>
      <c r="Y87" s="247">
        <v>3.6600000000000001E-2</v>
      </c>
      <c r="Z87" s="247" t="s">
        <v>39</v>
      </c>
      <c r="AA87" s="247">
        <v>1.7600000000000001E-2</v>
      </c>
      <c r="AB87" s="247">
        <v>0</v>
      </c>
      <c r="AC87" s="247">
        <v>1.54E-2</v>
      </c>
      <c r="AD87" s="247" t="s">
        <v>39</v>
      </c>
      <c r="AE87" s="247">
        <v>1.9300000000000001E-2</v>
      </c>
      <c r="AF87" s="248">
        <v>0</v>
      </c>
      <c r="AG87" s="252">
        <v>1.18E-2</v>
      </c>
      <c r="AH87" s="250">
        <v>0</v>
      </c>
      <c r="AI87" s="250">
        <v>1.44E-2</v>
      </c>
      <c r="AJ87" s="251" t="s">
        <v>260</v>
      </c>
      <c r="AK87" s="247">
        <v>1.1299999999999999E-2</v>
      </c>
      <c r="AL87" s="247" t="s">
        <v>260</v>
      </c>
      <c r="AM87" s="247">
        <v>1.55E-2</v>
      </c>
      <c r="AN87" s="247">
        <v>0</v>
      </c>
      <c r="AO87" s="247">
        <v>1.5800000000000002E-2</v>
      </c>
      <c r="AP87" s="247" t="s">
        <v>260</v>
      </c>
      <c r="AQ87" s="247">
        <v>1.54E-2</v>
      </c>
      <c r="AR87" s="247" t="s">
        <v>39</v>
      </c>
      <c r="AS87" s="247">
        <v>1.72E-2</v>
      </c>
      <c r="AT87" s="247" t="s">
        <v>39</v>
      </c>
      <c r="AU87" s="247">
        <v>1.72E-2</v>
      </c>
      <c r="AV87" s="247"/>
      <c r="AW87" s="247">
        <v>8.0000000000000002E-3</v>
      </c>
      <c r="AX87" s="247"/>
      <c r="AY87" s="247">
        <v>8.9999999999999993E-3</v>
      </c>
      <c r="AZ87" s="247" t="s">
        <v>39</v>
      </c>
      <c r="BA87" s="247">
        <v>1.38E-2</v>
      </c>
      <c r="BB87" s="247" t="s">
        <v>39</v>
      </c>
      <c r="BC87" s="247">
        <v>1.8700000000000001E-2</v>
      </c>
      <c r="BD87" s="247" t="s">
        <v>39</v>
      </c>
      <c r="BE87" s="247">
        <v>1.9599999999999999E-2</v>
      </c>
      <c r="BF87" s="247"/>
      <c r="BG87" s="247"/>
      <c r="BH87" s="247" t="s">
        <v>39</v>
      </c>
      <c r="BI87" s="247">
        <v>1.7000000000000001E-2</v>
      </c>
      <c r="BJ87" s="247" t="s">
        <v>39</v>
      </c>
      <c r="BK87" s="247">
        <v>7.7000000000000002E-3</v>
      </c>
      <c r="BL87" s="247" t="s">
        <v>39</v>
      </c>
      <c r="BM87" s="247">
        <v>9.4999999999999998E-3</v>
      </c>
      <c r="BN87" s="247" t="s">
        <v>39</v>
      </c>
      <c r="BO87" s="247">
        <v>1.34E-2</v>
      </c>
      <c r="BP87" s="247" t="s">
        <v>39</v>
      </c>
      <c r="BQ87" s="247">
        <v>1.9800000000000002E-2</v>
      </c>
      <c r="BR87" s="247" t="s">
        <v>39</v>
      </c>
      <c r="BS87" s="247">
        <v>3.0499999999999999E-2</v>
      </c>
      <c r="BT87" s="247" t="s">
        <v>39</v>
      </c>
      <c r="BU87" s="247">
        <v>1.0800000000000001E-2</v>
      </c>
      <c r="BV87" s="247" t="s">
        <v>39</v>
      </c>
      <c r="BW87" s="247">
        <v>8.8000000000000005E-3</v>
      </c>
      <c r="BX87" s="247" t="s">
        <v>39</v>
      </c>
      <c r="BY87" s="247">
        <v>1.4500000000000001E-2</v>
      </c>
      <c r="BZ87" s="247" t="s">
        <v>39</v>
      </c>
      <c r="CA87" s="247">
        <v>1.7100000000000001E-2</v>
      </c>
      <c r="CB87" s="247" t="s">
        <v>39</v>
      </c>
      <c r="CC87" s="247">
        <v>1.6299999999999999E-2</v>
      </c>
      <c r="CD87" s="247" t="s">
        <v>39</v>
      </c>
      <c r="CE87" s="247">
        <v>2.2800000000000001E-2</v>
      </c>
      <c r="CF87" s="247" t="s">
        <v>39</v>
      </c>
      <c r="CG87" s="247">
        <v>2.3800000000000002E-2</v>
      </c>
      <c r="CH87" s="247" t="s">
        <v>39</v>
      </c>
      <c r="CI87" s="247">
        <v>1.46E-2</v>
      </c>
      <c r="CJ87" s="247" t="s">
        <v>39</v>
      </c>
      <c r="CK87" s="247">
        <v>1.0800000000000001E-2</v>
      </c>
      <c r="CL87" s="247" t="s">
        <v>39</v>
      </c>
      <c r="CM87" s="247">
        <v>2.1600000000000001E-2</v>
      </c>
      <c r="CN87" s="247" t="s">
        <v>39</v>
      </c>
      <c r="CO87" s="247">
        <v>1.78E-2</v>
      </c>
      <c r="CP87" s="247" t="s">
        <v>39</v>
      </c>
      <c r="CQ87" s="247">
        <v>1.41E-2</v>
      </c>
      <c r="CR87" s="247" t="s">
        <v>39</v>
      </c>
      <c r="CS87" s="247">
        <v>3.8399999999999997E-2</v>
      </c>
      <c r="CT87" s="247" t="s">
        <v>39</v>
      </c>
      <c r="CU87" s="247">
        <v>1.84E-2</v>
      </c>
      <c r="CV87" s="247" t="s">
        <v>39</v>
      </c>
      <c r="CW87" s="247">
        <v>1.18E-2</v>
      </c>
      <c r="CX87" s="247" t="s">
        <v>39</v>
      </c>
      <c r="CY87" s="247">
        <v>1.1900000000000001E-2</v>
      </c>
      <c r="CZ87" s="247" t="s">
        <v>39</v>
      </c>
      <c r="DA87" s="247">
        <v>9.9000000000000008E-3</v>
      </c>
      <c r="DB87" s="247" t="s">
        <v>39</v>
      </c>
      <c r="DC87" s="247">
        <v>1.7100000000000001E-2</v>
      </c>
      <c r="DD87" s="247" t="s">
        <v>39</v>
      </c>
      <c r="DE87" s="247">
        <v>10.41</v>
      </c>
      <c r="DF87" s="247" t="s">
        <v>39</v>
      </c>
      <c r="DG87" s="247">
        <v>8.9791000000000007</v>
      </c>
      <c r="DH87" s="247" t="s">
        <v>39</v>
      </c>
      <c r="DI87" s="247">
        <v>1.6400000000000001E-2</v>
      </c>
      <c r="DJ87" s="247"/>
      <c r="DK87" s="247"/>
      <c r="DL87" s="247"/>
      <c r="DM87" s="247"/>
      <c r="DN87" s="247"/>
      <c r="DO87" s="247"/>
      <c r="DP87" s="247"/>
      <c r="DQ87" s="247"/>
      <c r="DR87" s="247"/>
      <c r="DS87" s="247"/>
    </row>
    <row r="88" spans="1:123" s="236" customFormat="1" ht="12.75" x14ac:dyDescent="0.25">
      <c r="A88" s="246" t="s">
        <v>265</v>
      </c>
      <c r="B88" s="247"/>
      <c r="C88" s="247"/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9"/>
      <c r="AF88" s="253"/>
      <c r="AG88" s="253"/>
      <c r="AH88" s="250"/>
      <c r="AI88" s="250"/>
      <c r="AJ88" s="251"/>
      <c r="AK88" s="247"/>
      <c r="AL88" s="247"/>
      <c r="AM88" s="247"/>
      <c r="AN88" s="247">
        <v>0</v>
      </c>
      <c r="AO88" s="247">
        <v>4.0000000000000002E-4</v>
      </c>
      <c r="AP88" s="247" t="s">
        <v>260</v>
      </c>
      <c r="AQ88" s="247">
        <v>0</v>
      </c>
      <c r="AR88" s="247" t="s">
        <v>39</v>
      </c>
      <c r="AS88" s="247">
        <v>0</v>
      </c>
      <c r="AT88" s="247" t="s">
        <v>39</v>
      </c>
      <c r="AU88" s="247">
        <v>0</v>
      </c>
      <c r="AV88" s="247"/>
      <c r="AW88" s="247">
        <v>0</v>
      </c>
      <c r="AX88" s="247"/>
      <c r="AY88" s="247">
        <v>0</v>
      </c>
      <c r="AZ88" s="247" t="s">
        <v>39</v>
      </c>
      <c r="BA88" s="247">
        <v>0</v>
      </c>
      <c r="BB88" s="247" t="s">
        <v>39</v>
      </c>
      <c r="BC88" s="247">
        <v>0</v>
      </c>
      <c r="BD88" s="247" t="s">
        <v>39</v>
      </c>
      <c r="BE88" s="247">
        <v>4.0000000000000002E-4</v>
      </c>
      <c r="BF88" s="247"/>
      <c r="BG88" s="247"/>
      <c r="BH88" s="247" t="s">
        <v>39</v>
      </c>
      <c r="BI88" s="247">
        <v>0</v>
      </c>
      <c r="BJ88" s="247" t="s">
        <v>39</v>
      </c>
      <c r="BK88" s="247">
        <v>2.0000000000000001E-4</v>
      </c>
      <c r="BL88" s="247" t="s">
        <v>39</v>
      </c>
      <c r="BM88" s="247">
        <v>0</v>
      </c>
      <c r="BN88" s="247" t="s">
        <v>39</v>
      </c>
      <c r="BO88" s="247">
        <v>0</v>
      </c>
      <c r="BP88" s="247" t="s">
        <v>39</v>
      </c>
      <c r="BQ88" s="247">
        <v>0</v>
      </c>
      <c r="BR88" s="247" t="s">
        <v>39</v>
      </c>
      <c r="BS88" s="247">
        <v>5.0000000000000001E-4</v>
      </c>
      <c r="BT88" s="247" t="s">
        <v>39</v>
      </c>
      <c r="BU88" s="247">
        <v>0</v>
      </c>
      <c r="BV88" s="247" t="s">
        <v>39</v>
      </c>
      <c r="BW88" s="247">
        <v>4.0000000000000002E-4</v>
      </c>
      <c r="BX88" s="247" t="s">
        <v>39</v>
      </c>
      <c r="BY88" s="247">
        <v>2.0000000000000001E-4</v>
      </c>
      <c r="BZ88" s="247" t="s">
        <v>39</v>
      </c>
      <c r="CA88" s="247">
        <v>0</v>
      </c>
      <c r="CB88" s="247" t="s">
        <v>39</v>
      </c>
      <c r="CC88" s="247">
        <v>5.0000000000000001E-4</v>
      </c>
      <c r="CD88" s="247" t="s">
        <v>39</v>
      </c>
      <c r="CE88" s="247">
        <v>6.9999999999999999E-4</v>
      </c>
      <c r="CF88" s="247" t="s">
        <v>39</v>
      </c>
      <c r="CG88" s="247">
        <v>8.0000000000000004E-4</v>
      </c>
      <c r="CH88" s="247" t="s">
        <v>39</v>
      </c>
      <c r="CI88" s="247">
        <v>2.0000000000000001E-4</v>
      </c>
      <c r="CJ88" s="247" t="s">
        <v>39</v>
      </c>
      <c r="CK88" s="247">
        <v>8.0000000000000004E-4</v>
      </c>
      <c r="CL88" s="247" t="s">
        <v>39</v>
      </c>
      <c r="CM88" s="247">
        <v>1.6000000000000001E-3</v>
      </c>
      <c r="CN88" s="247" t="s">
        <v>39</v>
      </c>
      <c r="CO88" s="247">
        <v>4.0000000000000002E-4</v>
      </c>
      <c r="CP88" s="247" t="s">
        <v>39</v>
      </c>
      <c r="CQ88" s="247">
        <v>2.9999999999999997E-4</v>
      </c>
      <c r="CR88" s="247" t="s">
        <v>39</v>
      </c>
      <c r="CS88" s="247">
        <v>1E-3</v>
      </c>
      <c r="CT88" s="247" t="s">
        <v>39</v>
      </c>
      <c r="CU88" s="247">
        <v>2.9999999999999997E-4</v>
      </c>
      <c r="CV88" s="247" t="s">
        <v>39</v>
      </c>
      <c r="CW88" s="247">
        <v>0</v>
      </c>
      <c r="CX88" s="247" t="s">
        <v>39</v>
      </c>
      <c r="CY88" s="247">
        <v>2.0000000000000001E-4</v>
      </c>
      <c r="CZ88" s="247" t="s">
        <v>39</v>
      </c>
      <c r="DA88" s="247">
        <v>0</v>
      </c>
      <c r="DB88" s="247" t="s">
        <v>39</v>
      </c>
      <c r="DC88" s="247">
        <v>2.0000000000000001E-4</v>
      </c>
      <c r="DD88" s="247" t="s">
        <v>39</v>
      </c>
      <c r="DE88" s="247">
        <v>1.8E-3</v>
      </c>
      <c r="DF88" s="247" t="s">
        <v>39</v>
      </c>
      <c r="DG88" s="247">
        <v>5.28E-2</v>
      </c>
      <c r="DH88" s="247" t="s">
        <v>39</v>
      </c>
      <c r="DI88" s="247">
        <v>1E-4</v>
      </c>
      <c r="DJ88" s="247"/>
      <c r="DK88" s="247"/>
      <c r="DL88" s="247"/>
      <c r="DM88" s="247"/>
      <c r="DN88" s="247"/>
      <c r="DO88" s="247"/>
      <c r="DP88" s="247"/>
      <c r="DQ88" s="247"/>
      <c r="DR88" s="247"/>
      <c r="DS88" s="247"/>
    </row>
    <row r="89" spans="1:123" s="236" customFormat="1" ht="17.25" customHeight="1" x14ac:dyDescent="0.25">
      <c r="A89" s="246" t="s">
        <v>266</v>
      </c>
      <c r="B89" s="247">
        <v>0</v>
      </c>
      <c r="C89" s="247">
        <v>0</v>
      </c>
      <c r="D89" s="247">
        <v>0</v>
      </c>
      <c r="E89" s="247">
        <v>0</v>
      </c>
      <c r="F89" s="247">
        <v>0</v>
      </c>
      <c r="G89" s="247">
        <v>0</v>
      </c>
      <c r="H89" s="247">
        <v>0</v>
      </c>
      <c r="I89" s="247">
        <v>0</v>
      </c>
      <c r="J89" s="247" t="s">
        <v>39</v>
      </c>
      <c r="K89" s="247">
        <v>0</v>
      </c>
      <c r="L89" s="247">
        <v>0</v>
      </c>
      <c r="M89" s="247">
        <v>0</v>
      </c>
      <c r="N89" s="247" t="s">
        <v>39</v>
      </c>
      <c r="O89" s="247" t="s">
        <v>39</v>
      </c>
      <c r="P89" s="247" t="s">
        <v>39</v>
      </c>
      <c r="Q89" s="247" t="s">
        <v>39</v>
      </c>
      <c r="R89" s="247" t="s">
        <v>39</v>
      </c>
      <c r="S89" s="247" t="s">
        <v>39</v>
      </c>
      <c r="T89" s="247" t="s">
        <v>39</v>
      </c>
      <c r="U89" s="247">
        <v>0</v>
      </c>
      <c r="V89" s="247">
        <v>0</v>
      </c>
      <c r="W89" s="247">
        <v>0</v>
      </c>
      <c r="X89" s="247" t="s">
        <v>260</v>
      </c>
      <c r="Y89" s="247">
        <v>0</v>
      </c>
      <c r="Z89" s="247" t="s">
        <v>39</v>
      </c>
      <c r="AA89" s="247">
        <v>0</v>
      </c>
      <c r="AB89" s="247">
        <v>0</v>
      </c>
      <c r="AC89" s="247">
        <v>0</v>
      </c>
      <c r="AD89" s="247" t="s">
        <v>39</v>
      </c>
      <c r="AE89" s="249">
        <v>0</v>
      </c>
      <c r="AF89" s="250">
        <v>0</v>
      </c>
      <c r="AG89" s="254">
        <v>0</v>
      </c>
      <c r="AH89" s="250">
        <v>0</v>
      </c>
      <c r="AI89" s="250">
        <v>0</v>
      </c>
      <c r="AJ89" s="251" t="s">
        <v>260</v>
      </c>
      <c r="AK89" s="247">
        <v>0</v>
      </c>
      <c r="AL89" s="247" t="s">
        <v>260</v>
      </c>
      <c r="AM89" s="247">
        <v>0</v>
      </c>
      <c r="AN89" s="247">
        <v>0</v>
      </c>
      <c r="AO89" s="247">
        <v>0</v>
      </c>
      <c r="AP89" s="247" t="s">
        <v>260</v>
      </c>
      <c r="AQ89" s="247">
        <v>0</v>
      </c>
      <c r="AR89" s="248" t="s">
        <v>39</v>
      </c>
      <c r="AS89" s="248">
        <v>0</v>
      </c>
      <c r="AT89" s="247" t="s">
        <v>39</v>
      </c>
      <c r="AU89" s="247">
        <v>0</v>
      </c>
      <c r="AV89" s="247"/>
      <c r="AW89" s="247">
        <v>0</v>
      </c>
      <c r="AX89" s="247"/>
      <c r="AY89" s="247">
        <v>0</v>
      </c>
      <c r="AZ89" s="247" t="s">
        <v>39</v>
      </c>
      <c r="BA89" s="247">
        <v>0</v>
      </c>
      <c r="BB89" s="247" t="s">
        <v>39</v>
      </c>
      <c r="BC89" s="247">
        <v>0</v>
      </c>
      <c r="BD89" s="247" t="s">
        <v>39</v>
      </c>
      <c r="BE89" s="247">
        <v>0</v>
      </c>
      <c r="BF89" s="247"/>
      <c r="BG89" s="247"/>
      <c r="BH89" s="247" t="s">
        <v>39</v>
      </c>
      <c r="BI89" s="247">
        <v>0</v>
      </c>
      <c r="BJ89" s="247" t="s">
        <v>39</v>
      </c>
      <c r="BK89" s="247">
        <v>0</v>
      </c>
      <c r="BL89" s="247" t="s">
        <v>39</v>
      </c>
      <c r="BM89" s="247">
        <v>0</v>
      </c>
      <c r="BN89" s="247" t="s">
        <v>39</v>
      </c>
      <c r="BO89" s="247">
        <v>0</v>
      </c>
      <c r="BP89" s="247" t="s">
        <v>39</v>
      </c>
      <c r="BQ89" s="247">
        <v>0</v>
      </c>
      <c r="BR89" s="247" t="s">
        <v>39</v>
      </c>
      <c r="BS89" s="247">
        <v>0</v>
      </c>
      <c r="BT89" s="247" t="s">
        <v>39</v>
      </c>
      <c r="BU89" s="247">
        <v>0</v>
      </c>
      <c r="BV89" s="247" t="s">
        <v>39</v>
      </c>
      <c r="BW89" s="247">
        <v>0</v>
      </c>
      <c r="BX89" s="247" t="s">
        <v>39</v>
      </c>
      <c r="BY89" s="247">
        <v>0</v>
      </c>
      <c r="BZ89" s="247" t="s">
        <v>39</v>
      </c>
      <c r="CA89" s="247">
        <v>0</v>
      </c>
      <c r="CB89" s="247" t="s">
        <v>39</v>
      </c>
      <c r="CC89" s="247">
        <v>0</v>
      </c>
      <c r="CD89" s="247" t="s">
        <v>39</v>
      </c>
      <c r="CE89" s="247">
        <v>0</v>
      </c>
      <c r="CF89" s="247" t="s">
        <v>39</v>
      </c>
      <c r="CG89" s="247">
        <v>0</v>
      </c>
      <c r="CH89" s="247" t="s">
        <v>39</v>
      </c>
      <c r="CI89" s="247">
        <v>0</v>
      </c>
      <c r="CJ89" s="247" t="s">
        <v>39</v>
      </c>
      <c r="CK89" s="247">
        <v>0</v>
      </c>
      <c r="CL89" s="247" t="s">
        <v>39</v>
      </c>
      <c r="CM89" s="247">
        <v>0</v>
      </c>
      <c r="CN89" s="247" t="s">
        <v>39</v>
      </c>
      <c r="CO89" s="247">
        <v>0</v>
      </c>
      <c r="CP89" s="247" t="s">
        <v>39</v>
      </c>
      <c r="CQ89" s="247">
        <v>0</v>
      </c>
      <c r="CR89" s="247" t="s">
        <v>39</v>
      </c>
      <c r="CS89" s="247">
        <v>0</v>
      </c>
      <c r="CT89" s="247" t="s">
        <v>39</v>
      </c>
      <c r="CU89" s="247">
        <v>0</v>
      </c>
      <c r="CV89" s="247" t="s">
        <v>39</v>
      </c>
      <c r="CW89" s="247">
        <v>0</v>
      </c>
      <c r="CX89" s="247" t="s">
        <v>39</v>
      </c>
      <c r="CY89" s="247">
        <v>0</v>
      </c>
      <c r="CZ89" s="247" t="s">
        <v>39</v>
      </c>
      <c r="DA89" s="247">
        <v>0</v>
      </c>
      <c r="DB89" s="247" t="s">
        <v>39</v>
      </c>
      <c r="DC89" s="247">
        <v>0</v>
      </c>
      <c r="DD89" s="247" t="s">
        <v>39</v>
      </c>
      <c r="DE89" s="247">
        <v>0</v>
      </c>
      <c r="DF89" s="247" t="s">
        <v>39</v>
      </c>
      <c r="DG89" s="247">
        <v>0</v>
      </c>
      <c r="DH89" s="247" t="s">
        <v>39</v>
      </c>
      <c r="DI89" s="247">
        <v>0</v>
      </c>
      <c r="DJ89" s="247"/>
      <c r="DK89" s="247"/>
      <c r="DL89" s="247"/>
      <c r="DM89" s="247"/>
      <c r="DN89" s="247"/>
      <c r="DO89" s="247"/>
      <c r="DP89" s="247"/>
      <c r="DQ89" s="247"/>
      <c r="DR89" s="247"/>
      <c r="DS89" s="247"/>
    </row>
    <row r="90" spans="1:123" s="236" customFormat="1" ht="15" customHeight="1" x14ac:dyDescent="0.25">
      <c r="A90" s="255" t="s">
        <v>267</v>
      </c>
      <c r="B90" s="248">
        <v>0</v>
      </c>
      <c r="C90" s="248">
        <v>0</v>
      </c>
      <c r="D90" s="248">
        <v>0</v>
      </c>
      <c r="E90" s="248">
        <v>0</v>
      </c>
      <c r="F90" s="248">
        <v>0</v>
      </c>
      <c r="G90" s="248">
        <v>0</v>
      </c>
      <c r="H90" s="248">
        <v>0</v>
      </c>
      <c r="I90" s="248">
        <v>0</v>
      </c>
      <c r="J90" s="248" t="s">
        <v>39</v>
      </c>
      <c r="K90" s="248">
        <v>0</v>
      </c>
      <c r="L90" s="248">
        <v>0</v>
      </c>
      <c r="M90" s="248">
        <v>0</v>
      </c>
      <c r="N90" s="248" t="s">
        <v>39</v>
      </c>
      <c r="O90" s="248" t="s">
        <v>39</v>
      </c>
      <c r="P90" s="248" t="s">
        <v>39</v>
      </c>
      <c r="Q90" s="248" t="s">
        <v>39</v>
      </c>
      <c r="R90" s="248" t="s">
        <v>39</v>
      </c>
      <c r="S90" s="248" t="s">
        <v>39</v>
      </c>
      <c r="T90" s="248" t="s">
        <v>39</v>
      </c>
      <c r="U90" s="248">
        <v>0</v>
      </c>
      <c r="V90" s="248">
        <v>0</v>
      </c>
      <c r="W90" s="248">
        <v>0</v>
      </c>
      <c r="X90" s="248" t="s">
        <v>260</v>
      </c>
      <c r="Y90" s="248">
        <v>0</v>
      </c>
      <c r="Z90" s="248" t="s">
        <v>39</v>
      </c>
      <c r="AA90" s="248">
        <v>0</v>
      </c>
      <c r="AB90" s="248">
        <v>0</v>
      </c>
      <c r="AC90" s="248">
        <v>0</v>
      </c>
      <c r="AD90" s="248" t="s">
        <v>39</v>
      </c>
      <c r="AE90" s="252">
        <v>0</v>
      </c>
      <c r="AF90" s="250">
        <v>0</v>
      </c>
      <c r="AG90" s="254">
        <v>0</v>
      </c>
      <c r="AH90" s="250">
        <v>0</v>
      </c>
      <c r="AI90" s="250">
        <v>0</v>
      </c>
      <c r="AJ90" s="251" t="s">
        <v>260</v>
      </c>
      <c r="AK90" s="247">
        <v>0</v>
      </c>
      <c r="AL90" s="247" t="s">
        <v>260</v>
      </c>
      <c r="AM90" s="247">
        <v>0</v>
      </c>
      <c r="AN90" s="248">
        <v>0</v>
      </c>
      <c r="AO90" s="248">
        <v>0</v>
      </c>
      <c r="AP90" s="247" t="s">
        <v>260</v>
      </c>
      <c r="AQ90" s="252">
        <v>0</v>
      </c>
      <c r="AR90" s="250" t="s">
        <v>39</v>
      </c>
      <c r="AS90" s="250">
        <v>0</v>
      </c>
      <c r="AT90" s="256" t="s">
        <v>39</v>
      </c>
      <c r="AU90" s="248">
        <v>0</v>
      </c>
      <c r="AV90" s="248"/>
      <c r="AW90" s="248">
        <v>0</v>
      </c>
      <c r="AX90" s="248"/>
      <c r="AY90" s="248">
        <v>0</v>
      </c>
      <c r="AZ90" s="247" t="s">
        <v>39</v>
      </c>
      <c r="BA90" s="248">
        <v>0</v>
      </c>
      <c r="BB90" s="247" t="s">
        <v>39</v>
      </c>
      <c r="BC90" s="248">
        <v>0</v>
      </c>
      <c r="BD90" s="247" t="s">
        <v>39</v>
      </c>
      <c r="BE90" s="248">
        <v>0</v>
      </c>
      <c r="BF90" s="247"/>
      <c r="BG90" s="248"/>
      <c r="BH90" s="247" t="s">
        <v>39</v>
      </c>
      <c r="BI90" s="248">
        <v>0</v>
      </c>
      <c r="BJ90" s="247" t="s">
        <v>39</v>
      </c>
      <c r="BK90" s="248">
        <v>0</v>
      </c>
      <c r="BL90" s="247" t="s">
        <v>39</v>
      </c>
      <c r="BM90" s="248">
        <v>0</v>
      </c>
      <c r="BN90" s="247" t="s">
        <v>39</v>
      </c>
      <c r="BO90" s="248">
        <v>0</v>
      </c>
      <c r="BP90" s="247" t="s">
        <v>39</v>
      </c>
      <c r="BQ90" s="248">
        <v>0</v>
      </c>
      <c r="BR90" s="247" t="s">
        <v>39</v>
      </c>
      <c r="BS90" s="248">
        <v>0</v>
      </c>
      <c r="BT90" s="247" t="s">
        <v>39</v>
      </c>
      <c r="BU90" s="248">
        <v>0</v>
      </c>
      <c r="BV90" s="247" t="s">
        <v>39</v>
      </c>
      <c r="BW90" s="248">
        <v>0</v>
      </c>
      <c r="BX90" s="247" t="s">
        <v>39</v>
      </c>
      <c r="BY90" s="248">
        <v>0</v>
      </c>
      <c r="BZ90" s="247" t="s">
        <v>39</v>
      </c>
      <c r="CA90" s="248">
        <v>0</v>
      </c>
      <c r="CB90" s="247" t="s">
        <v>39</v>
      </c>
      <c r="CC90" s="248">
        <v>0</v>
      </c>
      <c r="CD90" s="247" t="s">
        <v>39</v>
      </c>
      <c r="CE90" s="248">
        <v>0</v>
      </c>
      <c r="CF90" s="247" t="s">
        <v>39</v>
      </c>
      <c r="CG90" s="248">
        <v>0</v>
      </c>
      <c r="CH90" s="247" t="s">
        <v>39</v>
      </c>
      <c r="CI90" s="248">
        <v>0</v>
      </c>
      <c r="CJ90" s="247" t="s">
        <v>39</v>
      </c>
      <c r="CK90" s="248">
        <v>0</v>
      </c>
      <c r="CL90" s="247" t="s">
        <v>39</v>
      </c>
      <c r="CM90" s="248">
        <v>0</v>
      </c>
      <c r="CN90" s="247" t="s">
        <v>39</v>
      </c>
      <c r="CO90" s="248">
        <v>0</v>
      </c>
      <c r="CP90" s="247" t="s">
        <v>39</v>
      </c>
      <c r="CQ90" s="248">
        <v>0</v>
      </c>
      <c r="CR90" s="247" t="s">
        <v>39</v>
      </c>
      <c r="CS90" s="248">
        <v>0</v>
      </c>
      <c r="CT90" s="247" t="s">
        <v>39</v>
      </c>
      <c r="CU90" s="248">
        <v>0</v>
      </c>
      <c r="CV90" s="247" t="s">
        <v>39</v>
      </c>
      <c r="CW90" s="248">
        <v>0</v>
      </c>
      <c r="CX90" s="247" t="s">
        <v>39</v>
      </c>
      <c r="CY90" s="248">
        <v>0</v>
      </c>
      <c r="CZ90" s="247" t="s">
        <v>39</v>
      </c>
      <c r="DA90" s="248">
        <v>0</v>
      </c>
      <c r="DB90" s="247" t="s">
        <v>39</v>
      </c>
      <c r="DC90" s="248">
        <v>0</v>
      </c>
      <c r="DD90" s="247" t="s">
        <v>39</v>
      </c>
      <c r="DE90" s="248">
        <v>0</v>
      </c>
      <c r="DF90" s="247" t="s">
        <v>39</v>
      </c>
      <c r="DG90" s="248">
        <v>0</v>
      </c>
      <c r="DH90" s="257" t="s">
        <v>39</v>
      </c>
      <c r="DI90" s="248">
        <v>0</v>
      </c>
      <c r="DJ90" s="248"/>
      <c r="DK90" s="248"/>
      <c r="DL90" s="248"/>
      <c r="DM90" s="248"/>
      <c r="DN90" s="248"/>
      <c r="DO90" s="248"/>
      <c r="DP90" s="248"/>
      <c r="DQ90" s="248"/>
      <c r="DR90" s="248"/>
      <c r="DS90" s="248"/>
    </row>
    <row r="91" spans="1:123" s="236" customFormat="1" ht="12.75" x14ac:dyDescent="0.25">
      <c r="A91" s="244" t="s">
        <v>268</v>
      </c>
      <c r="B91" s="352">
        <v>0.1048</v>
      </c>
      <c r="C91" s="353"/>
      <c r="D91" s="352">
        <v>4.87E-2</v>
      </c>
      <c r="E91" s="353"/>
      <c r="F91" s="352">
        <v>3.7400000000000003E-2</v>
      </c>
      <c r="G91" s="353"/>
      <c r="H91" s="352">
        <v>3.7999999999999999E-2</v>
      </c>
      <c r="I91" s="354"/>
      <c r="J91" s="352"/>
      <c r="K91" s="353"/>
      <c r="L91" s="352">
        <v>7.85E-2</v>
      </c>
      <c r="M91" s="353"/>
      <c r="N91" s="352">
        <v>2.7E-2</v>
      </c>
      <c r="O91" s="353"/>
      <c r="P91" s="352">
        <v>2.41E-2</v>
      </c>
      <c r="Q91" s="353"/>
      <c r="R91" s="352">
        <v>2.9100000000000001E-2</v>
      </c>
      <c r="S91" s="353"/>
      <c r="T91" s="352">
        <v>3.0800000000000001E-2</v>
      </c>
      <c r="U91" s="353"/>
      <c r="V91" s="352">
        <v>2.5999999999999999E-2</v>
      </c>
      <c r="W91" s="355"/>
      <c r="X91" s="352">
        <v>5.9499999999999997E-2</v>
      </c>
      <c r="Y91" s="353"/>
      <c r="Z91" s="352">
        <v>2.3900000000000001E-2</v>
      </c>
      <c r="AA91" s="353"/>
      <c r="AB91" s="352">
        <v>2.69E-2</v>
      </c>
      <c r="AC91" s="356"/>
      <c r="AD91" s="357">
        <v>3.09E-2</v>
      </c>
      <c r="AE91" s="358"/>
      <c r="AF91" s="357">
        <v>1.4200000000000001E-2</v>
      </c>
      <c r="AG91" s="358"/>
      <c r="AH91" s="357">
        <v>2.52E-2</v>
      </c>
      <c r="AI91" s="359"/>
      <c r="AJ91" s="357">
        <v>2.8299999999999999E-2</v>
      </c>
      <c r="AK91" s="359"/>
      <c r="AL91" s="357">
        <v>2.2599999999999999E-2</v>
      </c>
      <c r="AM91" s="358"/>
      <c r="AN91" s="352">
        <v>2.4400000000000002E-2</v>
      </c>
      <c r="AO91" s="356"/>
      <c r="AP91" s="361">
        <v>2.5999999999999999E-2</v>
      </c>
      <c r="AQ91" s="356"/>
      <c r="AR91" s="360"/>
      <c r="AS91" s="359"/>
      <c r="AT91" s="360"/>
      <c r="AU91" s="359"/>
      <c r="AV91" s="360"/>
      <c r="AW91" s="359"/>
      <c r="AX91" s="360"/>
      <c r="AY91" s="359"/>
      <c r="AZ91" s="360">
        <v>2.3E-2</v>
      </c>
      <c r="BA91" s="359"/>
      <c r="BB91" s="360">
        <v>3.5299999999999998E-2</v>
      </c>
      <c r="BC91" s="359"/>
      <c r="BD91" s="360"/>
      <c r="BE91" s="359"/>
      <c r="BF91" s="360"/>
      <c r="BG91" s="359"/>
      <c r="BH91" s="360">
        <v>2.87E-2</v>
      </c>
      <c r="BI91" s="359"/>
      <c r="BJ91" s="360">
        <v>2.24E-2</v>
      </c>
      <c r="BK91" s="359"/>
      <c r="BL91" s="360">
        <v>1.8800000000000001E-2</v>
      </c>
      <c r="BM91" s="359"/>
      <c r="BN91" s="360">
        <v>3.0200000000000001E-2</v>
      </c>
      <c r="BO91" s="359"/>
      <c r="BP91" s="360">
        <v>4.07E-2</v>
      </c>
      <c r="BQ91" s="359"/>
      <c r="BR91" s="360">
        <v>4.2999999999999997E-2</v>
      </c>
      <c r="BS91" s="359"/>
      <c r="BT91" s="360">
        <v>2.3900000000000001E-2</v>
      </c>
      <c r="BU91" s="359"/>
      <c r="BV91" s="360">
        <v>1.9E-2</v>
      </c>
      <c r="BW91" s="359"/>
      <c r="BX91" s="360">
        <v>2.8299999999999999E-2</v>
      </c>
      <c r="BY91" s="359"/>
      <c r="BZ91" s="360">
        <v>2.7099999999999999E-2</v>
      </c>
      <c r="CA91" s="359"/>
      <c r="CB91" s="360">
        <v>2.23E-2</v>
      </c>
      <c r="CC91" s="359"/>
      <c r="CD91" s="360">
        <v>3.7400000000000003E-2</v>
      </c>
      <c r="CE91" s="359"/>
      <c r="CF91" s="360">
        <v>3.7999999999999999E-2</v>
      </c>
      <c r="CG91" s="359"/>
      <c r="CH91" s="360">
        <v>2.8199999999999999E-2</v>
      </c>
      <c r="CI91" s="359"/>
      <c r="CJ91" s="360">
        <v>2.64E-2</v>
      </c>
      <c r="CK91" s="359"/>
      <c r="CL91" s="360">
        <v>3.5400000000000001E-2</v>
      </c>
      <c r="CM91" s="359"/>
      <c r="CN91" s="360">
        <v>2.9499999999999998E-2</v>
      </c>
      <c r="CO91" s="359"/>
      <c r="CP91" s="360">
        <v>3.1399999999999997E-2</v>
      </c>
      <c r="CQ91" s="359"/>
      <c r="CR91" s="360">
        <v>5.6599999999999998E-2</v>
      </c>
      <c r="CS91" s="359"/>
      <c r="CT91" s="360">
        <v>3.2300000000000002E-2</v>
      </c>
      <c r="CU91" s="359"/>
      <c r="CV91" s="360">
        <v>1.84E-2</v>
      </c>
      <c r="CW91" s="359"/>
      <c r="CX91" s="360">
        <v>1.7299999999999999E-2</v>
      </c>
      <c r="CY91" s="359"/>
      <c r="CZ91" s="360">
        <v>1.7999999999999999E-2</v>
      </c>
      <c r="DA91" s="359"/>
      <c r="DB91" s="360">
        <v>2.6100000000000002E-2</v>
      </c>
      <c r="DC91" s="359"/>
      <c r="DD91" s="360">
        <v>2.1299999999999999E-2</v>
      </c>
      <c r="DE91" s="359"/>
      <c r="DF91" s="360">
        <v>1.9400000000000001E-2</v>
      </c>
      <c r="DG91" s="359"/>
      <c r="DH91" s="360">
        <v>2.8000000000000001E-2</v>
      </c>
      <c r="DI91" s="359"/>
      <c r="DJ91" s="360"/>
      <c r="DK91" s="359"/>
      <c r="DL91" s="360"/>
      <c r="DM91" s="359"/>
      <c r="DN91" s="360"/>
      <c r="DO91" s="359"/>
      <c r="DP91" s="360"/>
      <c r="DQ91" s="359"/>
      <c r="DR91" s="360"/>
      <c r="DS91" s="359"/>
    </row>
    <row r="92" spans="1:123" s="220" customFormat="1" ht="12.75" customHeight="1" x14ac:dyDescent="0.25">
      <c r="A92" s="258" t="s">
        <v>269</v>
      </c>
      <c r="B92" s="258"/>
      <c r="C92" s="258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  <c r="AO92" s="258"/>
      <c r="AP92" s="258"/>
      <c r="AQ92" s="258"/>
      <c r="AR92" s="258"/>
      <c r="AS92" s="258"/>
      <c r="AT92" s="258"/>
      <c r="AU92" s="258"/>
      <c r="AV92" s="258"/>
      <c r="AW92" s="258"/>
      <c r="AX92" s="258"/>
      <c r="AY92" s="258"/>
      <c r="AZ92" s="258"/>
      <c r="BA92" s="258"/>
      <c r="BB92" s="258"/>
      <c r="BC92" s="258"/>
      <c r="BD92" s="258"/>
      <c r="BE92" s="258"/>
      <c r="BF92" s="258"/>
      <c r="BG92" s="258"/>
      <c r="BH92" s="258"/>
      <c r="BI92" s="258"/>
      <c r="BJ92" s="258"/>
      <c r="BK92" s="258"/>
      <c r="BL92" s="258"/>
      <c r="BM92" s="258"/>
      <c r="BN92" s="258"/>
      <c r="BO92" s="258"/>
      <c r="BP92" s="258"/>
      <c r="BQ92" s="258"/>
      <c r="BR92" s="258"/>
      <c r="BS92" s="258"/>
      <c r="BT92" s="258"/>
      <c r="BU92" s="258"/>
      <c r="BV92" s="258"/>
      <c r="BW92" s="258"/>
      <c r="BX92" s="258"/>
      <c r="BY92" s="258"/>
      <c r="BZ92" s="258"/>
      <c r="CA92" s="258"/>
      <c r="CB92" s="258"/>
      <c r="CC92" s="258"/>
      <c r="CD92" s="258"/>
      <c r="CE92" s="258"/>
      <c r="CF92" s="258"/>
      <c r="CG92" s="258"/>
      <c r="CH92" s="258"/>
      <c r="CI92" s="258"/>
      <c r="CJ92" s="258"/>
      <c r="CK92" s="258"/>
      <c r="CL92" s="258"/>
      <c r="CM92" s="258"/>
      <c r="CN92" s="258"/>
      <c r="CO92" s="258"/>
      <c r="CP92" s="258"/>
      <c r="CQ92" s="258"/>
      <c r="CR92" s="258"/>
      <c r="CS92" s="258"/>
      <c r="CT92" s="258"/>
      <c r="CU92" s="258"/>
      <c r="CV92" s="258"/>
      <c r="CW92" s="258"/>
      <c r="CX92" s="258"/>
      <c r="CY92" s="258"/>
      <c r="CZ92" s="258"/>
      <c r="DA92" s="258"/>
      <c r="DB92" s="258"/>
      <c r="DC92" s="258"/>
      <c r="DD92" s="258"/>
      <c r="DE92" s="258"/>
      <c r="DF92" s="258"/>
      <c r="DG92" s="258"/>
      <c r="DH92" s="258"/>
      <c r="DI92" s="258"/>
      <c r="DJ92" s="258"/>
      <c r="DK92" s="258"/>
      <c r="DL92" s="258"/>
      <c r="DM92" s="258"/>
      <c r="DN92" s="258"/>
      <c r="DO92" s="258"/>
      <c r="DP92" s="258"/>
      <c r="DQ92" s="258"/>
      <c r="DR92" s="258"/>
      <c r="DS92" s="258"/>
    </row>
    <row r="93" spans="1:123" x14ac:dyDescent="0.25">
      <c r="A93" s="212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210"/>
      <c r="CD93" s="210"/>
      <c r="CE93" s="210"/>
      <c r="CF93" s="210"/>
      <c r="CG93" s="210"/>
      <c r="CH93" s="210"/>
      <c r="CI93" s="210"/>
      <c r="CJ93" s="210"/>
      <c r="CK93" s="210"/>
      <c r="CL93" s="210"/>
      <c r="CM93" s="210"/>
      <c r="CN93" s="210"/>
      <c r="CO93" s="210"/>
      <c r="CP93" s="210"/>
      <c r="CQ93" s="210"/>
      <c r="CR93" s="210"/>
      <c r="CS93" s="210"/>
      <c r="CT93" s="210"/>
      <c r="CU93" s="210"/>
      <c r="CV93" s="210"/>
      <c r="CW93" s="210"/>
      <c r="CX93" s="210"/>
      <c r="CY93" s="210"/>
      <c r="CZ93" s="210"/>
      <c r="DA93" s="210"/>
      <c r="DB93" s="210"/>
      <c r="DC93" s="210"/>
      <c r="DD93" s="210"/>
      <c r="DE93" s="210"/>
      <c r="DF93" s="210"/>
      <c r="DG93" s="210"/>
      <c r="DH93" s="210"/>
      <c r="DI93" s="210"/>
      <c r="DJ93" s="210"/>
      <c r="DK93" s="210"/>
      <c r="DL93" s="210"/>
      <c r="DM93" s="210"/>
      <c r="DN93" s="210"/>
      <c r="DO93" s="210"/>
      <c r="DP93" s="210"/>
      <c r="DQ93" s="210"/>
      <c r="DR93" s="210"/>
      <c r="DS93" s="210"/>
    </row>
    <row r="94" spans="1:123" s="150" customFormat="1" x14ac:dyDescent="0.25">
      <c r="A94" s="228" t="s">
        <v>270</v>
      </c>
      <c r="B94" s="284">
        <f>B80</f>
        <v>44562</v>
      </c>
      <c r="C94" s="284"/>
      <c r="D94" s="284" t="e">
        <f ca="1">D80</f>
        <v>#NAME?</v>
      </c>
      <c r="E94" s="284"/>
      <c r="F94" s="284" t="e">
        <f ca="1">F80</f>
        <v>#NAME?</v>
      </c>
      <c r="G94" s="284"/>
      <c r="H94" s="284" t="e">
        <f ca="1">H80</f>
        <v>#NAME?</v>
      </c>
      <c r="I94" s="284"/>
      <c r="J94" s="284" t="e">
        <f ca="1">J80</f>
        <v>#NAME?</v>
      </c>
      <c r="K94" s="284"/>
      <c r="L94" s="284" t="e">
        <f ca="1">L80</f>
        <v>#NAME?</v>
      </c>
      <c r="M94" s="284"/>
      <c r="N94" s="284" t="e">
        <f ca="1">N80</f>
        <v>#NAME?</v>
      </c>
      <c r="O94" s="284"/>
      <c r="P94" s="284" t="e">
        <f ca="1">P80</f>
        <v>#NAME?</v>
      </c>
      <c r="Q94" s="284"/>
      <c r="R94" s="284" t="e">
        <f ca="1">R80</f>
        <v>#NAME?</v>
      </c>
      <c r="S94" s="284"/>
      <c r="T94" s="284" t="e">
        <f ca="1">T80</f>
        <v>#NAME?</v>
      </c>
      <c r="U94" s="284"/>
      <c r="V94" s="284" t="e">
        <f ca="1">V80</f>
        <v>#NAME?</v>
      </c>
      <c r="W94" s="284"/>
      <c r="X94" s="284" t="e">
        <f ca="1">X80</f>
        <v>#NAME?</v>
      </c>
      <c r="Y94" s="284"/>
      <c r="Z94" s="284" t="e">
        <f ca="1">Z80</f>
        <v>#NAME?</v>
      </c>
      <c r="AA94" s="284"/>
      <c r="AB94" s="362" t="e">
        <f ca="1">AB80</f>
        <v>#NAME?</v>
      </c>
      <c r="AC94" s="363"/>
      <c r="AD94" s="362" t="e">
        <f ca="1">AD80</f>
        <v>#NAME?</v>
      </c>
      <c r="AE94" s="363"/>
      <c r="AF94" s="362" t="e">
        <f ca="1">AF80</f>
        <v>#NAME?</v>
      </c>
      <c r="AG94" s="363"/>
      <c r="AH94" s="362" t="e">
        <f ca="1">AH80</f>
        <v>#NAME?</v>
      </c>
      <c r="AI94" s="363"/>
      <c r="AJ94" s="362" t="e">
        <f ca="1">AJ80</f>
        <v>#NAME?</v>
      </c>
      <c r="AK94" s="363"/>
      <c r="AL94" s="362" t="e">
        <f ca="1">AL80</f>
        <v>#NAME?</v>
      </c>
      <c r="AM94" s="363"/>
      <c r="AN94" s="362" t="e">
        <f ca="1">AN80</f>
        <v>#NAME?</v>
      </c>
      <c r="AO94" s="363"/>
      <c r="AP94" s="362" t="e">
        <f ca="1">AP80</f>
        <v>#NAME?</v>
      </c>
      <c r="AQ94" s="363"/>
      <c r="AR94" s="362" t="e">
        <f ca="1">AR80</f>
        <v>#NAME?</v>
      </c>
      <c r="AS94" s="363"/>
      <c r="AT94" s="362" t="e">
        <f ca="1">AT80</f>
        <v>#NAME?</v>
      </c>
      <c r="AU94" s="363"/>
      <c r="AV94" s="362" t="e">
        <f ca="1">AV80</f>
        <v>#NAME?</v>
      </c>
      <c r="AW94" s="363"/>
      <c r="AX94" s="362" t="e">
        <f ca="1">AX80</f>
        <v>#NAME?</v>
      </c>
      <c r="AY94" s="363"/>
      <c r="AZ94" s="364" t="e">
        <f ca="1">AZ80</f>
        <v>#NAME?</v>
      </c>
      <c r="BA94" s="365"/>
      <c r="BB94" s="364" t="e">
        <f ca="1">BB80</f>
        <v>#NAME?</v>
      </c>
      <c r="BC94" s="365"/>
      <c r="BD94" s="364" t="e">
        <f ca="1">BD80</f>
        <v>#NAME?</v>
      </c>
      <c r="BE94" s="365"/>
      <c r="BF94" s="284" t="str">
        <f>$BF$8</f>
        <v>06 a 31 - Mai - 24</v>
      </c>
      <c r="BG94" s="285"/>
      <c r="BH94" s="284" t="e">
        <f ca="1">_xll.FIMMÊS(BD94,0)+1</f>
        <v>#NAME?</v>
      </c>
      <c r="BI94" s="285"/>
      <c r="BJ94" s="364" t="e">
        <f ca="1">BJ80</f>
        <v>#NAME?</v>
      </c>
      <c r="BK94" s="365"/>
      <c r="BL94" s="364" t="e">
        <f ca="1">BL80</f>
        <v>#NAME?</v>
      </c>
      <c r="BM94" s="365"/>
      <c r="BN94" s="364" t="e">
        <f ca="1">BN80</f>
        <v>#NAME?</v>
      </c>
      <c r="BO94" s="365"/>
      <c r="BP94" s="364" t="e">
        <f ca="1">BP80</f>
        <v>#NAME?</v>
      </c>
      <c r="BQ94" s="365"/>
      <c r="BR94" s="364" t="e">
        <f ca="1">BR80</f>
        <v>#NAME?</v>
      </c>
      <c r="BS94" s="365"/>
      <c r="BT94" s="364" t="e">
        <f ca="1">BT80</f>
        <v>#NAME?</v>
      </c>
      <c r="BU94" s="365"/>
      <c r="BV94" s="364" t="e">
        <f ca="1">BV80</f>
        <v>#NAME?</v>
      </c>
      <c r="BW94" s="365"/>
      <c r="BX94" s="364" t="e">
        <f ca="1">BX80</f>
        <v>#NAME?</v>
      </c>
      <c r="BY94" s="365"/>
      <c r="BZ94" s="364" t="e">
        <f ca="1">BZ80</f>
        <v>#NAME?</v>
      </c>
      <c r="CA94" s="365"/>
      <c r="CB94" s="364" t="e">
        <f ca="1">CB80</f>
        <v>#NAME?</v>
      </c>
      <c r="CC94" s="365"/>
      <c r="CD94" s="364" t="e">
        <f ca="1">CD80</f>
        <v>#NAME?</v>
      </c>
      <c r="CE94" s="365"/>
      <c r="CF94" s="364" t="e">
        <f ca="1">CF80</f>
        <v>#NAME?</v>
      </c>
      <c r="CG94" s="365"/>
      <c r="CH94" s="364" t="e">
        <f ca="1">CH80</f>
        <v>#NAME?</v>
      </c>
      <c r="CI94" s="365"/>
      <c r="CJ94" s="364" t="e">
        <f ca="1">CJ80</f>
        <v>#NAME?</v>
      </c>
      <c r="CK94" s="365"/>
      <c r="CL94" s="364" t="e">
        <f ca="1">CL80</f>
        <v>#NAME?</v>
      </c>
      <c r="CM94" s="365"/>
      <c r="CN94" s="364" t="e">
        <f ca="1">CN80</f>
        <v>#NAME?</v>
      </c>
      <c r="CO94" s="365"/>
      <c r="CP94" s="364" t="e">
        <f ca="1">CP80</f>
        <v>#NAME?</v>
      </c>
      <c r="CQ94" s="365"/>
      <c r="CR94" s="364" t="e">
        <f ca="1">CR80</f>
        <v>#NAME?</v>
      </c>
      <c r="CS94" s="365"/>
      <c r="CT94" s="364" t="e">
        <f ca="1">CT80</f>
        <v>#NAME?</v>
      </c>
      <c r="CU94" s="365"/>
      <c r="CV94" s="364" t="e">
        <f ca="1">CV80</f>
        <v>#NAME?</v>
      </c>
      <c r="CW94" s="365"/>
      <c r="CX94" s="364" t="e">
        <f ca="1">CX80</f>
        <v>#NAME?</v>
      </c>
      <c r="CY94" s="365"/>
      <c r="CZ94" s="364" t="e">
        <f ca="1">CZ80</f>
        <v>#NAME?</v>
      </c>
      <c r="DA94" s="365"/>
      <c r="DB94" s="364" t="e">
        <f ca="1">DB80</f>
        <v>#NAME?</v>
      </c>
      <c r="DC94" s="365"/>
      <c r="DD94" s="364" t="e">
        <f ca="1">DD80</f>
        <v>#NAME?</v>
      </c>
      <c r="DE94" s="365"/>
      <c r="DF94" s="364" t="e">
        <f ca="1">DF80</f>
        <v>#NAME?</v>
      </c>
      <c r="DG94" s="365"/>
      <c r="DH94" s="364" t="e">
        <f ca="1">DH80</f>
        <v>#NAME?</v>
      </c>
      <c r="DI94" s="365"/>
      <c r="DJ94" s="364" t="e">
        <f ca="1">DJ80</f>
        <v>#NAME?</v>
      </c>
      <c r="DK94" s="365"/>
      <c r="DL94" s="364" t="e">
        <f ca="1">DL80</f>
        <v>#NAME?</v>
      </c>
      <c r="DM94" s="365"/>
      <c r="DN94" s="364" t="e">
        <f ca="1">DN80</f>
        <v>#NAME?</v>
      </c>
      <c r="DO94" s="365"/>
      <c r="DP94" s="364" t="e">
        <f ca="1">DP80</f>
        <v>#NAME?</v>
      </c>
      <c r="DQ94" s="365"/>
      <c r="DR94" s="364" t="e">
        <f ca="1">DR80</f>
        <v>#NAME?</v>
      </c>
      <c r="DS94" s="365"/>
    </row>
    <row r="95" spans="1:123" s="236" customFormat="1" ht="12.75" x14ac:dyDescent="0.25">
      <c r="A95" s="219" t="s">
        <v>120</v>
      </c>
      <c r="B95" s="273">
        <v>19</v>
      </c>
      <c r="C95" s="274"/>
      <c r="D95" s="273">
        <v>24</v>
      </c>
      <c r="E95" s="274"/>
      <c r="F95" s="273">
        <v>18</v>
      </c>
      <c r="G95" s="274"/>
      <c r="H95" s="273">
        <v>21</v>
      </c>
      <c r="I95" s="274"/>
      <c r="J95" s="273">
        <v>19</v>
      </c>
      <c r="K95" s="274"/>
      <c r="L95" s="273">
        <v>13</v>
      </c>
      <c r="M95" s="274"/>
      <c r="N95" s="273">
        <v>29</v>
      </c>
      <c r="O95" s="274"/>
      <c r="P95" s="273">
        <v>19</v>
      </c>
      <c r="Q95" s="274"/>
      <c r="R95" s="273">
        <v>21</v>
      </c>
      <c r="S95" s="274"/>
      <c r="T95" s="273">
        <v>20</v>
      </c>
      <c r="U95" s="274"/>
      <c r="V95" s="273">
        <v>27</v>
      </c>
      <c r="W95" s="323"/>
      <c r="X95" s="273">
        <v>22</v>
      </c>
      <c r="Y95" s="274"/>
      <c r="Z95" s="273">
        <v>28</v>
      </c>
      <c r="AA95" s="274"/>
      <c r="AB95" s="273">
        <v>17</v>
      </c>
      <c r="AC95" s="274"/>
      <c r="AD95" s="273">
        <v>17</v>
      </c>
      <c r="AE95" s="274"/>
      <c r="AF95" s="273">
        <v>30</v>
      </c>
      <c r="AG95" s="274"/>
      <c r="AH95" s="273">
        <v>26</v>
      </c>
      <c r="AI95" s="274"/>
      <c r="AJ95" s="273">
        <v>21</v>
      </c>
      <c r="AK95" s="274"/>
      <c r="AL95" s="273">
        <v>26</v>
      </c>
      <c r="AM95" s="274"/>
      <c r="AN95" s="273">
        <v>19</v>
      </c>
      <c r="AO95" s="274"/>
      <c r="AP95" s="273">
        <v>29</v>
      </c>
      <c r="AQ95" s="274"/>
      <c r="AR95" s="273">
        <v>26</v>
      </c>
      <c r="AS95" s="274"/>
      <c r="AT95" s="273">
        <v>16</v>
      </c>
      <c r="AU95" s="274"/>
      <c r="AV95" s="273">
        <v>24</v>
      </c>
      <c r="AW95" s="274"/>
      <c r="AX95" s="273">
        <v>18</v>
      </c>
      <c r="AY95" s="274"/>
      <c r="AZ95" s="273">
        <v>14</v>
      </c>
      <c r="BA95" s="274"/>
      <c r="BB95" s="273">
        <v>25</v>
      </c>
      <c r="BC95" s="274"/>
      <c r="BD95" s="273">
        <v>24</v>
      </c>
      <c r="BE95" s="274"/>
      <c r="BF95" s="273"/>
      <c r="BG95" s="274"/>
      <c r="BH95" s="273">
        <v>18</v>
      </c>
      <c r="BI95" s="274"/>
      <c r="BJ95" s="273">
        <v>21</v>
      </c>
      <c r="BK95" s="274"/>
      <c r="BL95" s="273">
        <v>20</v>
      </c>
      <c r="BM95" s="274"/>
      <c r="BN95" s="273">
        <v>24</v>
      </c>
      <c r="BO95" s="274"/>
      <c r="BP95" s="273">
        <v>17</v>
      </c>
      <c r="BQ95" s="274"/>
      <c r="BR95" s="273">
        <v>19</v>
      </c>
      <c r="BS95" s="274"/>
      <c r="BT95" s="273">
        <v>14</v>
      </c>
      <c r="BU95" s="274"/>
      <c r="BV95" s="273">
        <v>16</v>
      </c>
      <c r="BW95" s="274"/>
      <c r="BX95" s="273">
        <v>22</v>
      </c>
      <c r="BY95" s="274"/>
      <c r="BZ95" s="273">
        <v>10</v>
      </c>
      <c r="CA95" s="274"/>
      <c r="CB95" s="273">
        <v>20</v>
      </c>
      <c r="CC95" s="274"/>
      <c r="CD95" s="273">
        <v>12</v>
      </c>
      <c r="CE95" s="274"/>
      <c r="CF95" s="273">
        <v>18</v>
      </c>
      <c r="CG95" s="274"/>
      <c r="CH95" s="273">
        <v>17</v>
      </c>
      <c r="CI95" s="274"/>
      <c r="CJ95" s="273">
        <v>30</v>
      </c>
      <c r="CK95" s="274"/>
      <c r="CL95" s="273">
        <v>13</v>
      </c>
      <c r="CM95" s="274"/>
      <c r="CN95" s="273">
        <v>22</v>
      </c>
      <c r="CO95" s="274"/>
      <c r="CP95" s="273">
        <v>17</v>
      </c>
      <c r="CQ95" s="274"/>
      <c r="CR95" s="273">
        <v>12</v>
      </c>
      <c r="CS95" s="274"/>
      <c r="CT95" s="273">
        <v>10</v>
      </c>
      <c r="CU95" s="274"/>
      <c r="CV95" s="273">
        <v>9</v>
      </c>
      <c r="CW95" s="274"/>
      <c r="CX95" s="273">
        <v>15</v>
      </c>
      <c r="CY95" s="274"/>
      <c r="CZ95" s="273">
        <v>15</v>
      </c>
      <c r="DA95" s="274"/>
      <c r="DB95" s="273">
        <v>16</v>
      </c>
      <c r="DC95" s="274"/>
      <c r="DD95" s="273">
        <v>12</v>
      </c>
      <c r="DE95" s="274"/>
      <c r="DF95" s="273">
        <v>17</v>
      </c>
      <c r="DG95" s="274"/>
      <c r="DH95" s="273">
        <v>17</v>
      </c>
      <c r="DI95" s="274"/>
      <c r="DJ95" s="273"/>
      <c r="DK95" s="274"/>
      <c r="DL95" s="273"/>
      <c r="DM95" s="274"/>
      <c r="DN95" s="273"/>
      <c r="DO95" s="274"/>
      <c r="DP95" s="273"/>
      <c r="DQ95" s="274"/>
      <c r="DR95" s="273"/>
      <c r="DS95" s="274"/>
    </row>
    <row r="96" spans="1:123" s="236" customFormat="1" ht="12.75" x14ac:dyDescent="0.25">
      <c r="A96" s="219" t="s">
        <v>121</v>
      </c>
      <c r="B96" s="14"/>
      <c r="C96" s="144"/>
      <c r="D96" s="14"/>
      <c r="E96" s="144"/>
      <c r="F96" s="14"/>
      <c r="G96" s="144"/>
      <c r="H96" s="14"/>
      <c r="I96" s="144"/>
      <c r="J96" s="14"/>
      <c r="K96" s="144"/>
      <c r="L96" s="14"/>
      <c r="M96" s="144"/>
      <c r="N96" s="14"/>
      <c r="O96" s="144"/>
      <c r="P96" s="14"/>
      <c r="Q96" s="144"/>
      <c r="R96" s="14"/>
      <c r="S96" s="144"/>
      <c r="T96" s="14"/>
      <c r="U96" s="144"/>
      <c r="V96" s="14"/>
      <c r="W96" s="231"/>
      <c r="X96" s="14"/>
      <c r="Y96" s="144"/>
      <c r="Z96" s="14"/>
      <c r="AA96" s="144"/>
      <c r="AB96" s="14"/>
      <c r="AC96" s="144"/>
      <c r="AD96" s="14"/>
      <c r="AE96" s="144"/>
      <c r="AF96" s="14"/>
      <c r="AG96" s="144"/>
      <c r="AH96" s="14"/>
      <c r="AI96" s="144"/>
      <c r="AJ96" s="14"/>
      <c r="AK96" s="144"/>
      <c r="AL96" s="14"/>
      <c r="AM96" s="144"/>
      <c r="AN96" s="14"/>
      <c r="AO96" s="144"/>
      <c r="AP96" s="14"/>
      <c r="AQ96" s="144"/>
      <c r="AR96" s="14"/>
      <c r="AS96" s="144"/>
      <c r="AT96" s="14"/>
      <c r="AU96" s="144"/>
      <c r="AV96" s="14"/>
      <c r="AW96" s="144"/>
      <c r="AX96" s="14"/>
      <c r="AY96" s="144"/>
      <c r="AZ96" s="14"/>
      <c r="BA96" s="144"/>
      <c r="BB96" s="14"/>
      <c r="BC96" s="144"/>
      <c r="BD96" s="14"/>
      <c r="BE96" s="144"/>
      <c r="BF96" s="14"/>
      <c r="BG96" s="144"/>
      <c r="BH96" s="14"/>
      <c r="BI96" s="144"/>
      <c r="BJ96" s="14"/>
      <c r="BK96" s="144"/>
      <c r="BL96" s="14"/>
      <c r="BM96" s="144"/>
      <c r="BN96" s="14"/>
      <c r="BO96" s="144"/>
      <c r="BP96" s="350">
        <v>1</v>
      </c>
      <c r="BQ96" s="351"/>
      <c r="BR96" s="350">
        <v>3</v>
      </c>
      <c r="BS96" s="351"/>
      <c r="BT96" s="350">
        <v>1</v>
      </c>
      <c r="BU96" s="351"/>
      <c r="BV96" s="350">
        <v>3</v>
      </c>
      <c r="BW96" s="351"/>
      <c r="BX96" s="350">
        <v>2</v>
      </c>
      <c r="BY96" s="351"/>
      <c r="BZ96" s="350">
        <v>0</v>
      </c>
      <c r="CA96" s="351"/>
      <c r="CB96" s="350">
        <v>3</v>
      </c>
      <c r="CC96" s="351"/>
      <c r="CD96" s="350">
        <v>1</v>
      </c>
      <c r="CE96" s="351"/>
      <c r="CF96" s="350">
        <v>0</v>
      </c>
      <c r="CG96" s="351"/>
      <c r="CH96" s="350">
        <v>3</v>
      </c>
      <c r="CI96" s="351"/>
      <c r="CJ96" s="350">
        <v>0</v>
      </c>
      <c r="CK96" s="351"/>
      <c r="CL96" s="350">
        <v>1</v>
      </c>
      <c r="CM96" s="351"/>
      <c r="CN96" s="273">
        <v>0</v>
      </c>
      <c r="CO96" s="274"/>
      <c r="CP96" s="350">
        <v>3</v>
      </c>
      <c r="CQ96" s="351"/>
      <c r="CR96" s="350">
        <v>2</v>
      </c>
      <c r="CS96" s="351"/>
      <c r="CT96" s="273">
        <v>0</v>
      </c>
      <c r="CU96" s="274"/>
      <c r="CV96" s="350">
        <v>1</v>
      </c>
      <c r="CW96" s="351"/>
      <c r="CX96" s="350">
        <v>2</v>
      </c>
      <c r="CY96" s="351"/>
      <c r="CZ96" s="350">
        <v>2</v>
      </c>
      <c r="DA96" s="351"/>
      <c r="DB96" s="350">
        <v>2</v>
      </c>
      <c r="DC96" s="351"/>
      <c r="DD96" s="350">
        <v>23</v>
      </c>
      <c r="DE96" s="351"/>
      <c r="DF96" s="350">
        <v>11</v>
      </c>
      <c r="DG96" s="351"/>
      <c r="DH96" s="350">
        <v>9</v>
      </c>
      <c r="DI96" s="351"/>
      <c r="DJ96" s="350"/>
      <c r="DK96" s="351"/>
      <c r="DL96" s="350"/>
      <c r="DM96" s="351"/>
      <c r="DN96" s="350"/>
      <c r="DO96" s="351"/>
      <c r="DP96" s="350"/>
      <c r="DQ96" s="351"/>
      <c r="DR96" s="350"/>
      <c r="DS96" s="351"/>
    </row>
    <row r="97" spans="1:123" x14ac:dyDescent="0.25">
      <c r="A97" s="259" t="s">
        <v>122</v>
      </c>
      <c r="B97" s="273">
        <v>3</v>
      </c>
      <c r="C97" s="274"/>
      <c r="D97" s="273">
        <v>3</v>
      </c>
      <c r="E97" s="274"/>
      <c r="F97" s="273">
        <v>6</v>
      </c>
      <c r="G97" s="274"/>
      <c r="H97" s="273">
        <v>12</v>
      </c>
      <c r="I97" s="274"/>
      <c r="J97" s="273">
        <v>11</v>
      </c>
      <c r="K97" s="274"/>
      <c r="L97" s="273">
        <v>10</v>
      </c>
      <c r="M97" s="274"/>
      <c r="N97" s="273">
        <v>8</v>
      </c>
      <c r="O97" s="274"/>
      <c r="P97" s="273">
        <v>12</v>
      </c>
      <c r="Q97" s="274"/>
      <c r="R97" s="273">
        <v>7</v>
      </c>
      <c r="S97" s="274"/>
      <c r="T97" s="273">
        <v>12</v>
      </c>
      <c r="U97" s="274"/>
      <c r="V97" s="273">
        <v>10</v>
      </c>
      <c r="W97" s="323"/>
      <c r="X97" s="273">
        <v>15</v>
      </c>
      <c r="Y97" s="274"/>
      <c r="Z97" s="273">
        <v>9</v>
      </c>
      <c r="AA97" s="274"/>
      <c r="AB97" s="273">
        <v>15</v>
      </c>
      <c r="AC97" s="274"/>
      <c r="AD97" s="273">
        <v>16</v>
      </c>
      <c r="AE97" s="274"/>
      <c r="AF97" s="273">
        <v>12</v>
      </c>
      <c r="AG97" s="274"/>
      <c r="AH97" s="273">
        <v>13</v>
      </c>
      <c r="AI97" s="274"/>
      <c r="AJ97" s="273">
        <v>9</v>
      </c>
      <c r="AK97" s="274"/>
      <c r="AL97" s="273">
        <v>5</v>
      </c>
      <c r="AM97" s="274"/>
      <c r="AN97" s="273">
        <v>6</v>
      </c>
      <c r="AO97" s="274"/>
      <c r="AP97" s="273">
        <v>13</v>
      </c>
      <c r="AQ97" s="274"/>
      <c r="AR97" s="273">
        <v>4</v>
      </c>
      <c r="AS97" s="274"/>
      <c r="AT97" s="273">
        <v>14</v>
      </c>
      <c r="AU97" s="274"/>
      <c r="AV97" s="273">
        <v>15</v>
      </c>
      <c r="AW97" s="274"/>
      <c r="AX97" s="273">
        <v>7</v>
      </c>
      <c r="AY97" s="274"/>
      <c r="AZ97" s="273">
        <v>4</v>
      </c>
      <c r="BA97" s="274"/>
      <c r="BB97" s="273">
        <v>5</v>
      </c>
      <c r="BC97" s="274"/>
      <c r="BD97" s="273">
        <v>2</v>
      </c>
      <c r="BE97" s="274"/>
      <c r="BF97" s="273"/>
      <c r="BG97" s="274"/>
      <c r="BH97" s="273">
        <v>9</v>
      </c>
      <c r="BI97" s="274"/>
      <c r="BJ97" s="273">
        <v>4</v>
      </c>
      <c r="BK97" s="274"/>
      <c r="BL97" s="273">
        <v>2</v>
      </c>
      <c r="BM97" s="274"/>
      <c r="BN97" s="273">
        <v>7</v>
      </c>
      <c r="BO97" s="274"/>
      <c r="BP97" s="273">
        <v>6</v>
      </c>
      <c r="BQ97" s="274"/>
      <c r="BR97" s="273">
        <v>11</v>
      </c>
      <c r="BS97" s="274"/>
      <c r="BT97" s="273">
        <v>13</v>
      </c>
      <c r="BU97" s="274"/>
      <c r="BV97" s="273">
        <v>9</v>
      </c>
      <c r="BW97" s="274"/>
      <c r="BX97" s="273">
        <v>6</v>
      </c>
      <c r="BY97" s="274"/>
      <c r="BZ97" s="273">
        <v>2</v>
      </c>
      <c r="CA97" s="274"/>
      <c r="CB97" s="273">
        <v>2</v>
      </c>
      <c r="CC97" s="274"/>
      <c r="CD97" s="273">
        <v>3</v>
      </c>
      <c r="CE97" s="274"/>
      <c r="CF97" s="273">
        <v>4</v>
      </c>
      <c r="CG97" s="274"/>
      <c r="CH97" s="273">
        <v>6</v>
      </c>
      <c r="CI97" s="274"/>
      <c r="CJ97" s="273">
        <v>3</v>
      </c>
      <c r="CK97" s="274"/>
      <c r="CL97" s="273">
        <v>6</v>
      </c>
      <c r="CM97" s="274"/>
      <c r="CN97" s="273">
        <v>5</v>
      </c>
      <c r="CO97" s="274"/>
      <c r="CP97" s="273">
        <v>5</v>
      </c>
      <c r="CQ97" s="274"/>
      <c r="CR97" s="273">
        <v>10</v>
      </c>
      <c r="CS97" s="274"/>
      <c r="CT97" s="273">
        <v>8</v>
      </c>
      <c r="CU97" s="274"/>
      <c r="CV97" s="273">
        <v>3</v>
      </c>
      <c r="CW97" s="274"/>
      <c r="CX97" s="273">
        <v>6</v>
      </c>
      <c r="CY97" s="274"/>
      <c r="CZ97" s="273">
        <v>10</v>
      </c>
      <c r="DA97" s="274"/>
      <c r="DB97" s="273">
        <v>10</v>
      </c>
      <c r="DC97" s="274"/>
      <c r="DD97" s="273">
        <v>7</v>
      </c>
      <c r="DE97" s="274"/>
      <c r="DF97" s="273">
        <v>10</v>
      </c>
      <c r="DG97" s="274"/>
      <c r="DH97" s="273">
        <v>9</v>
      </c>
      <c r="DI97" s="274"/>
      <c r="DJ97" s="273"/>
      <c r="DK97" s="274"/>
      <c r="DL97" s="273"/>
      <c r="DM97" s="274"/>
      <c r="DN97" s="273"/>
      <c r="DO97" s="274"/>
      <c r="DP97" s="273"/>
      <c r="DQ97" s="274"/>
      <c r="DR97" s="273"/>
      <c r="DS97" s="274"/>
    </row>
    <row r="98" spans="1:123" x14ac:dyDescent="0.25">
      <c r="A98" s="259" t="s">
        <v>123</v>
      </c>
      <c r="B98" s="273">
        <v>8</v>
      </c>
      <c r="C98" s="274"/>
      <c r="D98" s="273">
        <v>13</v>
      </c>
      <c r="E98" s="274"/>
      <c r="F98" s="273">
        <v>16</v>
      </c>
      <c r="G98" s="274"/>
      <c r="H98" s="273">
        <v>25</v>
      </c>
      <c r="I98" s="274"/>
      <c r="J98" s="273">
        <v>18</v>
      </c>
      <c r="K98" s="274"/>
      <c r="L98" s="273">
        <v>81</v>
      </c>
      <c r="M98" s="274"/>
      <c r="N98" s="273">
        <v>60</v>
      </c>
      <c r="O98" s="274"/>
      <c r="P98" s="273">
        <v>66</v>
      </c>
      <c r="Q98" s="274"/>
      <c r="R98" s="273">
        <v>60</v>
      </c>
      <c r="S98" s="274"/>
      <c r="T98" s="273">
        <v>41</v>
      </c>
      <c r="U98" s="274"/>
      <c r="V98" s="273">
        <v>39</v>
      </c>
      <c r="W98" s="323"/>
      <c r="X98" s="273">
        <v>49</v>
      </c>
      <c r="Y98" s="274"/>
      <c r="Z98" s="273">
        <v>63</v>
      </c>
      <c r="AA98" s="274"/>
      <c r="AB98" s="273">
        <v>49</v>
      </c>
      <c r="AC98" s="274"/>
      <c r="AD98" s="273">
        <v>49</v>
      </c>
      <c r="AE98" s="274"/>
      <c r="AF98" s="273">
        <v>46</v>
      </c>
      <c r="AG98" s="274"/>
      <c r="AH98" s="273">
        <v>55</v>
      </c>
      <c r="AI98" s="274"/>
      <c r="AJ98" s="273">
        <v>53</v>
      </c>
      <c r="AK98" s="274"/>
      <c r="AL98" s="273">
        <v>51</v>
      </c>
      <c r="AM98" s="274"/>
      <c r="AN98" s="273">
        <v>39</v>
      </c>
      <c r="AO98" s="274"/>
      <c r="AP98" s="273">
        <v>48</v>
      </c>
      <c r="AQ98" s="274"/>
      <c r="AR98" s="273">
        <v>32</v>
      </c>
      <c r="AS98" s="274"/>
      <c r="AT98" s="273">
        <v>55</v>
      </c>
      <c r="AU98" s="274"/>
      <c r="AV98" s="273">
        <v>34</v>
      </c>
      <c r="AW98" s="274"/>
      <c r="AX98" s="273">
        <v>36</v>
      </c>
      <c r="AY98" s="274"/>
      <c r="AZ98" s="273">
        <v>31</v>
      </c>
      <c r="BA98" s="274"/>
      <c r="BB98" s="273">
        <v>37</v>
      </c>
      <c r="BC98" s="274"/>
      <c r="BD98" s="273">
        <v>28</v>
      </c>
      <c r="BE98" s="274"/>
      <c r="BF98" s="273"/>
      <c r="BG98" s="274"/>
      <c r="BH98" s="273">
        <v>26</v>
      </c>
      <c r="BI98" s="274"/>
      <c r="BJ98" s="273">
        <v>26</v>
      </c>
      <c r="BK98" s="274"/>
      <c r="BL98" s="273">
        <v>27</v>
      </c>
      <c r="BM98" s="274"/>
      <c r="BN98" s="273">
        <v>24</v>
      </c>
      <c r="BO98" s="274"/>
      <c r="BP98" s="273">
        <v>20</v>
      </c>
      <c r="BQ98" s="274"/>
      <c r="BR98" s="273">
        <v>42</v>
      </c>
      <c r="BS98" s="274"/>
      <c r="BT98" s="273">
        <v>38</v>
      </c>
      <c r="BU98" s="274"/>
      <c r="BV98" s="273">
        <v>30</v>
      </c>
      <c r="BW98" s="274"/>
      <c r="BX98" s="273">
        <v>42</v>
      </c>
      <c r="BY98" s="274"/>
      <c r="BZ98" s="273">
        <v>39</v>
      </c>
      <c r="CA98" s="274"/>
      <c r="CB98" s="273">
        <v>38</v>
      </c>
      <c r="CC98" s="274"/>
      <c r="CD98" s="273">
        <v>57</v>
      </c>
      <c r="CE98" s="274"/>
      <c r="CF98" s="273">
        <v>39</v>
      </c>
      <c r="CG98" s="274"/>
      <c r="CH98" s="273">
        <v>37</v>
      </c>
      <c r="CI98" s="274"/>
      <c r="CJ98" s="273">
        <v>45</v>
      </c>
      <c r="CK98" s="274"/>
      <c r="CL98" s="273">
        <v>37</v>
      </c>
      <c r="CM98" s="274"/>
      <c r="CN98" s="273">
        <v>36</v>
      </c>
      <c r="CO98" s="274"/>
      <c r="CP98" s="273">
        <v>51</v>
      </c>
      <c r="CQ98" s="274"/>
      <c r="CR98" s="273">
        <v>55</v>
      </c>
      <c r="CS98" s="274"/>
      <c r="CT98" s="273">
        <v>45</v>
      </c>
      <c r="CU98" s="274"/>
      <c r="CV98" s="273">
        <v>40</v>
      </c>
      <c r="CW98" s="274"/>
      <c r="CX98" s="273">
        <v>26</v>
      </c>
      <c r="CY98" s="274"/>
      <c r="CZ98" s="273">
        <v>27</v>
      </c>
      <c r="DA98" s="274"/>
      <c r="DB98" s="273">
        <v>34</v>
      </c>
      <c r="DC98" s="274"/>
      <c r="DD98" s="273">
        <v>44</v>
      </c>
      <c r="DE98" s="274"/>
      <c r="DF98" s="273">
        <v>44</v>
      </c>
      <c r="DG98" s="274"/>
      <c r="DH98" s="273">
        <v>48</v>
      </c>
      <c r="DI98" s="274"/>
      <c r="DJ98" s="273"/>
      <c r="DK98" s="274"/>
      <c r="DL98" s="273"/>
      <c r="DM98" s="274"/>
      <c r="DN98" s="273"/>
      <c r="DO98" s="274"/>
      <c r="DP98" s="273"/>
      <c r="DQ98" s="274"/>
      <c r="DR98" s="273"/>
      <c r="DS98" s="274"/>
    </row>
    <row r="99" spans="1:123" s="150" customFormat="1" x14ac:dyDescent="0.25">
      <c r="A99" s="260" t="s">
        <v>9</v>
      </c>
      <c r="B99" s="366">
        <f>SUM(B95:C98)</f>
        <v>30</v>
      </c>
      <c r="C99" s="367"/>
      <c r="D99" s="366">
        <f>SUM(D95:E98)</f>
        <v>40</v>
      </c>
      <c r="E99" s="367"/>
      <c r="F99" s="366">
        <f>SUM(F95:G98)</f>
        <v>40</v>
      </c>
      <c r="G99" s="367"/>
      <c r="H99" s="366">
        <f>SUM(H95:I98)</f>
        <v>58</v>
      </c>
      <c r="I99" s="367"/>
      <c r="J99" s="366">
        <f>SUM(J95:K98)</f>
        <v>48</v>
      </c>
      <c r="K99" s="367"/>
      <c r="L99" s="366">
        <f>SUM(L95:M98)</f>
        <v>104</v>
      </c>
      <c r="M99" s="367"/>
      <c r="N99" s="366">
        <f>SUM(N95:O98)</f>
        <v>97</v>
      </c>
      <c r="O99" s="367"/>
      <c r="P99" s="366">
        <f>SUM(P95:Q98)</f>
        <v>97</v>
      </c>
      <c r="Q99" s="367"/>
      <c r="R99" s="366">
        <f>SUM(R95:S98)</f>
        <v>88</v>
      </c>
      <c r="S99" s="367"/>
      <c r="T99" s="366">
        <f>SUM(T95:U98)</f>
        <v>73</v>
      </c>
      <c r="U99" s="367"/>
      <c r="V99" s="366">
        <f>SUM(V95:W98)</f>
        <v>76</v>
      </c>
      <c r="W99" s="368"/>
      <c r="X99" s="366">
        <f>SUM(X95:Y98)</f>
        <v>86</v>
      </c>
      <c r="Y99" s="367"/>
      <c r="Z99" s="366">
        <f>SUM(Z95:AA98)</f>
        <v>100</v>
      </c>
      <c r="AA99" s="367"/>
      <c r="AB99" s="366">
        <f>SUM(AB95:AC98)</f>
        <v>81</v>
      </c>
      <c r="AC99" s="367"/>
      <c r="AD99" s="366">
        <f>SUM(AD95:AE98)</f>
        <v>82</v>
      </c>
      <c r="AE99" s="367"/>
      <c r="AF99" s="366">
        <f>SUM(AF95:AG98)</f>
        <v>88</v>
      </c>
      <c r="AG99" s="367"/>
      <c r="AH99" s="366">
        <f>SUM(AH95:AI98)</f>
        <v>94</v>
      </c>
      <c r="AI99" s="367"/>
      <c r="AJ99" s="366">
        <f>SUM(AJ95:AK98)</f>
        <v>83</v>
      </c>
      <c r="AK99" s="367"/>
      <c r="AL99" s="366">
        <f>SUM(AL95:AM98)</f>
        <v>82</v>
      </c>
      <c r="AM99" s="367"/>
      <c r="AN99" s="366">
        <f>SUM(AN95:AO98)</f>
        <v>64</v>
      </c>
      <c r="AO99" s="367"/>
      <c r="AP99" s="366">
        <f>SUM(AP95:AQ98)</f>
        <v>90</v>
      </c>
      <c r="AQ99" s="367"/>
      <c r="AR99" s="366">
        <f>SUM(AR95:AS98)</f>
        <v>62</v>
      </c>
      <c r="AS99" s="367"/>
      <c r="AT99" s="366">
        <f>SUM(AT95:AU98)</f>
        <v>85</v>
      </c>
      <c r="AU99" s="367"/>
      <c r="AV99" s="366">
        <f>SUM(AV95:AW98)</f>
        <v>73</v>
      </c>
      <c r="AW99" s="367"/>
      <c r="AX99" s="366">
        <f>SUM(AX95:AY98)</f>
        <v>61</v>
      </c>
      <c r="AY99" s="367"/>
      <c r="AZ99" s="366">
        <f>SUM(AZ95:BA98)</f>
        <v>49</v>
      </c>
      <c r="BA99" s="367"/>
      <c r="BB99" s="366">
        <f>SUM(BB95:BC98)</f>
        <v>67</v>
      </c>
      <c r="BC99" s="367"/>
      <c r="BD99" s="366">
        <f>SUM(BD95:BE98)</f>
        <v>54</v>
      </c>
      <c r="BE99" s="367"/>
      <c r="BF99" s="366">
        <f>SUM(BF95:BG98)</f>
        <v>0</v>
      </c>
      <c r="BG99" s="367"/>
      <c r="BH99" s="366">
        <f>SUM(BH95:BI98)</f>
        <v>53</v>
      </c>
      <c r="BI99" s="367"/>
      <c r="BJ99" s="366">
        <f>SUM(BJ95:BK98)</f>
        <v>51</v>
      </c>
      <c r="BK99" s="367"/>
      <c r="BL99" s="366">
        <v>49</v>
      </c>
      <c r="BM99" s="367"/>
      <c r="BN99" s="366">
        <f>SUM(BN95:BO98)</f>
        <v>55</v>
      </c>
      <c r="BO99" s="367"/>
      <c r="BP99" s="366">
        <f>SUM(BP95:BQ98)</f>
        <v>44</v>
      </c>
      <c r="BQ99" s="367"/>
      <c r="BR99" s="366">
        <f>SUM(BR95:BS98)</f>
        <v>75</v>
      </c>
      <c r="BS99" s="367"/>
      <c r="BT99" s="366">
        <f>SUM(BT95:BU98)</f>
        <v>66</v>
      </c>
      <c r="BU99" s="367"/>
      <c r="BV99" s="366">
        <f>SUM(BV95:BW98)</f>
        <v>58</v>
      </c>
      <c r="BW99" s="367"/>
      <c r="BX99" s="366">
        <f>SUM(BX95:BY98)</f>
        <v>72</v>
      </c>
      <c r="BY99" s="367"/>
      <c r="BZ99" s="366">
        <f>SUM(BZ95:CA98)</f>
        <v>51</v>
      </c>
      <c r="CA99" s="367"/>
      <c r="CB99" s="366">
        <f>SUM(CB95:CC98)</f>
        <v>63</v>
      </c>
      <c r="CC99" s="367"/>
      <c r="CD99" s="366">
        <f>SUM(CD95:CE98)</f>
        <v>73</v>
      </c>
      <c r="CE99" s="367"/>
      <c r="CF99" s="366">
        <f>SUM(CF95:CG98)</f>
        <v>61</v>
      </c>
      <c r="CG99" s="367"/>
      <c r="CH99" s="366">
        <f>SUM(CH95:CI98)</f>
        <v>63</v>
      </c>
      <c r="CI99" s="367"/>
      <c r="CJ99" s="366">
        <f>SUM(CJ95:CK98)</f>
        <v>78</v>
      </c>
      <c r="CK99" s="367"/>
      <c r="CL99" s="366">
        <f>SUM(CL95:CM98)</f>
        <v>57</v>
      </c>
      <c r="CM99" s="367"/>
      <c r="CN99" s="366">
        <f>SUM(CN95:CO98)</f>
        <v>63</v>
      </c>
      <c r="CO99" s="367"/>
      <c r="CP99" s="366">
        <f>SUM(CP95:CQ98)</f>
        <v>76</v>
      </c>
      <c r="CQ99" s="367"/>
      <c r="CR99" s="366">
        <f>SUM(CR95:CS98)</f>
        <v>79</v>
      </c>
      <c r="CS99" s="367"/>
      <c r="CT99" s="366">
        <f>SUM(CT95:CU98)</f>
        <v>63</v>
      </c>
      <c r="CU99" s="367"/>
      <c r="CV99" s="366">
        <f>SUM(CV95:CW98)</f>
        <v>53</v>
      </c>
      <c r="CW99" s="367"/>
      <c r="CX99" s="366">
        <f>SUM(CX95:CY98)</f>
        <v>49</v>
      </c>
      <c r="CY99" s="367"/>
      <c r="CZ99" s="366">
        <f>SUM(CZ95:DA98)</f>
        <v>54</v>
      </c>
      <c r="DA99" s="367"/>
      <c r="DB99" s="366">
        <f>SUM(DB95:DC98)</f>
        <v>62</v>
      </c>
      <c r="DC99" s="367"/>
      <c r="DD99" s="366">
        <f>SUM(DD95:DE98)</f>
        <v>86</v>
      </c>
      <c r="DE99" s="367"/>
      <c r="DF99" s="366">
        <f>SUM(DF95:DG98)</f>
        <v>82</v>
      </c>
      <c r="DG99" s="367"/>
      <c r="DH99" s="366">
        <f>SUM(DH95:DI98)</f>
        <v>83</v>
      </c>
      <c r="DI99" s="367"/>
      <c r="DJ99" s="366">
        <f>SUM(DJ95:DK98)</f>
        <v>0</v>
      </c>
      <c r="DK99" s="367"/>
      <c r="DL99" s="366">
        <f>SUM(DL95:DM98)</f>
        <v>0</v>
      </c>
      <c r="DM99" s="367"/>
      <c r="DN99" s="366">
        <f>SUM(DN95:DO98)</f>
        <v>0</v>
      </c>
      <c r="DO99" s="367"/>
      <c r="DP99" s="366">
        <f>SUM(DP95:DQ98)</f>
        <v>0</v>
      </c>
      <c r="DQ99" s="367"/>
      <c r="DR99" s="366">
        <f>SUM(DR95:DS98)</f>
        <v>0</v>
      </c>
      <c r="DS99" s="367"/>
    </row>
    <row r="100" spans="1:123" x14ac:dyDescent="0.25">
      <c r="A100" s="212"/>
      <c r="B100" s="212"/>
      <c r="C100" s="212"/>
      <c r="D100" s="212"/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</row>
    <row r="101" spans="1:123" x14ac:dyDescent="0.25">
      <c r="A101" s="212"/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</row>
    <row r="102" spans="1:123" x14ac:dyDescent="0.25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</row>
    <row r="103" spans="1:123" x14ac:dyDescent="0.25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</row>
    <row r="104" spans="1:123" x14ac:dyDescent="0.25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</row>
    <row r="105" spans="1:123" x14ac:dyDescent="0.25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</row>
    <row r="106" spans="1:123" x14ac:dyDescent="0.25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</row>
    <row r="107" spans="1:123" x14ac:dyDescent="0.25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</row>
    <row r="108" spans="1:123" x14ac:dyDescent="0.25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</row>
    <row r="109" spans="1:123" x14ac:dyDescent="0.25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</row>
    <row r="110" spans="1:123" x14ac:dyDescent="0.25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</row>
    <row r="111" spans="1:123" x14ac:dyDescent="0.25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</row>
    <row r="112" spans="1:123" x14ac:dyDescent="0.25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</row>
    <row r="113" spans="1:38" x14ac:dyDescent="0.25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</row>
    <row r="114" spans="1:38" x14ac:dyDescent="0.25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</row>
    <row r="115" spans="1:38" x14ac:dyDescent="0.25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</row>
    <row r="116" spans="1:38" x14ac:dyDescent="0.25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</row>
    <row r="117" spans="1:38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</row>
    <row r="118" spans="1:38" x14ac:dyDescent="0.25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</row>
    <row r="119" spans="1:38" x14ac:dyDescent="0.25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</row>
    <row r="120" spans="1:38" x14ac:dyDescent="0.25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</row>
    <row r="121" spans="1:38" x14ac:dyDescent="0.25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</row>
    <row r="122" spans="1:38" x14ac:dyDescent="0.25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</row>
    <row r="123" spans="1:38" x14ac:dyDescent="0.25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</row>
    <row r="124" spans="1:38" x14ac:dyDescent="0.25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</row>
    <row r="125" spans="1:38" x14ac:dyDescent="0.25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I125" s="210"/>
      <c r="AJ125" s="210"/>
      <c r="AK125" s="210"/>
      <c r="AL125" s="210"/>
    </row>
    <row r="126" spans="1:38" x14ac:dyDescent="0.25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I126" s="210"/>
      <c r="AJ126" s="210"/>
      <c r="AK126" s="210"/>
      <c r="AL126" s="210"/>
    </row>
    <row r="127" spans="1:38" x14ac:dyDescent="0.25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I127" s="210"/>
      <c r="AJ127" s="210"/>
      <c r="AK127" s="210"/>
      <c r="AL127" s="210"/>
    </row>
    <row r="128" spans="1:38" x14ac:dyDescent="0.25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I128" s="210"/>
      <c r="AJ128" s="210"/>
      <c r="AK128" s="210"/>
      <c r="AL128" s="210"/>
    </row>
    <row r="129" spans="1:38" x14ac:dyDescent="0.25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I129" s="210"/>
      <c r="AJ129" s="210"/>
      <c r="AK129" s="210"/>
      <c r="AL129" s="210"/>
    </row>
    <row r="130" spans="1:38" x14ac:dyDescent="0.25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I130" s="210"/>
      <c r="AJ130" s="210"/>
      <c r="AK130" s="210"/>
      <c r="AL130" s="210"/>
    </row>
    <row r="131" spans="1:38" x14ac:dyDescent="0.25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I131" s="210"/>
      <c r="AJ131" s="210"/>
      <c r="AK131" s="210"/>
      <c r="AL131" s="210"/>
    </row>
    <row r="132" spans="1:38" x14ac:dyDescent="0.25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</row>
    <row r="133" spans="1:38" x14ac:dyDescent="0.25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</row>
    <row r="134" spans="1:38" x14ac:dyDescent="0.25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</row>
    <row r="135" spans="1:38" x14ac:dyDescent="0.25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</row>
    <row r="136" spans="1:38" x14ac:dyDescent="0.25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</row>
    <row r="137" spans="1:38" x14ac:dyDescent="0.25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</row>
    <row r="138" spans="1:38" x14ac:dyDescent="0.25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</row>
    <row r="139" spans="1:38" x14ac:dyDescent="0.25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</row>
    <row r="140" spans="1:38" x14ac:dyDescent="0.25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</row>
    <row r="141" spans="1:38" x14ac:dyDescent="0.25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</row>
    <row r="142" spans="1:38" x14ac:dyDescent="0.25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210"/>
    </row>
    <row r="143" spans="1:38" x14ac:dyDescent="0.25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  <c r="AI143" s="210"/>
      <c r="AJ143" s="210"/>
      <c r="AK143" s="210"/>
      <c r="AL143" s="210"/>
    </row>
    <row r="144" spans="1:38" x14ac:dyDescent="0.25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  <c r="AH144" s="210"/>
      <c r="AI144" s="210"/>
      <c r="AJ144" s="210"/>
      <c r="AK144" s="210"/>
      <c r="AL144" s="210"/>
    </row>
    <row r="145" spans="1:38" x14ac:dyDescent="0.25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  <c r="AH145" s="210"/>
      <c r="AI145" s="210"/>
      <c r="AJ145" s="210"/>
      <c r="AK145" s="210"/>
      <c r="AL145" s="210"/>
    </row>
    <row r="146" spans="1:38" x14ac:dyDescent="0.25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</row>
    <row r="147" spans="1:38" x14ac:dyDescent="0.25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</row>
    <row r="148" spans="1:38" x14ac:dyDescent="0.25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</row>
    <row r="149" spans="1:38" x14ac:dyDescent="0.25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</row>
    <row r="150" spans="1:38" x14ac:dyDescent="0.25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</row>
    <row r="151" spans="1:38" x14ac:dyDescent="0.25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</row>
    <row r="152" spans="1:38" x14ac:dyDescent="0.25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</row>
    <row r="153" spans="1:38" x14ac:dyDescent="0.25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</row>
    <row r="154" spans="1:38" x14ac:dyDescent="0.25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</row>
    <row r="155" spans="1:38" x14ac:dyDescent="0.25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</row>
    <row r="156" spans="1:38" x14ac:dyDescent="0.25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</row>
    <row r="157" spans="1:38" x14ac:dyDescent="0.25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</row>
    <row r="158" spans="1:38" x14ac:dyDescent="0.25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</row>
    <row r="159" spans="1:38" x14ac:dyDescent="0.25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</row>
    <row r="160" spans="1:38" x14ac:dyDescent="0.25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</row>
    <row r="161" spans="1:38" x14ac:dyDescent="0.25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</row>
    <row r="162" spans="1:38" x14ac:dyDescent="0.25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</row>
    <row r="163" spans="1:38" x14ac:dyDescent="0.25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</row>
    <row r="164" spans="1:38" x14ac:dyDescent="0.25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</row>
    <row r="165" spans="1:38" x14ac:dyDescent="0.25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</row>
    <row r="166" spans="1:38" x14ac:dyDescent="0.25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</row>
    <row r="167" spans="1:38" x14ac:dyDescent="0.25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</row>
    <row r="168" spans="1:38" x14ac:dyDescent="0.25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</row>
    <row r="169" spans="1:38" x14ac:dyDescent="0.25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</row>
    <row r="170" spans="1:38" x14ac:dyDescent="0.25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</row>
    <row r="171" spans="1:38" x14ac:dyDescent="0.25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</row>
    <row r="172" spans="1:38" x14ac:dyDescent="0.25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</row>
    <row r="173" spans="1:38" x14ac:dyDescent="0.25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</row>
    <row r="174" spans="1:38" x14ac:dyDescent="0.25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</row>
    <row r="175" spans="1:38" x14ac:dyDescent="0.25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</row>
    <row r="176" spans="1:38" x14ac:dyDescent="0.25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</row>
    <row r="177" spans="1:38" x14ac:dyDescent="0.25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</row>
    <row r="178" spans="1:38" x14ac:dyDescent="0.25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</row>
    <row r="179" spans="1:38" x14ac:dyDescent="0.25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</row>
    <row r="180" spans="1:38" x14ac:dyDescent="0.25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</row>
    <row r="181" spans="1:38" x14ac:dyDescent="0.25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</row>
    <row r="182" spans="1:38" x14ac:dyDescent="0.25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</row>
    <row r="183" spans="1:38" x14ac:dyDescent="0.25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  <c r="AH183" s="210"/>
      <c r="AI183" s="210"/>
      <c r="AJ183" s="210"/>
      <c r="AK183" s="210"/>
      <c r="AL183" s="210"/>
    </row>
    <row r="184" spans="1:38" x14ac:dyDescent="0.25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  <c r="AH184" s="210"/>
      <c r="AI184" s="210"/>
      <c r="AJ184" s="210"/>
      <c r="AK184" s="210"/>
      <c r="AL184" s="210"/>
    </row>
    <row r="185" spans="1:38" x14ac:dyDescent="0.25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  <c r="AH185" s="210"/>
      <c r="AI185" s="210"/>
      <c r="AJ185" s="210"/>
      <c r="AK185" s="210"/>
      <c r="AL185" s="210"/>
    </row>
    <row r="186" spans="1:38" x14ac:dyDescent="0.25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</row>
    <row r="187" spans="1:38" x14ac:dyDescent="0.25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</row>
    <row r="188" spans="1:38" x14ac:dyDescent="0.25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</row>
    <row r="189" spans="1:38" x14ac:dyDescent="0.25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</row>
    <row r="190" spans="1:38" x14ac:dyDescent="0.25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</row>
    <row r="191" spans="1:38" x14ac:dyDescent="0.25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</row>
    <row r="192" spans="1:38" x14ac:dyDescent="0.25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</row>
    <row r="193" spans="1:38" x14ac:dyDescent="0.25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</row>
    <row r="194" spans="1:38" x14ac:dyDescent="0.25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</row>
    <row r="195" spans="1:38" x14ac:dyDescent="0.25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</row>
    <row r="196" spans="1:38" x14ac:dyDescent="0.25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</row>
    <row r="197" spans="1:38" x14ac:dyDescent="0.25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</row>
    <row r="198" spans="1:38" x14ac:dyDescent="0.25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</row>
    <row r="199" spans="1:38" x14ac:dyDescent="0.25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</row>
    <row r="200" spans="1:38" x14ac:dyDescent="0.25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</row>
    <row r="201" spans="1:38" x14ac:dyDescent="0.25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</row>
    <row r="202" spans="1:38" x14ac:dyDescent="0.25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</row>
    <row r="203" spans="1:38" x14ac:dyDescent="0.25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</row>
    <row r="204" spans="1:38" x14ac:dyDescent="0.25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</row>
    <row r="205" spans="1:38" x14ac:dyDescent="0.25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</row>
    <row r="206" spans="1:38" x14ac:dyDescent="0.25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</row>
    <row r="207" spans="1:38" x14ac:dyDescent="0.25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</row>
    <row r="208" spans="1:38" x14ac:dyDescent="0.25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</row>
    <row r="209" spans="1:38" x14ac:dyDescent="0.25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</row>
    <row r="210" spans="1:38" x14ac:dyDescent="0.25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</row>
    <row r="211" spans="1:38" x14ac:dyDescent="0.25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</row>
    <row r="212" spans="1:38" x14ac:dyDescent="0.25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</row>
    <row r="213" spans="1:38" x14ac:dyDescent="0.25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</row>
    <row r="214" spans="1:38" x14ac:dyDescent="0.25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</row>
    <row r="215" spans="1:38" x14ac:dyDescent="0.25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</row>
    <row r="216" spans="1:38" x14ac:dyDescent="0.25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</row>
    <row r="217" spans="1:38" x14ac:dyDescent="0.25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</row>
    <row r="218" spans="1:38" x14ac:dyDescent="0.25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</row>
    <row r="219" spans="1:38" x14ac:dyDescent="0.25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  <c r="AH219" s="210"/>
      <c r="AI219" s="210"/>
      <c r="AJ219" s="210"/>
      <c r="AK219" s="210"/>
      <c r="AL219" s="210"/>
    </row>
    <row r="220" spans="1:38" x14ac:dyDescent="0.25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  <c r="AH220" s="210"/>
      <c r="AI220" s="210"/>
      <c r="AJ220" s="210"/>
      <c r="AK220" s="210"/>
      <c r="AL220" s="210"/>
    </row>
    <row r="221" spans="1:38" x14ac:dyDescent="0.25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  <c r="AH221" s="210"/>
      <c r="AI221" s="210"/>
      <c r="AJ221" s="210"/>
      <c r="AK221" s="210"/>
      <c r="AL221" s="210"/>
    </row>
    <row r="222" spans="1:38" x14ac:dyDescent="0.25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</row>
    <row r="223" spans="1:38" x14ac:dyDescent="0.25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  <c r="AH223" s="210"/>
      <c r="AI223" s="210"/>
      <c r="AJ223" s="210"/>
      <c r="AK223" s="210"/>
      <c r="AL223" s="210"/>
    </row>
    <row r="224" spans="1:38" x14ac:dyDescent="0.25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  <c r="AH224" s="210"/>
      <c r="AI224" s="210"/>
      <c r="AJ224" s="210"/>
      <c r="AK224" s="210"/>
      <c r="AL224" s="210"/>
    </row>
    <row r="225" spans="1:38" x14ac:dyDescent="0.25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0"/>
      <c r="AK225" s="210"/>
      <c r="AL225" s="210"/>
    </row>
    <row r="226" spans="1:38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  <c r="AH226" s="210"/>
      <c r="AI226" s="210"/>
      <c r="AJ226" s="210"/>
      <c r="AK226" s="210"/>
      <c r="AL226" s="210"/>
    </row>
    <row r="227" spans="1:38" x14ac:dyDescent="0.25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0"/>
      <c r="AJ227" s="210"/>
      <c r="AK227" s="210"/>
      <c r="AL227" s="210"/>
    </row>
    <row r="228" spans="1:38" x14ac:dyDescent="0.25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  <c r="AH228" s="210"/>
      <c r="AI228" s="210"/>
      <c r="AJ228" s="210"/>
      <c r="AK228" s="210"/>
      <c r="AL228" s="210"/>
    </row>
    <row r="229" spans="1:38" x14ac:dyDescent="0.25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  <c r="AH229" s="210"/>
      <c r="AI229" s="210"/>
      <c r="AJ229" s="210"/>
      <c r="AK229" s="210"/>
      <c r="AL229" s="210"/>
    </row>
    <row r="230" spans="1:38" x14ac:dyDescent="0.25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</row>
    <row r="231" spans="1:38" x14ac:dyDescent="0.25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</row>
    <row r="232" spans="1:38" x14ac:dyDescent="0.25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</row>
    <row r="233" spans="1:38" x14ac:dyDescent="0.25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</row>
    <row r="234" spans="1:38" x14ac:dyDescent="0.25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</row>
    <row r="235" spans="1:38" x14ac:dyDescent="0.25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</row>
    <row r="236" spans="1:38" x14ac:dyDescent="0.25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</row>
    <row r="237" spans="1:38" x14ac:dyDescent="0.25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</row>
    <row r="238" spans="1:38" x14ac:dyDescent="0.25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</row>
    <row r="239" spans="1:38" x14ac:dyDescent="0.25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</row>
    <row r="240" spans="1:38" x14ac:dyDescent="0.25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</row>
    <row r="241" spans="1:38" x14ac:dyDescent="0.25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</row>
    <row r="242" spans="1:38" x14ac:dyDescent="0.25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</row>
    <row r="243" spans="1:38" x14ac:dyDescent="0.25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</row>
    <row r="244" spans="1:38" x14ac:dyDescent="0.25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</row>
    <row r="245" spans="1:38" x14ac:dyDescent="0.25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</row>
    <row r="246" spans="1:38" x14ac:dyDescent="0.25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</row>
    <row r="247" spans="1:38" x14ac:dyDescent="0.25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</row>
    <row r="248" spans="1:38" x14ac:dyDescent="0.25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</row>
    <row r="249" spans="1:38" x14ac:dyDescent="0.25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</row>
    <row r="250" spans="1:38" x14ac:dyDescent="0.25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</row>
    <row r="251" spans="1:38" x14ac:dyDescent="0.25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</row>
    <row r="252" spans="1:38" x14ac:dyDescent="0.25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  <c r="AH252" s="210"/>
      <c r="AI252" s="210"/>
      <c r="AJ252" s="210"/>
      <c r="AK252" s="210"/>
      <c r="AL252" s="210"/>
    </row>
    <row r="253" spans="1:38" x14ac:dyDescent="0.25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  <c r="AH253" s="210"/>
      <c r="AI253" s="210"/>
      <c r="AJ253" s="210"/>
      <c r="AK253" s="210"/>
      <c r="AL253" s="210"/>
    </row>
    <row r="254" spans="1:38" x14ac:dyDescent="0.25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  <c r="AH254" s="210"/>
      <c r="AI254" s="210"/>
      <c r="AJ254" s="210"/>
      <c r="AK254" s="210"/>
      <c r="AL254" s="210"/>
    </row>
    <row r="255" spans="1:38" x14ac:dyDescent="0.25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  <c r="AH255" s="210"/>
      <c r="AI255" s="210"/>
      <c r="AJ255" s="210"/>
      <c r="AK255" s="210"/>
      <c r="AL255" s="210"/>
    </row>
    <row r="256" spans="1:38" x14ac:dyDescent="0.25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0"/>
      <c r="AK256" s="210"/>
      <c r="AL256" s="210"/>
    </row>
    <row r="257" spans="1:38" x14ac:dyDescent="0.25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  <c r="AH257" s="210"/>
      <c r="AI257" s="210"/>
      <c r="AJ257" s="210"/>
      <c r="AK257" s="210"/>
      <c r="AL257" s="210"/>
    </row>
    <row r="258" spans="1:38" x14ac:dyDescent="0.25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</row>
    <row r="259" spans="1:38" x14ac:dyDescent="0.25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</row>
    <row r="260" spans="1:38" x14ac:dyDescent="0.25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</row>
    <row r="261" spans="1:38" x14ac:dyDescent="0.25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</row>
    <row r="262" spans="1:38" x14ac:dyDescent="0.25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</row>
    <row r="263" spans="1:38" x14ac:dyDescent="0.25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  <c r="AH263" s="210"/>
      <c r="AI263" s="210"/>
      <c r="AJ263" s="210"/>
      <c r="AK263" s="210"/>
      <c r="AL263" s="210"/>
    </row>
    <row r="264" spans="1:38" x14ac:dyDescent="0.25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0"/>
      <c r="AJ264" s="210"/>
      <c r="AK264" s="210"/>
      <c r="AL264" s="210"/>
    </row>
    <row r="265" spans="1:38" x14ac:dyDescent="0.25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  <c r="AH265" s="210"/>
      <c r="AI265" s="210"/>
      <c r="AJ265" s="210"/>
      <c r="AK265" s="210"/>
      <c r="AL265" s="210"/>
    </row>
    <row r="266" spans="1:38" x14ac:dyDescent="0.25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</row>
    <row r="267" spans="1:38" x14ac:dyDescent="0.25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</row>
    <row r="268" spans="1:38" x14ac:dyDescent="0.25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</row>
    <row r="269" spans="1:38" x14ac:dyDescent="0.25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</row>
    <row r="270" spans="1:38" x14ac:dyDescent="0.25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</row>
    <row r="271" spans="1:38" x14ac:dyDescent="0.25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</row>
    <row r="272" spans="1:38" x14ac:dyDescent="0.25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</row>
    <row r="273" spans="1:38" x14ac:dyDescent="0.25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</row>
    <row r="274" spans="1:38" x14ac:dyDescent="0.25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</row>
    <row r="275" spans="1:38" x14ac:dyDescent="0.25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</row>
    <row r="276" spans="1:38" x14ac:dyDescent="0.25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</row>
    <row r="277" spans="1:38" x14ac:dyDescent="0.25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</row>
    <row r="278" spans="1:38" x14ac:dyDescent="0.25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</row>
    <row r="279" spans="1:38" x14ac:dyDescent="0.25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</row>
    <row r="280" spans="1:38" x14ac:dyDescent="0.25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</row>
    <row r="281" spans="1:38" x14ac:dyDescent="0.25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</row>
    <row r="282" spans="1:38" x14ac:dyDescent="0.25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</row>
    <row r="283" spans="1:38" x14ac:dyDescent="0.25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</row>
    <row r="284" spans="1:38" x14ac:dyDescent="0.25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</row>
    <row r="285" spans="1:38" x14ac:dyDescent="0.25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</row>
    <row r="286" spans="1:38" x14ac:dyDescent="0.25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</row>
    <row r="287" spans="1:38" x14ac:dyDescent="0.25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</row>
    <row r="288" spans="1:38" x14ac:dyDescent="0.25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</row>
    <row r="289" spans="1:38" x14ac:dyDescent="0.25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</row>
    <row r="290" spans="1:38" x14ac:dyDescent="0.25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</row>
    <row r="291" spans="1:38" x14ac:dyDescent="0.25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  <c r="AH291" s="210"/>
      <c r="AI291" s="210"/>
      <c r="AJ291" s="210"/>
      <c r="AK291" s="210"/>
      <c r="AL291" s="210"/>
    </row>
    <row r="292" spans="1:38" x14ac:dyDescent="0.25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  <c r="AH292" s="210"/>
      <c r="AI292" s="210"/>
      <c r="AJ292" s="210"/>
      <c r="AK292" s="210"/>
      <c r="AL292" s="210"/>
    </row>
    <row r="293" spans="1:38" x14ac:dyDescent="0.25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</row>
    <row r="294" spans="1:38" x14ac:dyDescent="0.25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</row>
    <row r="295" spans="1:38" x14ac:dyDescent="0.25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</row>
    <row r="296" spans="1:38" x14ac:dyDescent="0.25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</row>
    <row r="297" spans="1:38" x14ac:dyDescent="0.25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</row>
    <row r="298" spans="1:38" x14ac:dyDescent="0.25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</row>
    <row r="299" spans="1:38" x14ac:dyDescent="0.25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</row>
    <row r="300" spans="1:38" x14ac:dyDescent="0.25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</row>
    <row r="301" spans="1:38" x14ac:dyDescent="0.25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</row>
    <row r="302" spans="1:38" x14ac:dyDescent="0.25">
      <c r="A302" s="212"/>
      <c r="B302" s="212"/>
      <c r="C302" s="212"/>
      <c r="D302" s="212"/>
      <c r="E302" s="212"/>
      <c r="F302" s="212"/>
      <c r="G302" s="212"/>
      <c r="H302" s="212"/>
      <c r="I302" s="212"/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</row>
    <row r="303" spans="1:38" x14ac:dyDescent="0.25">
      <c r="A303" s="212"/>
      <c r="B303" s="212"/>
      <c r="C303" s="212"/>
      <c r="D303" s="212"/>
      <c r="E303" s="212"/>
      <c r="F303" s="212"/>
      <c r="G303" s="212"/>
      <c r="H303" s="212"/>
      <c r="I303" s="212"/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</row>
    <row r="304" spans="1:38" x14ac:dyDescent="0.25">
      <c r="A304" s="212"/>
      <c r="B304" s="212"/>
      <c r="C304" s="212"/>
      <c r="D304" s="212"/>
      <c r="E304" s="212"/>
      <c r="F304" s="212"/>
      <c r="G304" s="212"/>
      <c r="H304" s="212"/>
      <c r="I304" s="212"/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</row>
    <row r="305" spans="1:38" x14ac:dyDescent="0.25">
      <c r="A305" s="212"/>
      <c r="B305" s="212"/>
      <c r="C305" s="212"/>
      <c r="D305" s="212"/>
      <c r="E305" s="212"/>
      <c r="F305" s="212"/>
      <c r="G305" s="212"/>
      <c r="H305" s="212"/>
      <c r="I305" s="212"/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</row>
    <row r="306" spans="1:38" x14ac:dyDescent="0.25">
      <c r="A306" s="212"/>
      <c r="B306" s="212"/>
      <c r="C306" s="212"/>
      <c r="D306" s="212"/>
      <c r="E306" s="212"/>
      <c r="F306" s="212"/>
      <c r="G306" s="212"/>
      <c r="H306" s="212"/>
      <c r="I306" s="212"/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</row>
    <row r="307" spans="1:38" x14ac:dyDescent="0.25">
      <c r="A307" s="212"/>
      <c r="B307" s="212"/>
      <c r="C307" s="212"/>
      <c r="D307" s="212"/>
      <c r="E307" s="212"/>
      <c r="F307" s="212"/>
      <c r="G307" s="212"/>
      <c r="H307" s="212"/>
      <c r="I307" s="212"/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</row>
    <row r="308" spans="1:38" x14ac:dyDescent="0.25">
      <c r="A308" s="212"/>
      <c r="B308" s="212"/>
      <c r="C308" s="212"/>
      <c r="D308" s="212"/>
      <c r="E308" s="212"/>
      <c r="F308" s="212"/>
      <c r="G308" s="212"/>
      <c r="H308" s="212"/>
      <c r="I308" s="212"/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</row>
    <row r="309" spans="1:38" x14ac:dyDescent="0.25">
      <c r="A309" s="212"/>
      <c r="B309" s="212"/>
      <c r="C309" s="212"/>
      <c r="D309" s="212"/>
      <c r="E309" s="212"/>
      <c r="F309" s="212"/>
      <c r="G309" s="212"/>
      <c r="H309" s="212"/>
      <c r="I309" s="212"/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</row>
    <row r="310" spans="1:38" x14ac:dyDescent="0.25">
      <c r="A310" s="212"/>
      <c r="B310" s="212"/>
      <c r="C310" s="212"/>
      <c r="D310" s="212"/>
      <c r="E310" s="212"/>
      <c r="F310" s="212"/>
      <c r="G310" s="212"/>
      <c r="H310" s="212"/>
      <c r="I310" s="212"/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  <c r="AH310" s="210"/>
      <c r="AI310" s="210"/>
      <c r="AJ310" s="210"/>
      <c r="AK310" s="210"/>
      <c r="AL310" s="210"/>
    </row>
    <row r="311" spans="1:38" x14ac:dyDescent="0.25">
      <c r="A311" s="212"/>
      <c r="B311" s="212"/>
      <c r="C311" s="212"/>
      <c r="D311" s="212"/>
      <c r="E311" s="212"/>
      <c r="F311" s="212"/>
      <c r="G311" s="212"/>
      <c r="H311" s="212"/>
      <c r="I311" s="212"/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  <c r="AH311" s="210"/>
      <c r="AI311" s="210"/>
      <c r="AJ311" s="210"/>
      <c r="AK311" s="210"/>
      <c r="AL311" s="210"/>
    </row>
    <row r="312" spans="1:38" x14ac:dyDescent="0.25">
      <c r="A312" s="212"/>
      <c r="B312" s="212"/>
      <c r="C312" s="212"/>
      <c r="D312" s="212"/>
      <c r="E312" s="212"/>
      <c r="F312" s="212"/>
      <c r="G312" s="212"/>
      <c r="H312" s="212"/>
      <c r="I312" s="212"/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</row>
    <row r="313" spans="1:38" x14ac:dyDescent="0.25">
      <c r="A313" s="212"/>
      <c r="B313" s="212"/>
      <c r="C313" s="212"/>
      <c r="D313" s="212"/>
      <c r="E313" s="212"/>
      <c r="F313" s="212"/>
      <c r="G313" s="212"/>
      <c r="H313" s="212"/>
      <c r="I313" s="212"/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</row>
    <row r="314" spans="1:38" x14ac:dyDescent="0.25">
      <c r="A314" s="212"/>
      <c r="B314" s="212"/>
      <c r="C314" s="212"/>
      <c r="D314" s="212"/>
      <c r="E314" s="212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</row>
    <row r="315" spans="1:38" x14ac:dyDescent="0.25">
      <c r="A315" s="212"/>
      <c r="B315" s="212"/>
      <c r="C315" s="212"/>
      <c r="D315" s="212"/>
      <c r="E315" s="212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</row>
    <row r="316" spans="1:38" x14ac:dyDescent="0.25">
      <c r="A316" s="212"/>
      <c r="B316" s="212"/>
      <c r="C316" s="212"/>
      <c r="D316" s="212"/>
      <c r="E316" s="212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</row>
    <row r="317" spans="1:38" x14ac:dyDescent="0.25">
      <c r="A317" s="212"/>
      <c r="B317" s="212"/>
      <c r="C317" s="212"/>
      <c r="D317" s="212"/>
      <c r="E317" s="212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</row>
    <row r="318" spans="1:38" x14ac:dyDescent="0.25">
      <c r="A318" s="212"/>
      <c r="B318" s="212"/>
      <c r="C318" s="212"/>
      <c r="D318" s="212"/>
      <c r="E318" s="212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</row>
    <row r="319" spans="1:38" x14ac:dyDescent="0.25">
      <c r="A319" s="212"/>
      <c r="B319" s="212"/>
      <c r="C319" s="212"/>
      <c r="D319" s="212"/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</row>
    <row r="320" spans="1:38" x14ac:dyDescent="0.25">
      <c r="A320" s="212"/>
      <c r="B320" s="212"/>
      <c r="C320" s="212"/>
      <c r="D320" s="212"/>
      <c r="E320" s="212"/>
      <c r="F320" s="212"/>
      <c r="G320" s="212"/>
      <c r="H320" s="212"/>
      <c r="I320" s="212"/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</row>
    <row r="321" spans="1:38" x14ac:dyDescent="0.25">
      <c r="A321" s="212"/>
      <c r="B321" s="212"/>
      <c r="C321" s="212"/>
      <c r="D321" s="212"/>
      <c r="E321" s="212"/>
      <c r="F321" s="212"/>
      <c r="G321" s="212"/>
      <c r="H321" s="212"/>
      <c r="I321" s="212"/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</row>
    <row r="322" spans="1:38" x14ac:dyDescent="0.25">
      <c r="A322" s="212"/>
      <c r="B322" s="212"/>
      <c r="C322" s="212"/>
      <c r="D322" s="212"/>
      <c r="E322" s="212"/>
      <c r="F322" s="212"/>
      <c r="G322" s="212"/>
      <c r="H322" s="212"/>
      <c r="I322" s="212"/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</row>
    <row r="323" spans="1:38" x14ac:dyDescent="0.25">
      <c r="A323" s="212"/>
      <c r="B323" s="212"/>
      <c r="C323" s="212"/>
      <c r="D323" s="212"/>
      <c r="E323" s="212"/>
      <c r="F323" s="212"/>
      <c r="G323" s="212"/>
      <c r="H323" s="212"/>
      <c r="I323" s="212"/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</row>
    <row r="324" spans="1:38" x14ac:dyDescent="0.25">
      <c r="A324" s="212"/>
      <c r="B324" s="212"/>
      <c r="C324" s="212"/>
      <c r="D324" s="212"/>
      <c r="E324" s="212"/>
      <c r="F324" s="212"/>
      <c r="G324" s="212"/>
      <c r="H324" s="212"/>
      <c r="I324" s="212"/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</row>
    <row r="325" spans="1:38" x14ac:dyDescent="0.25">
      <c r="A325" s="212"/>
      <c r="B325" s="212"/>
      <c r="C325" s="212"/>
      <c r="D325" s="212"/>
      <c r="E325" s="212"/>
      <c r="F325" s="212"/>
      <c r="G325" s="212"/>
      <c r="H325" s="212"/>
      <c r="I325" s="212"/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</row>
    <row r="326" spans="1:38" x14ac:dyDescent="0.25">
      <c r="A326" s="212"/>
      <c r="B326" s="212"/>
      <c r="C326" s="212"/>
      <c r="D326" s="212"/>
      <c r="E326" s="212"/>
      <c r="F326" s="212"/>
      <c r="G326" s="212"/>
      <c r="H326" s="212"/>
      <c r="I326" s="212"/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  <c r="AH326" s="210"/>
      <c r="AI326" s="210"/>
      <c r="AJ326" s="210"/>
      <c r="AK326" s="210"/>
      <c r="AL326" s="210"/>
    </row>
    <row r="327" spans="1:38" x14ac:dyDescent="0.25">
      <c r="A327" s="212"/>
      <c r="B327" s="212"/>
      <c r="C327" s="212"/>
      <c r="D327" s="212"/>
      <c r="E327" s="212"/>
      <c r="F327" s="212"/>
      <c r="G327" s="212"/>
      <c r="H327" s="212"/>
      <c r="I327" s="212"/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  <c r="AH327" s="210"/>
      <c r="AI327" s="210"/>
      <c r="AJ327" s="210"/>
      <c r="AK327" s="210"/>
      <c r="AL327" s="210"/>
    </row>
    <row r="328" spans="1:38" x14ac:dyDescent="0.25">
      <c r="A328" s="212"/>
      <c r="B328" s="212"/>
      <c r="C328" s="212"/>
      <c r="D328" s="212"/>
      <c r="E328" s="212"/>
      <c r="F328" s="212"/>
      <c r="G328" s="212"/>
      <c r="H328" s="212"/>
      <c r="I328" s="212"/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</row>
    <row r="329" spans="1:38" x14ac:dyDescent="0.25">
      <c r="A329" s="212"/>
      <c r="B329" s="212"/>
      <c r="C329" s="212"/>
      <c r="D329" s="212"/>
      <c r="E329" s="212"/>
      <c r="F329" s="212"/>
      <c r="G329" s="212"/>
      <c r="H329" s="212"/>
      <c r="I329" s="212"/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</row>
    <row r="330" spans="1:38" x14ac:dyDescent="0.25">
      <c r="A330" s="212"/>
      <c r="B330" s="212"/>
      <c r="C330" s="212"/>
      <c r="D330" s="212"/>
      <c r="E330" s="212"/>
      <c r="F330" s="212"/>
      <c r="G330" s="212"/>
      <c r="H330" s="212"/>
      <c r="I330" s="212"/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</row>
    <row r="331" spans="1:38" x14ac:dyDescent="0.25">
      <c r="A331" s="212"/>
      <c r="B331" s="212"/>
      <c r="C331" s="212"/>
      <c r="D331" s="212"/>
      <c r="E331" s="212"/>
      <c r="F331" s="212"/>
      <c r="G331" s="212"/>
      <c r="H331" s="212"/>
      <c r="I331" s="212"/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</row>
    <row r="332" spans="1:38" x14ac:dyDescent="0.25">
      <c r="A332" s="212"/>
      <c r="B332" s="212"/>
      <c r="C332" s="212"/>
      <c r="D332" s="212"/>
      <c r="E332" s="212"/>
      <c r="F332" s="212"/>
      <c r="G332" s="212"/>
      <c r="H332" s="212"/>
      <c r="I332" s="212"/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</row>
    <row r="333" spans="1:38" x14ac:dyDescent="0.25">
      <c r="A333" s="212"/>
      <c r="B333" s="212"/>
      <c r="C333" s="212"/>
      <c r="D333" s="212"/>
      <c r="E333" s="212"/>
      <c r="F333" s="212"/>
      <c r="G333" s="212"/>
      <c r="H333" s="212"/>
      <c r="I333" s="212"/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</row>
    <row r="334" spans="1:38" x14ac:dyDescent="0.25">
      <c r="A334" s="212"/>
      <c r="B334" s="212"/>
      <c r="C334" s="212"/>
      <c r="D334" s="212"/>
      <c r="E334" s="212"/>
      <c r="F334" s="212"/>
      <c r="G334" s="212"/>
      <c r="H334" s="212"/>
      <c r="I334" s="212"/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</row>
    <row r="335" spans="1:38" x14ac:dyDescent="0.25">
      <c r="A335" s="212"/>
      <c r="B335" s="212"/>
      <c r="C335" s="212"/>
      <c r="D335" s="212"/>
      <c r="E335" s="212"/>
      <c r="F335" s="212"/>
      <c r="G335" s="212"/>
      <c r="H335" s="212"/>
      <c r="I335" s="212"/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</row>
    <row r="336" spans="1:38" x14ac:dyDescent="0.25">
      <c r="A336" s="212"/>
      <c r="B336" s="212"/>
      <c r="C336" s="212"/>
      <c r="D336" s="212"/>
      <c r="E336" s="212"/>
      <c r="F336" s="212"/>
      <c r="G336" s="212"/>
      <c r="H336" s="212"/>
      <c r="I336" s="212"/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</row>
    <row r="337" spans="1:38" x14ac:dyDescent="0.25">
      <c r="A337" s="212"/>
      <c r="B337" s="212"/>
      <c r="C337" s="212"/>
      <c r="D337" s="212"/>
      <c r="E337" s="212"/>
      <c r="F337" s="212"/>
      <c r="G337" s="212"/>
      <c r="H337" s="212"/>
      <c r="I337" s="212"/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</row>
    <row r="338" spans="1:38" x14ac:dyDescent="0.25">
      <c r="A338" s="212"/>
      <c r="B338" s="212"/>
      <c r="C338" s="212"/>
      <c r="D338" s="212"/>
      <c r="E338" s="212"/>
      <c r="F338" s="212"/>
      <c r="G338" s="212"/>
      <c r="H338" s="212"/>
      <c r="I338" s="212"/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</row>
    <row r="339" spans="1:38" x14ac:dyDescent="0.25">
      <c r="A339" s="212"/>
      <c r="B339" s="212"/>
      <c r="C339" s="212"/>
      <c r="D339" s="212"/>
      <c r="E339" s="212"/>
      <c r="F339" s="212"/>
      <c r="G339" s="212"/>
      <c r="H339" s="212"/>
      <c r="I339" s="212"/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</row>
    <row r="340" spans="1:38" x14ac:dyDescent="0.25">
      <c r="A340" s="212"/>
      <c r="B340" s="212"/>
      <c r="C340" s="212"/>
      <c r="D340" s="212"/>
      <c r="E340" s="212"/>
      <c r="F340" s="212"/>
      <c r="G340" s="212"/>
      <c r="H340" s="212"/>
      <c r="I340" s="212"/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</row>
    <row r="341" spans="1:38" x14ac:dyDescent="0.25">
      <c r="A341" s="212"/>
      <c r="B341" s="212"/>
      <c r="C341" s="212"/>
      <c r="D341" s="212"/>
      <c r="E341" s="212"/>
      <c r="F341" s="212"/>
      <c r="G341" s="212"/>
      <c r="H341" s="212"/>
      <c r="I341" s="212"/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</row>
    <row r="342" spans="1:38" x14ac:dyDescent="0.25">
      <c r="A342" s="212"/>
      <c r="B342" s="212"/>
      <c r="C342" s="212"/>
      <c r="D342" s="212"/>
      <c r="E342" s="212"/>
      <c r="F342" s="212"/>
      <c r="G342" s="212"/>
      <c r="H342" s="212"/>
      <c r="I342" s="212"/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</row>
    <row r="343" spans="1:38" x14ac:dyDescent="0.25">
      <c r="A343" s="212"/>
      <c r="B343" s="212"/>
      <c r="C343" s="212"/>
      <c r="D343" s="212"/>
      <c r="E343" s="212"/>
      <c r="F343" s="212"/>
      <c r="G343" s="212"/>
      <c r="H343" s="212"/>
      <c r="I343" s="212"/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</row>
    <row r="344" spans="1:38" x14ac:dyDescent="0.25">
      <c r="A344" s="212"/>
      <c r="B344" s="212"/>
      <c r="C344" s="212"/>
      <c r="D344" s="212"/>
      <c r="E344" s="212"/>
      <c r="F344" s="212"/>
      <c r="G344" s="212"/>
      <c r="H344" s="212"/>
      <c r="I344" s="212"/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</row>
    <row r="345" spans="1:38" x14ac:dyDescent="0.25">
      <c r="A345" s="212"/>
      <c r="B345" s="212"/>
      <c r="C345" s="212"/>
      <c r="D345" s="212"/>
      <c r="E345" s="212"/>
      <c r="F345" s="212"/>
      <c r="G345" s="212"/>
      <c r="H345" s="212"/>
      <c r="I345" s="212"/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</row>
    <row r="346" spans="1:38" x14ac:dyDescent="0.25">
      <c r="A346" s="212"/>
      <c r="B346" s="212"/>
      <c r="C346" s="212"/>
      <c r="D346" s="212"/>
      <c r="E346" s="212"/>
      <c r="F346" s="212"/>
      <c r="G346" s="212"/>
      <c r="H346" s="212"/>
      <c r="I346" s="212"/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</row>
    <row r="347" spans="1:38" x14ac:dyDescent="0.25">
      <c r="A347" s="212"/>
      <c r="B347" s="212"/>
      <c r="C347" s="212"/>
      <c r="D347" s="212"/>
      <c r="E347" s="212"/>
      <c r="F347" s="212"/>
      <c r="G347" s="212"/>
      <c r="H347" s="212"/>
      <c r="I347" s="212"/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210"/>
      <c r="AJ347" s="210"/>
      <c r="AK347" s="210"/>
      <c r="AL347" s="210"/>
    </row>
    <row r="348" spans="1:38" x14ac:dyDescent="0.25">
      <c r="A348" s="212"/>
      <c r="B348" s="212"/>
      <c r="C348" s="212"/>
      <c r="D348" s="212"/>
      <c r="E348" s="212"/>
      <c r="F348" s="212"/>
      <c r="G348" s="212"/>
      <c r="H348" s="212"/>
      <c r="I348" s="212"/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</row>
    <row r="349" spans="1:38" x14ac:dyDescent="0.25">
      <c r="A349" s="212"/>
      <c r="B349" s="212"/>
      <c r="C349" s="212"/>
      <c r="D349" s="212"/>
      <c r="E349" s="212"/>
      <c r="F349" s="212"/>
      <c r="G349" s="212"/>
      <c r="H349" s="212"/>
      <c r="I349" s="212"/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0"/>
      <c r="AK349" s="210"/>
      <c r="AL349" s="210"/>
    </row>
    <row r="350" spans="1:38" x14ac:dyDescent="0.25">
      <c r="A350" s="212"/>
      <c r="B350" s="212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</row>
    <row r="351" spans="1:38" x14ac:dyDescent="0.25">
      <c r="A351" s="212"/>
      <c r="B351" s="212"/>
      <c r="C351" s="212"/>
      <c r="D351" s="212"/>
      <c r="E351" s="212"/>
      <c r="F351" s="212"/>
      <c r="G351" s="212"/>
      <c r="H351" s="212"/>
      <c r="I351" s="212"/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</row>
    <row r="352" spans="1:38" x14ac:dyDescent="0.25">
      <c r="A352" s="212"/>
      <c r="B352" s="212"/>
      <c r="C352" s="212"/>
      <c r="D352" s="212"/>
      <c r="E352" s="212"/>
      <c r="F352" s="212"/>
      <c r="G352" s="212"/>
      <c r="H352" s="212"/>
      <c r="I352" s="212"/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210"/>
      <c r="AJ352" s="210"/>
      <c r="AK352" s="210"/>
      <c r="AL352" s="210"/>
    </row>
    <row r="353" spans="1:38" x14ac:dyDescent="0.25">
      <c r="A353" s="212"/>
      <c r="B353" s="212"/>
      <c r="C353" s="212"/>
      <c r="D353" s="212"/>
      <c r="E353" s="212"/>
      <c r="F353" s="212"/>
      <c r="G353" s="212"/>
      <c r="H353" s="212"/>
      <c r="I353" s="212"/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210"/>
      <c r="AJ353" s="210"/>
      <c r="AK353" s="210"/>
      <c r="AL353" s="210"/>
    </row>
    <row r="354" spans="1:38" x14ac:dyDescent="0.25">
      <c r="A354" s="212"/>
      <c r="B354" s="212"/>
      <c r="C354" s="212"/>
      <c r="D354" s="212"/>
      <c r="E354" s="212"/>
      <c r="F354" s="212"/>
      <c r="G354" s="212"/>
      <c r="H354" s="212"/>
      <c r="I354" s="212"/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</row>
    <row r="355" spans="1:38" x14ac:dyDescent="0.25">
      <c r="A355" s="212"/>
      <c r="B355" s="212"/>
      <c r="C355" s="212"/>
      <c r="D355" s="212"/>
      <c r="E355" s="212"/>
      <c r="F355" s="212"/>
      <c r="G355" s="212"/>
      <c r="H355" s="212"/>
      <c r="I355" s="212"/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210"/>
      <c r="AJ355" s="210"/>
      <c r="AK355" s="210"/>
      <c r="AL355" s="210"/>
    </row>
    <row r="356" spans="1:38" x14ac:dyDescent="0.25">
      <c r="A356" s="212"/>
      <c r="B356" s="212"/>
      <c r="C356" s="212"/>
      <c r="D356" s="212"/>
      <c r="E356" s="212"/>
      <c r="F356" s="212"/>
      <c r="G356" s="212"/>
      <c r="H356" s="212"/>
      <c r="I356" s="212"/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</row>
    <row r="357" spans="1:38" x14ac:dyDescent="0.25">
      <c r="A357" s="212"/>
      <c r="B357" s="212"/>
      <c r="C357" s="212"/>
      <c r="D357" s="212"/>
      <c r="E357" s="212"/>
      <c r="F357" s="212"/>
      <c r="G357" s="212"/>
      <c r="H357" s="212"/>
      <c r="I357" s="212"/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</row>
    <row r="358" spans="1:38" x14ac:dyDescent="0.25">
      <c r="A358" s="212"/>
      <c r="B358" s="212"/>
      <c r="C358" s="212"/>
      <c r="D358" s="212"/>
      <c r="E358" s="212"/>
      <c r="F358" s="212"/>
      <c r="G358" s="212"/>
      <c r="H358" s="212"/>
      <c r="I358" s="212"/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</row>
    <row r="359" spans="1:38" x14ac:dyDescent="0.25">
      <c r="A359" s="212"/>
      <c r="B359" s="212"/>
      <c r="C359" s="212"/>
      <c r="D359" s="212"/>
      <c r="E359" s="212"/>
      <c r="F359" s="212"/>
      <c r="G359" s="212"/>
      <c r="H359" s="212"/>
      <c r="I359" s="212"/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</row>
    <row r="360" spans="1:38" x14ac:dyDescent="0.25">
      <c r="A360" s="212"/>
      <c r="B360" s="212"/>
      <c r="C360" s="212"/>
      <c r="D360" s="212"/>
      <c r="E360" s="212"/>
      <c r="F360" s="212"/>
      <c r="G360" s="212"/>
      <c r="H360" s="212"/>
      <c r="I360" s="212"/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</row>
    <row r="361" spans="1:38" x14ac:dyDescent="0.25">
      <c r="A361" s="212"/>
      <c r="B361" s="212"/>
      <c r="C361" s="212"/>
      <c r="D361" s="212"/>
      <c r="E361" s="212"/>
      <c r="F361" s="212"/>
      <c r="G361" s="212"/>
      <c r="H361" s="212"/>
      <c r="I361" s="212"/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</row>
    <row r="362" spans="1:38" x14ac:dyDescent="0.25">
      <c r="A362" s="212"/>
      <c r="B362" s="212"/>
      <c r="C362" s="212"/>
      <c r="D362" s="212"/>
      <c r="E362" s="212"/>
      <c r="F362" s="212"/>
      <c r="G362" s="212"/>
      <c r="H362" s="212"/>
      <c r="I362" s="212"/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</row>
    <row r="363" spans="1:38" x14ac:dyDescent="0.25">
      <c r="A363" s="212"/>
      <c r="B363" s="212"/>
      <c r="C363" s="212"/>
      <c r="D363" s="212"/>
      <c r="E363" s="212"/>
      <c r="F363" s="212"/>
      <c r="G363" s="212"/>
      <c r="H363" s="212"/>
      <c r="I363" s="212"/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</row>
    <row r="364" spans="1:38" x14ac:dyDescent="0.25">
      <c r="A364" s="212"/>
      <c r="B364" s="212"/>
      <c r="C364" s="212"/>
      <c r="D364" s="212"/>
      <c r="E364" s="212"/>
      <c r="F364" s="212"/>
      <c r="G364" s="212"/>
      <c r="H364" s="212"/>
      <c r="I364" s="212"/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</row>
    <row r="365" spans="1:38" x14ac:dyDescent="0.25">
      <c r="A365" s="212"/>
      <c r="B365" s="212"/>
      <c r="C365" s="212"/>
      <c r="D365" s="212"/>
      <c r="E365" s="212"/>
      <c r="F365" s="212"/>
      <c r="G365" s="212"/>
      <c r="H365" s="212"/>
      <c r="I365" s="212"/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</row>
    <row r="366" spans="1:38" x14ac:dyDescent="0.25">
      <c r="A366" s="212"/>
      <c r="B366" s="212"/>
      <c r="C366" s="212"/>
      <c r="D366" s="212"/>
      <c r="E366" s="212"/>
      <c r="F366" s="212"/>
      <c r="G366" s="212"/>
      <c r="H366" s="212"/>
      <c r="I366" s="212"/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</row>
    <row r="367" spans="1:38" x14ac:dyDescent="0.25">
      <c r="A367" s="212"/>
      <c r="B367" s="212"/>
      <c r="C367" s="212"/>
      <c r="D367" s="212"/>
      <c r="E367" s="212"/>
      <c r="F367" s="212"/>
      <c r="G367" s="212"/>
      <c r="H367" s="212"/>
      <c r="I367" s="212"/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</row>
    <row r="368" spans="1:38" x14ac:dyDescent="0.25">
      <c r="A368" s="212"/>
      <c r="B368" s="212"/>
      <c r="C368" s="212"/>
      <c r="D368" s="212"/>
      <c r="E368" s="212"/>
      <c r="F368" s="212"/>
      <c r="G368" s="212"/>
      <c r="H368" s="212"/>
      <c r="I368" s="212"/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</row>
    <row r="369" spans="1:38" x14ac:dyDescent="0.25">
      <c r="A369" s="212"/>
      <c r="B369" s="212"/>
      <c r="C369" s="212"/>
      <c r="D369" s="212"/>
      <c r="E369" s="212"/>
      <c r="F369" s="212"/>
      <c r="G369" s="212"/>
      <c r="H369" s="212"/>
      <c r="I369" s="212"/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</row>
    <row r="370" spans="1:38" x14ac:dyDescent="0.25">
      <c r="A370" s="212"/>
      <c r="B370" s="212"/>
      <c r="C370" s="212"/>
      <c r="D370" s="212"/>
      <c r="E370" s="212"/>
      <c r="F370" s="212"/>
      <c r="G370" s="212"/>
      <c r="H370" s="212"/>
      <c r="I370" s="212"/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</row>
    <row r="371" spans="1:38" x14ac:dyDescent="0.25">
      <c r="A371" s="212"/>
      <c r="B371" s="212"/>
      <c r="C371" s="212"/>
      <c r="D371" s="212"/>
      <c r="E371" s="212"/>
      <c r="F371" s="212"/>
      <c r="G371" s="212"/>
      <c r="H371" s="212"/>
      <c r="I371" s="212"/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</row>
    <row r="372" spans="1:38" x14ac:dyDescent="0.25">
      <c r="A372" s="212"/>
      <c r="B372" s="212"/>
      <c r="C372" s="212"/>
      <c r="D372" s="212"/>
      <c r="E372" s="212"/>
      <c r="F372" s="212"/>
      <c r="G372" s="212"/>
      <c r="H372" s="212"/>
      <c r="I372" s="212"/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</row>
    <row r="373" spans="1:38" x14ac:dyDescent="0.25">
      <c r="A373" s="212"/>
      <c r="B373" s="212"/>
      <c r="C373" s="212"/>
      <c r="D373" s="212"/>
      <c r="E373" s="212"/>
      <c r="F373" s="212"/>
      <c r="G373" s="212"/>
      <c r="H373" s="212"/>
      <c r="I373" s="212"/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</row>
    <row r="374" spans="1:38" x14ac:dyDescent="0.25">
      <c r="A374" s="212"/>
      <c r="B374" s="212"/>
      <c r="C374" s="212"/>
      <c r="D374" s="212"/>
      <c r="E374" s="212"/>
      <c r="F374" s="212"/>
      <c r="G374" s="212"/>
      <c r="H374" s="212"/>
      <c r="I374" s="212"/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</row>
    <row r="375" spans="1:38" x14ac:dyDescent="0.25">
      <c r="A375" s="212"/>
      <c r="B375" s="212"/>
      <c r="C375" s="212"/>
      <c r="D375" s="212"/>
      <c r="E375" s="212"/>
      <c r="F375" s="212"/>
      <c r="G375" s="212"/>
      <c r="H375" s="212"/>
      <c r="I375" s="212"/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</row>
    <row r="376" spans="1:38" x14ac:dyDescent="0.25">
      <c r="A376" s="212"/>
      <c r="B376" s="212"/>
      <c r="C376" s="212"/>
      <c r="D376" s="212"/>
      <c r="E376" s="212"/>
      <c r="F376" s="212"/>
      <c r="G376" s="212"/>
      <c r="H376" s="212"/>
      <c r="I376" s="212"/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  <c r="AH376" s="210"/>
      <c r="AI376" s="210"/>
      <c r="AJ376" s="210"/>
      <c r="AK376" s="210"/>
      <c r="AL376" s="210"/>
    </row>
    <row r="377" spans="1:38" x14ac:dyDescent="0.25">
      <c r="A377" s="212"/>
      <c r="B377" s="212"/>
      <c r="C377" s="212"/>
      <c r="D377" s="212"/>
      <c r="E377" s="212"/>
      <c r="F377" s="212"/>
      <c r="G377" s="212"/>
      <c r="H377" s="212"/>
      <c r="I377" s="212"/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  <c r="AH377" s="210"/>
      <c r="AI377" s="210"/>
      <c r="AJ377" s="210"/>
      <c r="AK377" s="210"/>
      <c r="AL377" s="210"/>
    </row>
    <row r="378" spans="1:38" x14ac:dyDescent="0.25">
      <c r="A378" s="212"/>
      <c r="B378" s="212"/>
      <c r="C378" s="212"/>
      <c r="D378" s="212"/>
      <c r="E378" s="212"/>
      <c r="F378" s="212"/>
      <c r="G378" s="212"/>
      <c r="H378" s="212"/>
      <c r="I378" s="212"/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</row>
    <row r="379" spans="1:38" x14ac:dyDescent="0.25">
      <c r="A379" s="212"/>
      <c r="B379" s="212"/>
      <c r="C379" s="212"/>
      <c r="D379" s="212"/>
      <c r="E379" s="212"/>
      <c r="F379" s="212"/>
      <c r="G379" s="212"/>
      <c r="H379" s="212"/>
      <c r="I379" s="212"/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</row>
    <row r="380" spans="1:38" x14ac:dyDescent="0.25">
      <c r="A380" s="212"/>
      <c r="B380" s="212"/>
      <c r="C380" s="212"/>
      <c r="D380" s="212"/>
      <c r="E380" s="212"/>
      <c r="F380" s="212"/>
      <c r="G380" s="212"/>
      <c r="H380" s="212"/>
      <c r="I380" s="212"/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</row>
    <row r="381" spans="1:38" x14ac:dyDescent="0.25">
      <c r="A381" s="212"/>
      <c r="B381" s="212"/>
      <c r="C381" s="212"/>
      <c r="D381" s="212"/>
      <c r="E381" s="212"/>
      <c r="F381" s="212"/>
      <c r="G381" s="212"/>
      <c r="H381" s="212"/>
      <c r="I381" s="212"/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210"/>
      <c r="AJ381" s="210"/>
      <c r="AK381" s="210"/>
      <c r="AL381" s="210"/>
    </row>
    <row r="382" spans="1:38" x14ac:dyDescent="0.25">
      <c r="A382" s="212"/>
      <c r="B382" s="212"/>
      <c r="C382" s="212"/>
      <c r="D382" s="212"/>
      <c r="E382" s="212"/>
      <c r="F382" s="212"/>
      <c r="G382" s="212"/>
      <c r="H382" s="212"/>
      <c r="I382" s="212"/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210"/>
      <c r="AJ382" s="210"/>
      <c r="AK382" s="210"/>
      <c r="AL382" s="210"/>
    </row>
    <row r="383" spans="1:38" x14ac:dyDescent="0.25">
      <c r="A383" s="212"/>
      <c r="B383" s="212"/>
      <c r="C383" s="212"/>
      <c r="D383" s="212"/>
      <c r="E383" s="212"/>
      <c r="F383" s="212"/>
      <c r="G383" s="212"/>
      <c r="H383" s="212"/>
      <c r="I383" s="212"/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210"/>
      <c r="AJ383" s="210"/>
      <c r="AK383" s="210"/>
      <c r="AL383" s="210"/>
    </row>
    <row r="384" spans="1:38" x14ac:dyDescent="0.25">
      <c r="A384" s="212"/>
      <c r="B384" s="212"/>
      <c r="C384" s="212"/>
      <c r="D384" s="212"/>
      <c r="E384" s="212"/>
      <c r="F384" s="212"/>
      <c r="G384" s="212"/>
      <c r="H384" s="212"/>
      <c r="I384" s="212"/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</row>
    <row r="385" spans="1:38" x14ac:dyDescent="0.25">
      <c r="A385" s="212"/>
      <c r="B385" s="212"/>
      <c r="C385" s="212"/>
      <c r="D385" s="212"/>
      <c r="E385" s="212"/>
      <c r="F385" s="212"/>
      <c r="G385" s="212"/>
      <c r="H385" s="212"/>
      <c r="I385" s="212"/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</row>
    <row r="386" spans="1:38" x14ac:dyDescent="0.25">
      <c r="A386" s="212"/>
      <c r="B386" s="212"/>
      <c r="C386" s="212"/>
      <c r="D386" s="212"/>
      <c r="E386" s="212"/>
      <c r="F386" s="212"/>
      <c r="G386" s="212"/>
      <c r="H386" s="212"/>
      <c r="I386" s="212"/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</row>
    <row r="387" spans="1:38" x14ac:dyDescent="0.25">
      <c r="A387" s="212"/>
      <c r="B387" s="212"/>
      <c r="C387" s="212"/>
      <c r="D387" s="212"/>
      <c r="E387" s="212"/>
      <c r="F387" s="212"/>
      <c r="G387" s="212"/>
      <c r="H387" s="212"/>
      <c r="I387" s="212"/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</row>
    <row r="388" spans="1:38" x14ac:dyDescent="0.25">
      <c r="A388" s="212"/>
      <c r="B388" s="212"/>
      <c r="C388" s="212"/>
      <c r="D388" s="212"/>
      <c r="E388" s="212"/>
      <c r="F388" s="212"/>
      <c r="G388" s="212"/>
      <c r="H388" s="212"/>
      <c r="I388" s="212"/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</row>
    <row r="389" spans="1:38" x14ac:dyDescent="0.25">
      <c r="A389" s="212"/>
      <c r="B389" s="212"/>
      <c r="C389" s="212"/>
      <c r="D389" s="212"/>
      <c r="E389" s="212"/>
      <c r="F389" s="212"/>
      <c r="G389" s="212"/>
      <c r="H389" s="212"/>
      <c r="I389" s="212"/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</row>
    <row r="390" spans="1:38" x14ac:dyDescent="0.25">
      <c r="A390" s="212"/>
      <c r="B390" s="212"/>
      <c r="C390" s="212"/>
      <c r="D390" s="212"/>
      <c r="E390" s="212"/>
      <c r="F390" s="212"/>
      <c r="G390" s="212"/>
      <c r="H390" s="212"/>
      <c r="I390" s="212"/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</row>
    <row r="391" spans="1:38" x14ac:dyDescent="0.25">
      <c r="A391" s="212"/>
      <c r="B391" s="212"/>
      <c r="C391" s="212"/>
      <c r="D391" s="212"/>
      <c r="E391" s="212"/>
      <c r="F391" s="212"/>
      <c r="G391" s="212"/>
      <c r="H391" s="212"/>
      <c r="I391" s="212"/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</row>
    <row r="392" spans="1:38" x14ac:dyDescent="0.25">
      <c r="A392" s="212"/>
      <c r="B392" s="212"/>
      <c r="C392" s="212"/>
      <c r="D392" s="212"/>
      <c r="E392" s="212"/>
      <c r="F392" s="212"/>
      <c r="G392" s="212"/>
      <c r="H392" s="212"/>
      <c r="I392" s="212"/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</row>
    <row r="393" spans="1:38" x14ac:dyDescent="0.25">
      <c r="A393" s="212"/>
      <c r="B393" s="212"/>
      <c r="C393" s="212"/>
      <c r="D393" s="212"/>
      <c r="E393" s="212"/>
      <c r="F393" s="212"/>
      <c r="G393" s="212"/>
      <c r="H393" s="212"/>
      <c r="I393" s="212"/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210"/>
      <c r="AJ393" s="210"/>
      <c r="AK393" s="210"/>
      <c r="AL393" s="210"/>
    </row>
    <row r="394" spans="1:38" x14ac:dyDescent="0.25">
      <c r="A394" s="212"/>
      <c r="B394" s="212"/>
      <c r="C394" s="212"/>
      <c r="D394" s="212"/>
      <c r="E394" s="212"/>
      <c r="F394" s="212"/>
      <c r="G394" s="212"/>
      <c r="H394" s="212"/>
      <c r="I394" s="212"/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</row>
    <row r="395" spans="1:38" x14ac:dyDescent="0.25">
      <c r="A395" s="212"/>
      <c r="B395" s="212"/>
      <c r="C395" s="212"/>
      <c r="D395" s="212"/>
      <c r="E395" s="212"/>
      <c r="F395" s="212"/>
      <c r="G395" s="212"/>
      <c r="H395" s="212"/>
      <c r="I395" s="212"/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</row>
    <row r="396" spans="1:38" x14ac:dyDescent="0.25">
      <c r="A396" s="212"/>
      <c r="B396" s="212"/>
      <c r="C396" s="212"/>
      <c r="D396" s="212"/>
      <c r="E396" s="212"/>
      <c r="F396" s="212"/>
      <c r="G396" s="212"/>
      <c r="H396" s="212"/>
      <c r="I396" s="212"/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</row>
    <row r="397" spans="1:38" x14ac:dyDescent="0.25">
      <c r="A397" s="212"/>
      <c r="B397" s="212"/>
      <c r="C397" s="212"/>
      <c r="D397" s="212"/>
      <c r="E397" s="212"/>
      <c r="F397" s="212"/>
      <c r="G397" s="212"/>
      <c r="H397" s="212"/>
      <c r="I397" s="212"/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</row>
    <row r="398" spans="1:38" x14ac:dyDescent="0.25">
      <c r="A398" s="212"/>
      <c r="B398" s="212"/>
      <c r="C398" s="212"/>
      <c r="D398" s="212"/>
      <c r="E398" s="212"/>
      <c r="F398" s="212"/>
      <c r="G398" s="212"/>
      <c r="H398" s="212"/>
      <c r="I398" s="212"/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</row>
    <row r="399" spans="1:38" x14ac:dyDescent="0.25">
      <c r="A399" s="212"/>
      <c r="B399" s="212"/>
      <c r="C399" s="212"/>
      <c r="D399" s="212"/>
      <c r="E399" s="212"/>
      <c r="F399" s="212"/>
      <c r="G399" s="212"/>
      <c r="H399" s="212"/>
      <c r="I399" s="212"/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  <c r="AH399" s="210"/>
      <c r="AI399" s="210"/>
      <c r="AJ399" s="210"/>
      <c r="AK399" s="210"/>
      <c r="AL399" s="210"/>
    </row>
    <row r="400" spans="1:38" x14ac:dyDescent="0.25">
      <c r="A400" s="212"/>
      <c r="B400" s="212"/>
      <c r="C400" s="212"/>
      <c r="D400" s="212"/>
      <c r="E400" s="212"/>
      <c r="F400" s="212"/>
      <c r="G400" s="212"/>
      <c r="H400" s="212"/>
      <c r="I400" s="212"/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</row>
    <row r="401" spans="1:38" x14ac:dyDescent="0.25">
      <c r="A401" s="212"/>
      <c r="B401" s="212"/>
      <c r="C401" s="212"/>
      <c r="D401" s="212"/>
      <c r="E401" s="212"/>
      <c r="F401" s="212"/>
      <c r="G401" s="212"/>
      <c r="H401" s="212"/>
      <c r="I401" s="212"/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</row>
    <row r="402" spans="1:38" x14ac:dyDescent="0.25">
      <c r="A402" s="212"/>
      <c r="B402" s="212"/>
      <c r="C402" s="212"/>
      <c r="D402" s="212"/>
      <c r="E402" s="212"/>
      <c r="F402" s="212"/>
      <c r="G402" s="212"/>
      <c r="H402" s="212"/>
      <c r="I402" s="212"/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</row>
    <row r="403" spans="1:38" x14ac:dyDescent="0.25">
      <c r="A403" s="212"/>
      <c r="B403" s="212"/>
      <c r="C403" s="212"/>
      <c r="D403" s="212"/>
      <c r="E403" s="212"/>
      <c r="F403" s="212"/>
      <c r="G403" s="212"/>
      <c r="H403" s="212"/>
      <c r="I403" s="212"/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</row>
    <row r="404" spans="1:38" x14ac:dyDescent="0.25">
      <c r="A404" s="212"/>
      <c r="B404" s="212"/>
      <c r="C404" s="212"/>
      <c r="D404" s="212"/>
      <c r="E404" s="212"/>
      <c r="F404" s="212"/>
      <c r="G404" s="212"/>
      <c r="H404" s="212"/>
      <c r="I404" s="212"/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</row>
    <row r="405" spans="1:38" x14ac:dyDescent="0.25">
      <c r="A405" s="212"/>
      <c r="B405" s="212"/>
      <c r="C405" s="212"/>
      <c r="D405" s="212"/>
      <c r="E405" s="212"/>
      <c r="F405" s="212"/>
      <c r="G405" s="212"/>
      <c r="H405" s="212"/>
      <c r="I405" s="212"/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</row>
    <row r="406" spans="1:38" x14ac:dyDescent="0.25">
      <c r="A406" s="212"/>
      <c r="B406" s="212"/>
      <c r="C406" s="212"/>
      <c r="D406" s="212"/>
      <c r="E406" s="212"/>
      <c r="F406" s="212"/>
      <c r="G406" s="212"/>
      <c r="H406" s="212"/>
      <c r="I406" s="212"/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</row>
    <row r="407" spans="1:38" x14ac:dyDescent="0.25">
      <c r="A407" s="212"/>
      <c r="B407" s="212"/>
      <c r="C407" s="212"/>
      <c r="D407" s="212"/>
      <c r="E407" s="212"/>
      <c r="F407" s="212"/>
      <c r="G407" s="212"/>
      <c r="H407" s="212"/>
      <c r="I407" s="212"/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</row>
    <row r="408" spans="1:38" x14ac:dyDescent="0.25">
      <c r="A408" s="212"/>
      <c r="B408" s="212"/>
      <c r="C408" s="212"/>
      <c r="D408" s="212"/>
      <c r="E408" s="212"/>
      <c r="F408" s="212"/>
      <c r="G408" s="212"/>
      <c r="H408" s="212"/>
      <c r="I408" s="212"/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</row>
    <row r="409" spans="1:38" x14ac:dyDescent="0.25">
      <c r="A409" s="212"/>
      <c r="B409" s="212"/>
      <c r="C409" s="212"/>
      <c r="D409" s="212"/>
      <c r="E409" s="212"/>
      <c r="F409" s="212"/>
      <c r="G409" s="212"/>
      <c r="H409" s="212"/>
      <c r="I409" s="212"/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</row>
    <row r="410" spans="1:38" x14ac:dyDescent="0.25">
      <c r="A410" s="212"/>
      <c r="B410" s="212"/>
      <c r="C410" s="212"/>
      <c r="D410" s="212"/>
      <c r="E410" s="212"/>
      <c r="F410" s="212"/>
      <c r="G410" s="212"/>
      <c r="H410" s="212"/>
      <c r="I410" s="212"/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</row>
    <row r="411" spans="1:38" x14ac:dyDescent="0.25">
      <c r="A411" s="212"/>
      <c r="B411" s="212"/>
      <c r="C411" s="212"/>
      <c r="D411" s="212"/>
      <c r="E411" s="212"/>
      <c r="F411" s="212"/>
      <c r="G411" s="212"/>
      <c r="H411" s="212"/>
      <c r="I411" s="212"/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</row>
    <row r="412" spans="1:38" x14ac:dyDescent="0.25">
      <c r="A412" s="212"/>
      <c r="B412" s="212"/>
      <c r="C412" s="212"/>
      <c r="D412" s="212"/>
      <c r="E412" s="212"/>
      <c r="F412" s="212"/>
      <c r="G412" s="212"/>
      <c r="H412" s="212"/>
      <c r="I412" s="212"/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</row>
    <row r="413" spans="1:38" x14ac:dyDescent="0.25">
      <c r="A413" s="212"/>
      <c r="B413" s="212"/>
      <c r="C413" s="212"/>
      <c r="D413" s="212"/>
      <c r="E413" s="212"/>
      <c r="F413" s="212"/>
      <c r="G413" s="212"/>
      <c r="H413" s="212"/>
      <c r="I413" s="212"/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</row>
    <row r="414" spans="1:38" x14ac:dyDescent="0.25">
      <c r="A414" s="212"/>
      <c r="B414" s="212"/>
      <c r="C414" s="212"/>
      <c r="D414" s="212"/>
      <c r="E414" s="212"/>
      <c r="F414" s="212"/>
      <c r="G414" s="212"/>
      <c r="H414" s="212"/>
      <c r="I414" s="212"/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</row>
    <row r="415" spans="1:38" x14ac:dyDescent="0.25">
      <c r="A415" s="212"/>
      <c r="B415" s="212"/>
      <c r="C415" s="212"/>
      <c r="D415" s="212"/>
      <c r="E415" s="212"/>
      <c r="F415" s="212"/>
      <c r="G415" s="212"/>
      <c r="H415" s="212"/>
      <c r="I415" s="212"/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</row>
    <row r="416" spans="1:38" x14ac:dyDescent="0.25">
      <c r="A416" s="212"/>
      <c r="B416" s="212"/>
      <c r="C416" s="212"/>
      <c r="D416" s="212"/>
      <c r="E416" s="212"/>
      <c r="F416" s="212"/>
      <c r="G416" s="212"/>
      <c r="H416" s="212"/>
      <c r="I416" s="212"/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</row>
    <row r="417" spans="1:38" x14ac:dyDescent="0.25">
      <c r="A417" s="212"/>
      <c r="B417" s="212"/>
      <c r="C417" s="212"/>
      <c r="D417" s="212"/>
      <c r="E417" s="212"/>
      <c r="F417" s="212"/>
      <c r="G417" s="212"/>
      <c r="H417" s="212"/>
      <c r="I417" s="212"/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</row>
    <row r="418" spans="1:38" x14ac:dyDescent="0.25">
      <c r="A418" s="212"/>
      <c r="B418" s="212"/>
      <c r="C418" s="212"/>
      <c r="D418" s="212"/>
      <c r="E418" s="212"/>
      <c r="F418" s="212"/>
      <c r="G418" s="212"/>
      <c r="H418" s="212"/>
      <c r="I418" s="212"/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210"/>
      <c r="AJ418" s="210"/>
      <c r="AK418" s="210"/>
      <c r="AL418" s="210"/>
    </row>
    <row r="419" spans="1:38" x14ac:dyDescent="0.25">
      <c r="A419" s="212"/>
      <c r="B419" s="212"/>
      <c r="C419" s="212"/>
      <c r="D419" s="212"/>
      <c r="E419" s="212"/>
      <c r="F419" s="212"/>
      <c r="G419" s="212"/>
      <c r="H419" s="212"/>
      <c r="I419" s="212"/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210"/>
      <c r="AJ419" s="210"/>
      <c r="AK419" s="210"/>
      <c r="AL419" s="210"/>
    </row>
    <row r="420" spans="1:38" x14ac:dyDescent="0.25">
      <c r="A420" s="212"/>
      <c r="B420" s="212"/>
      <c r="C420" s="212"/>
      <c r="D420" s="212"/>
      <c r="E420" s="212"/>
      <c r="F420" s="212"/>
      <c r="G420" s="212"/>
      <c r="H420" s="212"/>
      <c r="I420" s="212"/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</row>
    <row r="421" spans="1:38" x14ac:dyDescent="0.25">
      <c r="A421" s="212"/>
      <c r="B421" s="212"/>
      <c r="C421" s="212"/>
      <c r="D421" s="212"/>
      <c r="E421" s="212"/>
      <c r="F421" s="212"/>
      <c r="G421" s="212"/>
      <c r="H421" s="212"/>
      <c r="I421" s="212"/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</row>
    <row r="422" spans="1:38" x14ac:dyDescent="0.25">
      <c r="A422" s="212"/>
      <c r="B422" s="212"/>
      <c r="C422" s="212"/>
      <c r="D422" s="212"/>
      <c r="E422" s="212"/>
      <c r="F422" s="212"/>
      <c r="G422" s="212"/>
      <c r="H422" s="212"/>
      <c r="I422" s="212"/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</row>
    <row r="423" spans="1:38" x14ac:dyDescent="0.25">
      <c r="A423" s="212"/>
      <c r="B423" s="212"/>
      <c r="C423" s="212"/>
      <c r="D423" s="212"/>
      <c r="E423" s="212"/>
      <c r="F423" s="212"/>
      <c r="G423" s="212"/>
      <c r="H423" s="212"/>
      <c r="I423" s="212"/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</row>
    <row r="424" spans="1:38" x14ac:dyDescent="0.25">
      <c r="A424" s="212"/>
      <c r="B424" s="212"/>
      <c r="C424" s="212"/>
      <c r="D424" s="212"/>
      <c r="E424" s="212"/>
      <c r="F424" s="212"/>
      <c r="G424" s="212"/>
      <c r="H424" s="212"/>
      <c r="I424" s="212"/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</row>
    <row r="425" spans="1:38" x14ac:dyDescent="0.25">
      <c r="A425" s="212"/>
      <c r="B425" s="212"/>
      <c r="C425" s="212"/>
      <c r="D425" s="212"/>
      <c r="E425" s="212"/>
      <c r="F425" s="212"/>
      <c r="G425" s="212"/>
      <c r="H425" s="212"/>
      <c r="I425" s="212"/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</row>
    <row r="426" spans="1:38" x14ac:dyDescent="0.25">
      <c r="A426" s="212"/>
      <c r="B426" s="212"/>
      <c r="C426" s="212"/>
      <c r="D426" s="212"/>
      <c r="E426" s="212"/>
      <c r="F426" s="212"/>
      <c r="G426" s="212"/>
      <c r="H426" s="212"/>
      <c r="I426" s="212"/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</row>
    <row r="427" spans="1:38" x14ac:dyDescent="0.25">
      <c r="A427" s="212"/>
      <c r="B427" s="212"/>
      <c r="C427" s="212"/>
      <c r="D427" s="212"/>
      <c r="E427" s="212"/>
      <c r="F427" s="212"/>
      <c r="G427" s="212"/>
      <c r="H427" s="212"/>
      <c r="I427" s="212"/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</row>
    <row r="428" spans="1:38" x14ac:dyDescent="0.25">
      <c r="A428" s="212"/>
      <c r="B428" s="212"/>
      <c r="C428" s="212"/>
      <c r="D428" s="212"/>
      <c r="E428" s="212"/>
      <c r="F428" s="212"/>
      <c r="G428" s="212"/>
      <c r="H428" s="212"/>
      <c r="I428" s="212"/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</row>
    <row r="429" spans="1:38" x14ac:dyDescent="0.25">
      <c r="A429" s="212"/>
      <c r="B429" s="212"/>
      <c r="C429" s="212"/>
      <c r="D429" s="212"/>
      <c r="E429" s="212"/>
      <c r="F429" s="212"/>
      <c r="G429" s="212"/>
      <c r="H429" s="212"/>
      <c r="I429" s="212"/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</row>
    <row r="430" spans="1:38" x14ac:dyDescent="0.25">
      <c r="A430" s="212"/>
      <c r="B430" s="212"/>
      <c r="C430" s="212"/>
      <c r="D430" s="212"/>
      <c r="E430" s="212"/>
      <c r="F430" s="212"/>
      <c r="G430" s="212"/>
      <c r="H430" s="212"/>
      <c r="I430" s="212"/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</row>
    <row r="431" spans="1:38" x14ac:dyDescent="0.25">
      <c r="A431" s="212"/>
      <c r="B431" s="212"/>
      <c r="C431" s="212"/>
      <c r="D431" s="212"/>
      <c r="E431" s="212"/>
      <c r="F431" s="212"/>
      <c r="G431" s="212"/>
      <c r="H431" s="212"/>
      <c r="I431" s="212"/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  <c r="AH431" s="210"/>
      <c r="AI431" s="210"/>
      <c r="AJ431" s="210"/>
      <c r="AK431" s="210"/>
      <c r="AL431" s="210"/>
    </row>
    <row r="432" spans="1:38" x14ac:dyDescent="0.25">
      <c r="A432" s="212"/>
      <c r="B432" s="212"/>
      <c r="C432" s="212"/>
      <c r="D432" s="212"/>
      <c r="E432" s="212"/>
      <c r="F432" s="212"/>
      <c r="G432" s="212"/>
      <c r="H432" s="212"/>
      <c r="I432" s="212"/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  <c r="AH432" s="210"/>
      <c r="AI432" s="210"/>
      <c r="AJ432" s="210"/>
      <c r="AK432" s="210"/>
      <c r="AL432" s="210"/>
    </row>
    <row r="433" spans="1:38" x14ac:dyDescent="0.25">
      <c r="A433" s="212"/>
      <c r="B433" s="212"/>
      <c r="C433" s="212"/>
      <c r="D433" s="212"/>
      <c r="E433" s="212"/>
      <c r="F433" s="212"/>
      <c r="G433" s="212"/>
      <c r="H433" s="212"/>
      <c r="I433" s="212"/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  <c r="AH433" s="210"/>
      <c r="AI433" s="210"/>
      <c r="AJ433" s="210"/>
      <c r="AK433" s="210"/>
      <c r="AL433" s="210"/>
    </row>
    <row r="434" spans="1:38" x14ac:dyDescent="0.25">
      <c r="A434" s="212"/>
      <c r="B434" s="212"/>
      <c r="C434" s="212"/>
      <c r="D434" s="212"/>
      <c r="E434" s="212"/>
      <c r="F434" s="212"/>
      <c r="G434" s="212"/>
      <c r="H434" s="212"/>
      <c r="I434" s="212"/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210"/>
      <c r="AJ434" s="210"/>
      <c r="AK434" s="210"/>
      <c r="AL434" s="210"/>
    </row>
    <row r="435" spans="1:38" x14ac:dyDescent="0.25">
      <c r="A435" s="212"/>
      <c r="B435" s="212"/>
      <c r="C435" s="212"/>
      <c r="D435" s="212"/>
      <c r="E435" s="212"/>
      <c r="F435" s="212"/>
      <c r="G435" s="212"/>
      <c r="H435" s="212"/>
      <c r="I435" s="212"/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</row>
    <row r="436" spans="1:38" x14ac:dyDescent="0.25">
      <c r="A436" s="212"/>
      <c r="B436" s="212"/>
      <c r="C436" s="212"/>
      <c r="D436" s="212"/>
      <c r="E436" s="212"/>
      <c r="F436" s="212"/>
      <c r="G436" s="212"/>
      <c r="H436" s="212"/>
      <c r="I436" s="212"/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  <c r="AH436" s="210"/>
      <c r="AI436" s="210"/>
      <c r="AJ436" s="210"/>
      <c r="AK436" s="210"/>
      <c r="AL436" s="210"/>
    </row>
    <row r="437" spans="1:38" x14ac:dyDescent="0.25">
      <c r="A437" s="212"/>
      <c r="B437" s="212"/>
      <c r="C437" s="212"/>
      <c r="D437" s="212"/>
      <c r="E437" s="212"/>
      <c r="F437" s="212"/>
      <c r="G437" s="212"/>
      <c r="H437" s="212"/>
      <c r="I437" s="212"/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  <c r="AH437" s="210"/>
      <c r="AI437" s="210"/>
      <c r="AJ437" s="210"/>
      <c r="AK437" s="210"/>
      <c r="AL437" s="210"/>
    </row>
    <row r="438" spans="1:38" x14ac:dyDescent="0.25">
      <c r="A438" s="212"/>
      <c r="B438" s="212"/>
      <c r="C438" s="212"/>
      <c r="D438" s="212"/>
      <c r="E438" s="212"/>
      <c r="F438" s="212"/>
      <c r="G438" s="212"/>
      <c r="H438" s="212"/>
      <c r="I438" s="212"/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</row>
    <row r="439" spans="1:38" x14ac:dyDescent="0.25">
      <c r="A439" s="212"/>
      <c r="B439" s="212"/>
      <c r="C439" s="212"/>
      <c r="D439" s="212"/>
      <c r="E439" s="212"/>
      <c r="F439" s="212"/>
      <c r="G439" s="212"/>
      <c r="H439" s="212"/>
      <c r="I439" s="212"/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</row>
    <row r="440" spans="1:38" x14ac:dyDescent="0.25">
      <c r="A440" s="212"/>
      <c r="B440" s="212"/>
      <c r="C440" s="212"/>
      <c r="D440" s="212"/>
      <c r="E440" s="212"/>
      <c r="F440" s="212"/>
      <c r="G440" s="212"/>
      <c r="H440" s="212"/>
      <c r="I440" s="212"/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</row>
    <row r="441" spans="1:38" x14ac:dyDescent="0.25">
      <c r="A441" s="212"/>
      <c r="B441" s="212"/>
      <c r="C441" s="212"/>
      <c r="D441" s="212"/>
      <c r="E441" s="212"/>
      <c r="F441" s="212"/>
      <c r="G441" s="212"/>
      <c r="H441" s="212"/>
      <c r="I441" s="212"/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</row>
    <row r="442" spans="1:38" x14ac:dyDescent="0.25">
      <c r="A442" s="212"/>
      <c r="B442" s="212"/>
      <c r="C442" s="212"/>
      <c r="D442" s="212"/>
      <c r="E442" s="212"/>
      <c r="F442" s="212"/>
      <c r="G442" s="212"/>
      <c r="H442" s="212"/>
      <c r="I442" s="212"/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</row>
    <row r="443" spans="1:38" x14ac:dyDescent="0.25">
      <c r="A443" s="212"/>
      <c r="B443" s="212"/>
      <c r="C443" s="212"/>
      <c r="D443" s="212"/>
      <c r="E443" s="212"/>
      <c r="F443" s="212"/>
      <c r="G443" s="212"/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</row>
    <row r="444" spans="1:38" x14ac:dyDescent="0.25">
      <c r="A444" s="212"/>
      <c r="B444" s="212"/>
      <c r="C444" s="212"/>
      <c r="D444" s="212"/>
      <c r="E444" s="212"/>
      <c r="F444" s="212"/>
      <c r="G444" s="212"/>
      <c r="H444" s="212"/>
      <c r="I444" s="212"/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</row>
    <row r="445" spans="1:38" x14ac:dyDescent="0.25">
      <c r="A445" s="212"/>
      <c r="B445" s="212"/>
      <c r="C445" s="212"/>
      <c r="D445" s="212"/>
      <c r="E445" s="212"/>
      <c r="F445" s="212"/>
      <c r="G445" s="212"/>
      <c r="H445" s="212"/>
      <c r="I445" s="212"/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</row>
    <row r="446" spans="1:38" x14ac:dyDescent="0.25">
      <c r="A446" s="212"/>
      <c r="B446" s="212"/>
      <c r="C446" s="212"/>
      <c r="D446" s="212"/>
      <c r="E446" s="212"/>
      <c r="F446" s="212"/>
      <c r="G446" s="212"/>
      <c r="H446" s="212"/>
      <c r="I446" s="212"/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</row>
    <row r="447" spans="1:38" x14ac:dyDescent="0.25">
      <c r="A447" s="212"/>
      <c r="B447" s="212"/>
      <c r="C447" s="212"/>
      <c r="D447" s="212"/>
      <c r="E447" s="212"/>
      <c r="F447" s="212"/>
      <c r="G447" s="212"/>
      <c r="H447" s="212"/>
      <c r="I447" s="212"/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</row>
    <row r="448" spans="1:38" x14ac:dyDescent="0.25">
      <c r="A448" s="212"/>
      <c r="B448" s="212"/>
      <c r="C448" s="212"/>
      <c r="D448" s="212"/>
      <c r="E448" s="212"/>
      <c r="F448" s="212"/>
      <c r="G448" s="212"/>
      <c r="H448" s="212"/>
      <c r="I448" s="212"/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</row>
    <row r="449" spans="1:38" x14ac:dyDescent="0.25">
      <c r="A449" s="212"/>
      <c r="B449" s="212"/>
      <c r="C449" s="212"/>
      <c r="D449" s="212"/>
      <c r="E449" s="212"/>
      <c r="F449" s="212"/>
      <c r="G449" s="212"/>
      <c r="H449" s="212"/>
      <c r="I449" s="212"/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</row>
    <row r="450" spans="1:38" x14ac:dyDescent="0.25">
      <c r="A450" s="212"/>
      <c r="B450" s="212"/>
      <c r="C450" s="212"/>
      <c r="D450" s="212"/>
      <c r="E450" s="212"/>
      <c r="F450" s="212"/>
      <c r="G450" s="212"/>
      <c r="H450" s="212"/>
      <c r="I450" s="212"/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</row>
    <row r="451" spans="1:38" x14ac:dyDescent="0.25">
      <c r="A451" s="212"/>
      <c r="B451" s="212"/>
      <c r="C451" s="212"/>
      <c r="D451" s="212"/>
      <c r="E451" s="212"/>
      <c r="F451" s="212"/>
      <c r="G451" s="212"/>
      <c r="H451" s="212"/>
      <c r="I451" s="212"/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</row>
    <row r="452" spans="1:38" x14ac:dyDescent="0.25">
      <c r="A452" s="212"/>
      <c r="B452" s="212"/>
      <c r="C452" s="212"/>
      <c r="D452" s="212"/>
      <c r="E452" s="212"/>
      <c r="F452" s="212"/>
      <c r="G452" s="212"/>
      <c r="H452" s="212"/>
      <c r="I452" s="212"/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</row>
    <row r="453" spans="1:38" x14ac:dyDescent="0.25">
      <c r="A453" s="212"/>
      <c r="B453" s="212"/>
      <c r="C453" s="212"/>
      <c r="D453" s="212"/>
      <c r="E453" s="212"/>
      <c r="F453" s="212"/>
      <c r="G453" s="212"/>
      <c r="H453" s="212"/>
      <c r="I453" s="212"/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</row>
    <row r="454" spans="1:38" x14ac:dyDescent="0.25">
      <c r="A454" s="212"/>
      <c r="B454" s="212"/>
      <c r="C454" s="212"/>
      <c r="D454" s="212"/>
      <c r="E454" s="212"/>
      <c r="F454" s="212"/>
      <c r="G454" s="212"/>
      <c r="H454" s="212"/>
      <c r="I454" s="212"/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</row>
    <row r="455" spans="1:38" x14ac:dyDescent="0.25">
      <c r="A455" s="212"/>
      <c r="B455" s="212"/>
      <c r="C455" s="212"/>
      <c r="D455" s="212"/>
      <c r="E455" s="212"/>
      <c r="F455" s="212"/>
      <c r="G455" s="212"/>
      <c r="H455" s="212"/>
      <c r="I455" s="212"/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  <c r="AH455" s="210"/>
      <c r="AI455" s="210"/>
      <c r="AJ455" s="210"/>
      <c r="AK455" s="210"/>
      <c r="AL455" s="210"/>
    </row>
    <row r="456" spans="1:38" x14ac:dyDescent="0.25">
      <c r="A456" s="212"/>
      <c r="B456" s="212"/>
      <c r="C456" s="212"/>
      <c r="D456" s="212"/>
      <c r="E456" s="212"/>
      <c r="F456" s="212"/>
      <c r="G456" s="212"/>
      <c r="H456" s="212"/>
      <c r="I456" s="212"/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</row>
    <row r="457" spans="1:38" x14ac:dyDescent="0.25">
      <c r="A457" s="212"/>
      <c r="B457" s="212"/>
      <c r="C457" s="212"/>
      <c r="D457" s="212"/>
      <c r="E457" s="212"/>
      <c r="F457" s="212"/>
      <c r="G457" s="212"/>
      <c r="H457" s="212"/>
      <c r="I457" s="212"/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</row>
    <row r="458" spans="1:38" x14ac:dyDescent="0.25">
      <c r="A458" s="212"/>
      <c r="B458" s="212"/>
      <c r="C458" s="212"/>
      <c r="D458" s="212"/>
      <c r="E458" s="212"/>
      <c r="F458" s="212"/>
      <c r="G458" s="212"/>
      <c r="H458" s="212"/>
      <c r="I458" s="212"/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</row>
    <row r="459" spans="1:38" x14ac:dyDescent="0.25">
      <c r="A459" s="212"/>
      <c r="B459" s="212"/>
      <c r="C459" s="212"/>
      <c r="D459" s="212"/>
      <c r="E459" s="212"/>
      <c r="F459" s="212"/>
      <c r="G459" s="212"/>
      <c r="H459" s="212"/>
      <c r="I459" s="212"/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</row>
    <row r="460" spans="1:38" x14ac:dyDescent="0.25">
      <c r="A460" s="212"/>
      <c r="B460" s="212"/>
      <c r="C460" s="212"/>
      <c r="D460" s="212"/>
      <c r="E460" s="212"/>
      <c r="F460" s="212"/>
      <c r="G460" s="212"/>
      <c r="H460" s="212"/>
      <c r="I460" s="212"/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</row>
    <row r="461" spans="1:38" x14ac:dyDescent="0.25">
      <c r="A461" s="212"/>
      <c r="B461" s="212"/>
      <c r="C461" s="212"/>
      <c r="D461" s="212"/>
      <c r="E461" s="212"/>
      <c r="F461" s="212"/>
      <c r="G461" s="212"/>
      <c r="H461" s="212"/>
      <c r="I461" s="212"/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</row>
    <row r="462" spans="1:38" x14ac:dyDescent="0.25">
      <c r="A462" s="212"/>
      <c r="B462" s="212"/>
      <c r="C462" s="212"/>
      <c r="D462" s="212"/>
      <c r="E462" s="212"/>
      <c r="F462" s="212"/>
      <c r="G462" s="212"/>
      <c r="H462" s="212"/>
      <c r="I462" s="212"/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</row>
    <row r="463" spans="1:38" x14ac:dyDescent="0.25">
      <c r="A463" s="212"/>
      <c r="B463" s="212"/>
      <c r="C463" s="212"/>
      <c r="D463" s="212"/>
      <c r="E463" s="212"/>
      <c r="F463" s="212"/>
      <c r="G463" s="212"/>
      <c r="H463" s="212"/>
      <c r="I463" s="212"/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</row>
    <row r="464" spans="1:38" x14ac:dyDescent="0.25">
      <c r="A464" s="212"/>
      <c r="B464" s="212"/>
      <c r="C464" s="212"/>
      <c r="D464" s="212"/>
      <c r="E464" s="212"/>
      <c r="F464" s="212"/>
      <c r="G464" s="212"/>
      <c r="H464" s="212"/>
      <c r="I464" s="212"/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</row>
    <row r="465" spans="1:38" x14ac:dyDescent="0.25">
      <c r="A465" s="212"/>
      <c r="B465" s="212"/>
      <c r="C465" s="212"/>
      <c r="D465" s="212"/>
      <c r="E465" s="212"/>
      <c r="F465" s="212"/>
      <c r="G465" s="212"/>
      <c r="H465" s="212"/>
      <c r="I465" s="212"/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</row>
    <row r="466" spans="1:38" x14ac:dyDescent="0.25">
      <c r="A466" s="212"/>
      <c r="B466" s="212"/>
      <c r="C466" s="212"/>
      <c r="D466" s="212"/>
      <c r="E466" s="212"/>
      <c r="F466" s="212"/>
      <c r="G466" s="212"/>
      <c r="H466" s="212"/>
      <c r="I466" s="212"/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</row>
    <row r="467" spans="1:38" x14ac:dyDescent="0.25">
      <c r="A467" s="212"/>
      <c r="B467" s="212"/>
      <c r="C467" s="212"/>
      <c r="D467" s="212"/>
      <c r="E467" s="212"/>
      <c r="F467" s="212"/>
      <c r="G467" s="212"/>
      <c r="H467" s="212"/>
      <c r="I467" s="212"/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</row>
    <row r="468" spans="1:38" x14ac:dyDescent="0.25">
      <c r="A468" s="212"/>
      <c r="B468" s="212"/>
      <c r="C468" s="212"/>
      <c r="D468" s="212"/>
      <c r="E468" s="212"/>
      <c r="F468" s="212"/>
      <c r="G468" s="212"/>
      <c r="H468" s="212"/>
      <c r="I468" s="212"/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</row>
    <row r="469" spans="1:38" x14ac:dyDescent="0.25">
      <c r="A469" s="212"/>
      <c r="B469" s="212"/>
      <c r="C469" s="212"/>
      <c r="D469" s="212"/>
      <c r="E469" s="212"/>
      <c r="F469" s="212"/>
      <c r="G469" s="212"/>
      <c r="H469" s="212"/>
      <c r="I469" s="212"/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</row>
    <row r="470" spans="1:38" x14ac:dyDescent="0.25">
      <c r="A470" s="212"/>
      <c r="B470" s="212"/>
      <c r="C470" s="212"/>
      <c r="D470" s="212"/>
      <c r="E470" s="212"/>
      <c r="F470" s="212"/>
      <c r="G470" s="212"/>
      <c r="H470" s="212"/>
      <c r="I470" s="212"/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</row>
    <row r="471" spans="1:38" x14ac:dyDescent="0.25">
      <c r="A471" s="212"/>
      <c r="B471" s="212"/>
      <c r="C471" s="212"/>
      <c r="D471" s="212"/>
      <c r="E471" s="212"/>
      <c r="F471" s="212"/>
      <c r="G471" s="212"/>
      <c r="H471" s="212"/>
      <c r="I471" s="212"/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</row>
    <row r="472" spans="1:38" x14ac:dyDescent="0.25">
      <c r="A472" s="212"/>
      <c r="B472" s="212"/>
      <c r="C472" s="212"/>
      <c r="D472" s="212"/>
      <c r="E472" s="212"/>
      <c r="F472" s="212"/>
      <c r="G472" s="212"/>
      <c r="H472" s="212"/>
      <c r="I472" s="212"/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</row>
    <row r="473" spans="1:38" x14ac:dyDescent="0.25">
      <c r="A473" s="212"/>
      <c r="B473" s="212"/>
      <c r="C473" s="212"/>
      <c r="D473" s="212"/>
      <c r="E473" s="212"/>
      <c r="F473" s="212"/>
      <c r="G473" s="212"/>
      <c r="H473" s="212"/>
      <c r="I473" s="212"/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</row>
    <row r="474" spans="1:38" x14ac:dyDescent="0.25">
      <c r="A474" s="212"/>
      <c r="B474" s="212"/>
      <c r="C474" s="212"/>
      <c r="D474" s="212"/>
      <c r="E474" s="212"/>
      <c r="F474" s="212"/>
      <c r="G474" s="212"/>
      <c r="H474" s="212"/>
      <c r="I474" s="212"/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</row>
    <row r="475" spans="1:38" x14ac:dyDescent="0.25">
      <c r="A475" s="212"/>
      <c r="B475" s="212"/>
      <c r="C475" s="212"/>
      <c r="D475" s="212"/>
      <c r="E475" s="212"/>
      <c r="F475" s="212"/>
      <c r="G475" s="212"/>
      <c r="H475" s="212"/>
      <c r="I475" s="212"/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</row>
    <row r="476" spans="1:38" x14ac:dyDescent="0.25">
      <c r="A476" s="212"/>
      <c r="B476" s="212"/>
      <c r="C476" s="212"/>
      <c r="D476" s="212"/>
      <c r="E476" s="212"/>
      <c r="F476" s="212"/>
      <c r="G476" s="212"/>
      <c r="H476" s="212"/>
      <c r="I476" s="212"/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</row>
    <row r="477" spans="1:38" x14ac:dyDescent="0.25">
      <c r="A477" s="212"/>
      <c r="B477" s="212"/>
      <c r="C477" s="212"/>
      <c r="D477" s="212"/>
      <c r="E477" s="212"/>
      <c r="F477" s="212"/>
      <c r="G477" s="212"/>
      <c r="H477" s="212"/>
      <c r="I477" s="212"/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</row>
    <row r="478" spans="1:38" x14ac:dyDescent="0.25">
      <c r="A478" s="212"/>
      <c r="B478" s="212"/>
      <c r="C478" s="212"/>
      <c r="D478" s="212"/>
      <c r="E478" s="212"/>
      <c r="F478" s="212"/>
      <c r="G478" s="212"/>
      <c r="H478" s="212"/>
      <c r="I478" s="212"/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</row>
    <row r="479" spans="1:38" x14ac:dyDescent="0.25">
      <c r="A479" s="212"/>
      <c r="B479" s="212"/>
      <c r="C479" s="212"/>
      <c r="D479" s="212"/>
      <c r="E479" s="212"/>
      <c r="F479" s="212"/>
      <c r="G479" s="212"/>
      <c r="H479" s="212"/>
      <c r="I479" s="212"/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</row>
    <row r="480" spans="1:38" x14ac:dyDescent="0.25">
      <c r="A480" s="212"/>
      <c r="B480" s="212"/>
      <c r="C480" s="212"/>
      <c r="D480" s="212"/>
      <c r="E480" s="212"/>
      <c r="F480" s="212"/>
      <c r="G480" s="212"/>
      <c r="H480" s="212"/>
      <c r="I480" s="212"/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</row>
    <row r="481" spans="1:38" x14ac:dyDescent="0.25">
      <c r="A481" s="212"/>
      <c r="B481" s="212"/>
      <c r="C481" s="212"/>
      <c r="D481" s="212"/>
      <c r="E481" s="212"/>
      <c r="F481" s="212"/>
      <c r="G481" s="212"/>
      <c r="H481" s="212"/>
      <c r="I481" s="212"/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</row>
    <row r="482" spans="1:38" x14ac:dyDescent="0.25">
      <c r="A482" s="212"/>
      <c r="B482" s="212"/>
      <c r="C482" s="212"/>
      <c r="D482" s="212"/>
      <c r="E482" s="212"/>
      <c r="F482" s="212"/>
      <c r="G482" s="212"/>
      <c r="H482" s="212"/>
      <c r="I482" s="212"/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</row>
    <row r="483" spans="1:38" x14ac:dyDescent="0.25">
      <c r="A483" s="212"/>
      <c r="B483" s="212"/>
      <c r="C483" s="212"/>
      <c r="D483" s="212"/>
      <c r="E483" s="212"/>
      <c r="F483" s="212"/>
      <c r="G483" s="212"/>
      <c r="H483" s="212"/>
      <c r="I483" s="212"/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</row>
    <row r="484" spans="1:38" x14ac:dyDescent="0.25">
      <c r="A484" s="212"/>
      <c r="B484" s="212"/>
      <c r="C484" s="212"/>
      <c r="D484" s="212"/>
      <c r="E484" s="212"/>
      <c r="F484" s="212"/>
      <c r="G484" s="212"/>
      <c r="H484" s="212"/>
      <c r="I484" s="212"/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</row>
    <row r="485" spans="1:38" x14ac:dyDescent="0.25">
      <c r="A485" s="212"/>
      <c r="B485" s="212"/>
      <c r="C485" s="212"/>
      <c r="D485" s="212"/>
      <c r="E485" s="212"/>
      <c r="F485" s="212"/>
      <c r="G485" s="212"/>
      <c r="H485" s="212"/>
      <c r="I485" s="212"/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</row>
    <row r="486" spans="1:38" x14ac:dyDescent="0.25">
      <c r="A486" s="212"/>
      <c r="B486" s="212"/>
      <c r="C486" s="212"/>
      <c r="D486" s="212"/>
      <c r="E486" s="212"/>
      <c r="F486" s="212"/>
      <c r="G486" s="212"/>
      <c r="H486" s="212"/>
      <c r="I486" s="212"/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</row>
    <row r="487" spans="1:38" x14ac:dyDescent="0.25">
      <c r="A487" s="212"/>
      <c r="B487" s="212"/>
      <c r="C487" s="212"/>
      <c r="D487" s="212"/>
      <c r="E487" s="212"/>
      <c r="F487" s="212"/>
      <c r="G487" s="212"/>
      <c r="H487" s="212"/>
      <c r="I487" s="212"/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</row>
    <row r="488" spans="1:38" x14ac:dyDescent="0.25">
      <c r="A488" s="212"/>
      <c r="B488" s="212"/>
      <c r="C488" s="212"/>
      <c r="D488" s="212"/>
      <c r="E488" s="212"/>
      <c r="F488" s="212"/>
      <c r="G488" s="212"/>
      <c r="H488" s="212"/>
      <c r="I488" s="212"/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</row>
    <row r="489" spans="1:38" x14ac:dyDescent="0.25">
      <c r="A489" s="212"/>
      <c r="B489" s="212"/>
      <c r="C489" s="212"/>
      <c r="D489" s="212"/>
      <c r="E489" s="212"/>
      <c r="F489" s="212"/>
      <c r="G489" s="212"/>
      <c r="H489" s="212"/>
      <c r="I489" s="212"/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</row>
    <row r="490" spans="1:38" x14ac:dyDescent="0.25">
      <c r="A490" s="212"/>
      <c r="B490" s="212"/>
      <c r="C490" s="212"/>
      <c r="D490" s="212"/>
      <c r="E490" s="212"/>
      <c r="F490" s="212"/>
      <c r="G490" s="212"/>
      <c r="H490" s="212"/>
      <c r="I490" s="212"/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</row>
    <row r="491" spans="1:38" x14ac:dyDescent="0.25">
      <c r="A491" s="212"/>
      <c r="B491" s="212"/>
      <c r="C491" s="212"/>
      <c r="D491" s="212"/>
      <c r="E491" s="212"/>
      <c r="F491" s="212"/>
      <c r="G491" s="212"/>
      <c r="H491" s="212"/>
      <c r="I491" s="212"/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</row>
    <row r="492" spans="1:38" x14ac:dyDescent="0.25">
      <c r="A492" s="212"/>
      <c r="B492" s="212"/>
      <c r="C492" s="212"/>
      <c r="D492" s="212"/>
      <c r="E492" s="212"/>
      <c r="F492" s="212"/>
      <c r="G492" s="212"/>
      <c r="H492" s="212"/>
      <c r="I492" s="212"/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</row>
    <row r="493" spans="1:38" x14ac:dyDescent="0.25">
      <c r="A493" s="212"/>
      <c r="B493" s="212"/>
      <c r="C493" s="212"/>
      <c r="D493" s="212"/>
      <c r="E493" s="212"/>
      <c r="F493" s="212"/>
      <c r="G493" s="212"/>
      <c r="H493" s="212"/>
      <c r="I493" s="212"/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  <c r="AH493" s="210"/>
      <c r="AI493" s="210"/>
      <c r="AJ493" s="210"/>
      <c r="AK493" s="210"/>
      <c r="AL493" s="210"/>
    </row>
    <row r="494" spans="1:38" x14ac:dyDescent="0.25">
      <c r="A494" s="212"/>
      <c r="B494" s="212"/>
      <c r="C494" s="212"/>
      <c r="D494" s="212"/>
      <c r="E494" s="212"/>
      <c r="F494" s="212"/>
      <c r="G494" s="212"/>
      <c r="H494" s="212"/>
      <c r="I494" s="212"/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  <c r="AH494" s="210"/>
      <c r="AI494" s="210"/>
      <c r="AJ494" s="210"/>
      <c r="AK494" s="210"/>
      <c r="AL494" s="210"/>
    </row>
    <row r="495" spans="1:38" x14ac:dyDescent="0.25">
      <c r="A495" s="212"/>
      <c r="B495" s="212"/>
      <c r="C495" s="212"/>
      <c r="D495" s="212"/>
      <c r="E495" s="212"/>
      <c r="F495" s="212"/>
      <c r="G495" s="212"/>
      <c r="H495" s="212"/>
      <c r="I495" s="212"/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  <c r="AH495" s="210"/>
      <c r="AI495" s="210"/>
      <c r="AJ495" s="210"/>
      <c r="AK495" s="210"/>
      <c r="AL495" s="210"/>
    </row>
    <row r="496" spans="1:38" x14ac:dyDescent="0.25">
      <c r="A496" s="212"/>
      <c r="B496" s="212"/>
      <c r="C496" s="212"/>
      <c r="D496" s="212"/>
      <c r="E496" s="212"/>
      <c r="F496" s="212"/>
      <c r="G496" s="212"/>
      <c r="H496" s="212"/>
      <c r="I496" s="212"/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</row>
    <row r="497" spans="1:38" x14ac:dyDescent="0.25">
      <c r="A497" s="212"/>
      <c r="B497" s="212"/>
      <c r="C497" s="212"/>
      <c r="D497" s="212"/>
      <c r="E497" s="212"/>
      <c r="F497" s="212"/>
      <c r="G497" s="212"/>
      <c r="H497" s="212"/>
      <c r="I497" s="212"/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</row>
    <row r="498" spans="1:38" x14ac:dyDescent="0.25">
      <c r="A498" s="212"/>
      <c r="B498" s="212"/>
      <c r="C498" s="212"/>
      <c r="D498" s="212"/>
      <c r="E498" s="212"/>
      <c r="F498" s="212"/>
      <c r="G498" s="212"/>
      <c r="H498" s="212"/>
      <c r="I498" s="212"/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</row>
    <row r="499" spans="1:38" x14ac:dyDescent="0.25">
      <c r="A499" s="212"/>
      <c r="B499" s="212"/>
      <c r="C499" s="212"/>
      <c r="D499" s="212"/>
      <c r="E499" s="212"/>
      <c r="F499" s="212"/>
      <c r="G499" s="212"/>
      <c r="H499" s="212"/>
      <c r="I499" s="212"/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</row>
    <row r="500" spans="1:38" x14ac:dyDescent="0.25">
      <c r="A500" s="212"/>
      <c r="B500" s="212"/>
      <c r="C500" s="212"/>
      <c r="D500" s="212"/>
      <c r="E500" s="212"/>
      <c r="F500" s="212"/>
      <c r="G500" s="212"/>
      <c r="H500" s="212"/>
      <c r="I500" s="212"/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</row>
    <row r="501" spans="1:38" x14ac:dyDescent="0.25">
      <c r="A501" s="212"/>
      <c r="B501" s="212"/>
      <c r="C501" s="212"/>
      <c r="D501" s="212"/>
      <c r="E501" s="212"/>
      <c r="F501" s="212"/>
      <c r="G501" s="212"/>
      <c r="H501" s="212"/>
      <c r="I501" s="212"/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</row>
    <row r="502" spans="1:38" x14ac:dyDescent="0.25">
      <c r="A502" s="212"/>
      <c r="B502" s="212"/>
      <c r="C502" s="212"/>
      <c r="D502" s="212"/>
      <c r="E502" s="212"/>
      <c r="F502" s="212"/>
      <c r="G502" s="212"/>
      <c r="H502" s="212"/>
      <c r="I502" s="212"/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</row>
    <row r="503" spans="1:38" x14ac:dyDescent="0.25">
      <c r="A503" s="212"/>
      <c r="B503" s="212"/>
      <c r="C503" s="212"/>
      <c r="D503" s="212"/>
      <c r="E503" s="212"/>
      <c r="F503" s="212"/>
      <c r="G503" s="212"/>
      <c r="H503" s="212"/>
      <c r="I503" s="212"/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</row>
    <row r="504" spans="1:38" x14ac:dyDescent="0.25">
      <c r="A504" s="212"/>
      <c r="B504" s="212"/>
      <c r="C504" s="212"/>
      <c r="D504" s="212"/>
      <c r="E504" s="212"/>
      <c r="F504" s="212"/>
      <c r="G504" s="212"/>
      <c r="H504" s="212"/>
      <c r="I504" s="212"/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</row>
    <row r="505" spans="1:38" x14ac:dyDescent="0.25">
      <c r="A505" s="212"/>
      <c r="B505" s="212"/>
      <c r="C505" s="212"/>
      <c r="D505" s="212"/>
      <c r="E505" s="212"/>
      <c r="F505" s="212"/>
      <c r="G505" s="212"/>
      <c r="H505" s="212"/>
      <c r="I505" s="212"/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</row>
    <row r="506" spans="1:38" x14ac:dyDescent="0.25">
      <c r="A506" s="212"/>
      <c r="B506" s="212"/>
      <c r="C506" s="212"/>
      <c r="D506" s="212"/>
      <c r="E506" s="212"/>
      <c r="F506" s="212"/>
      <c r="G506" s="212"/>
      <c r="H506" s="212"/>
      <c r="I506" s="212"/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</row>
    <row r="507" spans="1:38" x14ac:dyDescent="0.25">
      <c r="A507" s="212"/>
      <c r="B507" s="212"/>
      <c r="C507" s="212"/>
      <c r="D507" s="212"/>
      <c r="E507" s="212"/>
      <c r="F507" s="212"/>
      <c r="G507" s="212"/>
      <c r="H507" s="212"/>
      <c r="I507" s="212"/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</row>
    <row r="508" spans="1:38" x14ac:dyDescent="0.25">
      <c r="A508" s="212"/>
      <c r="B508" s="212"/>
      <c r="C508" s="212"/>
      <c r="D508" s="212"/>
      <c r="E508" s="212"/>
      <c r="F508" s="212"/>
      <c r="G508" s="212"/>
      <c r="H508" s="212"/>
      <c r="I508" s="212"/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</row>
    <row r="509" spans="1:38" x14ac:dyDescent="0.25">
      <c r="A509" s="212"/>
      <c r="B509" s="212"/>
      <c r="C509" s="212"/>
      <c r="D509" s="212"/>
      <c r="E509" s="212"/>
      <c r="F509" s="212"/>
      <c r="G509" s="212"/>
      <c r="H509" s="212"/>
      <c r="I509" s="212"/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</row>
    <row r="510" spans="1:38" x14ac:dyDescent="0.25">
      <c r="A510" s="212"/>
      <c r="B510" s="212"/>
      <c r="C510" s="212"/>
      <c r="D510" s="212"/>
      <c r="E510" s="212"/>
      <c r="F510" s="212"/>
      <c r="G510" s="212"/>
      <c r="H510" s="212"/>
      <c r="I510" s="212"/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</row>
    <row r="511" spans="1:38" x14ac:dyDescent="0.25">
      <c r="A511" s="212"/>
      <c r="B511" s="212"/>
      <c r="C511" s="212"/>
      <c r="D511" s="212"/>
      <c r="E511" s="212"/>
      <c r="F511" s="212"/>
      <c r="G511" s="212"/>
      <c r="H511" s="212"/>
      <c r="I511" s="212"/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</row>
    <row r="512" spans="1:38" x14ac:dyDescent="0.25">
      <c r="A512" s="212"/>
      <c r="B512" s="212"/>
      <c r="C512" s="212"/>
      <c r="D512" s="212"/>
      <c r="E512" s="212"/>
      <c r="F512" s="212"/>
      <c r="G512" s="212"/>
      <c r="H512" s="212"/>
      <c r="I512" s="212"/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</row>
    <row r="513" spans="1:38" x14ac:dyDescent="0.25">
      <c r="A513" s="212"/>
      <c r="B513" s="212"/>
      <c r="C513" s="212"/>
      <c r="D513" s="212"/>
      <c r="E513" s="212"/>
      <c r="F513" s="212"/>
      <c r="G513" s="212"/>
      <c r="H513" s="212"/>
      <c r="I513" s="212"/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</row>
    <row r="514" spans="1:38" x14ac:dyDescent="0.25">
      <c r="A514" s="212"/>
      <c r="B514" s="212"/>
      <c r="C514" s="212"/>
      <c r="D514" s="212"/>
      <c r="E514" s="212"/>
      <c r="F514" s="212"/>
      <c r="G514" s="212"/>
      <c r="H514" s="212"/>
      <c r="I514" s="212"/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</row>
    <row r="515" spans="1:38" x14ac:dyDescent="0.25">
      <c r="A515" s="212"/>
      <c r="B515" s="212"/>
      <c r="C515" s="212"/>
      <c r="D515" s="212"/>
      <c r="E515" s="212"/>
      <c r="F515" s="212"/>
      <c r="G515" s="212"/>
      <c r="H515" s="212"/>
      <c r="I515" s="212"/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</row>
    <row r="516" spans="1:38" x14ac:dyDescent="0.25">
      <c r="A516" s="212"/>
      <c r="B516" s="212"/>
      <c r="C516" s="212"/>
      <c r="D516" s="212"/>
      <c r="E516" s="212"/>
      <c r="F516" s="212"/>
      <c r="G516" s="212"/>
      <c r="H516" s="212"/>
      <c r="I516" s="212"/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</row>
    <row r="517" spans="1:38" x14ac:dyDescent="0.25">
      <c r="A517" s="212"/>
      <c r="B517" s="212"/>
      <c r="C517" s="212"/>
      <c r="D517" s="212"/>
      <c r="E517" s="212"/>
      <c r="F517" s="212"/>
      <c r="G517" s="212"/>
      <c r="H517" s="212"/>
      <c r="I517" s="212"/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</row>
    <row r="518" spans="1:38" x14ac:dyDescent="0.25">
      <c r="A518" s="212"/>
      <c r="B518" s="212"/>
      <c r="C518" s="212"/>
      <c r="D518" s="212"/>
      <c r="E518" s="212"/>
      <c r="F518" s="212"/>
      <c r="G518" s="212"/>
      <c r="H518" s="212"/>
      <c r="I518" s="212"/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</row>
    <row r="519" spans="1:38" x14ac:dyDescent="0.25">
      <c r="A519" s="212"/>
      <c r="B519" s="212"/>
      <c r="C519" s="212"/>
      <c r="D519" s="212"/>
      <c r="E519" s="212"/>
      <c r="F519" s="212"/>
      <c r="G519" s="212"/>
      <c r="H519" s="212"/>
      <c r="I519" s="212"/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</row>
    <row r="520" spans="1:38" x14ac:dyDescent="0.25">
      <c r="A520" s="212"/>
      <c r="B520" s="212"/>
      <c r="C520" s="212"/>
      <c r="D520" s="212"/>
      <c r="E520" s="212"/>
      <c r="F520" s="212"/>
      <c r="G520" s="212"/>
      <c r="H520" s="212"/>
      <c r="I520" s="212"/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</row>
    <row r="521" spans="1:38" x14ac:dyDescent="0.25">
      <c r="A521" s="212"/>
      <c r="B521" s="212"/>
      <c r="C521" s="212"/>
      <c r="D521" s="212"/>
      <c r="E521" s="212"/>
      <c r="F521" s="212"/>
      <c r="G521" s="212"/>
      <c r="H521" s="212"/>
      <c r="I521" s="212"/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</row>
    <row r="522" spans="1:38" x14ac:dyDescent="0.25">
      <c r="A522" s="212"/>
      <c r="B522" s="212"/>
      <c r="C522" s="212"/>
      <c r="D522" s="212"/>
      <c r="E522" s="212"/>
      <c r="F522" s="212"/>
      <c r="G522" s="212"/>
      <c r="H522" s="212"/>
      <c r="I522" s="212"/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</row>
    <row r="523" spans="1:38" x14ac:dyDescent="0.25">
      <c r="A523" s="212"/>
      <c r="B523" s="212"/>
      <c r="C523" s="212"/>
      <c r="D523" s="212"/>
      <c r="E523" s="212"/>
      <c r="F523" s="212"/>
      <c r="G523" s="212"/>
      <c r="H523" s="212"/>
      <c r="I523" s="212"/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</row>
    <row r="524" spans="1:38" x14ac:dyDescent="0.25">
      <c r="A524" s="212"/>
      <c r="B524" s="212"/>
      <c r="C524" s="212"/>
      <c r="D524" s="212"/>
      <c r="E524" s="212"/>
      <c r="F524" s="212"/>
      <c r="G524" s="212"/>
      <c r="H524" s="212"/>
      <c r="I524" s="212"/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</row>
    <row r="525" spans="1:38" x14ac:dyDescent="0.25">
      <c r="A525" s="212"/>
      <c r="B525" s="212"/>
      <c r="C525" s="212"/>
      <c r="D525" s="212"/>
      <c r="E525" s="212"/>
      <c r="F525" s="212"/>
      <c r="G525" s="212"/>
      <c r="H525" s="212"/>
      <c r="I525" s="212"/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</row>
    <row r="526" spans="1:38" x14ac:dyDescent="0.25">
      <c r="A526" s="212"/>
      <c r="B526" s="212"/>
      <c r="C526" s="212"/>
      <c r="D526" s="212"/>
      <c r="E526" s="212"/>
      <c r="F526" s="212"/>
      <c r="G526" s="212"/>
      <c r="H526" s="212"/>
      <c r="I526" s="212"/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</row>
    <row r="527" spans="1:38" x14ac:dyDescent="0.25">
      <c r="A527" s="212"/>
      <c r="B527" s="212"/>
      <c r="C527" s="212"/>
      <c r="D527" s="212"/>
      <c r="E527" s="212"/>
      <c r="F527" s="212"/>
      <c r="G527" s="212"/>
      <c r="H527" s="212"/>
      <c r="I527" s="212"/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</row>
    <row r="528" spans="1:38" x14ac:dyDescent="0.25">
      <c r="A528" s="212"/>
      <c r="B528" s="212"/>
      <c r="C528" s="212"/>
      <c r="D528" s="212"/>
      <c r="E528" s="212"/>
      <c r="F528" s="212"/>
      <c r="G528" s="212"/>
      <c r="H528" s="212"/>
      <c r="I528" s="212"/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  <c r="AH528" s="210"/>
      <c r="AI528" s="210"/>
      <c r="AJ528" s="210"/>
      <c r="AK528" s="210"/>
      <c r="AL528" s="210"/>
    </row>
    <row r="529" spans="1:38" x14ac:dyDescent="0.25">
      <c r="A529" s="212"/>
      <c r="B529" s="212"/>
      <c r="C529" s="212"/>
      <c r="D529" s="212"/>
      <c r="E529" s="212"/>
      <c r="F529" s="212"/>
      <c r="G529" s="212"/>
      <c r="H529" s="212"/>
      <c r="I529" s="212"/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  <c r="AH529" s="210"/>
      <c r="AI529" s="210"/>
      <c r="AJ529" s="210"/>
      <c r="AK529" s="210"/>
      <c r="AL529" s="210"/>
    </row>
    <row r="530" spans="1:38" x14ac:dyDescent="0.25">
      <c r="A530" s="212"/>
      <c r="B530" s="212"/>
      <c r="C530" s="212"/>
      <c r="D530" s="212"/>
      <c r="E530" s="212"/>
      <c r="F530" s="212"/>
      <c r="G530" s="212"/>
      <c r="H530" s="212"/>
      <c r="I530" s="212"/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  <c r="AH530" s="210"/>
      <c r="AI530" s="210"/>
      <c r="AJ530" s="210"/>
      <c r="AK530" s="210"/>
      <c r="AL530" s="210"/>
    </row>
    <row r="531" spans="1:38" x14ac:dyDescent="0.25">
      <c r="A531" s="212"/>
      <c r="B531" s="212"/>
      <c r="C531" s="212"/>
      <c r="D531" s="212"/>
      <c r="E531" s="212"/>
      <c r="F531" s="212"/>
      <c r="G531" s="212"/>
      <c r="H531" s="212"/>
      <c r="I531" s="212"/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  <c r="AH531" s="210"/>
      <c r="AI531" s="210"/>
      <c r="AJ531" s="210"/>
      <c r="AK531" s="210"/>
      <c r="AL531" s="210"/>
    </row>
    <row r="532" spans="1:38" x14ac:dyDescent="0.25">
      <c r="A532" s="212"/>
      <c r="B532" s="212"/>
      <c r="C532" s="212"/>
      <c r="D532" s="212"/>
      <c r="E532" s="212"/>
      <c r="F532" s="212"/>
      <c r="G532" s="212"/>
      <c r="H532" s="212"/>
      <c r="I532" s="212"/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  <c r="AH532" s="210"/>
      <c r="AI532" s="210"/>
      <c r="AJ532" s="210"/>
      <c r="AK532" s="210"/>
      <c r="AL532" s="210"/>
    </row>
    <row r="533" spans="1:38" x14ac:dyDescent="0.25">
      <c r="A533" s="212"/>
      <c r="B533" s="212"/>
      <c r="C533" s="212"/>
      <c r="D533" s="212"/>
      <c r="E533" s="212"/>
      <c r="F533" s="212"/>
      <c r="G533" s="212"/>
      <c r="H533" s="212"/>
      <c r="I533" s="212"/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  <c r="AH533" s="210"/>
      <c r="AI533" s="210"/>
      <c r="AJ533" s="210"/>
      <c r="AK533" s="210"/>
      <c r="AL533" s="210"/>
    </row>
    <row r="534" spans="1:38" x14ac:dyDescent="0.25">
      <c r="A534" s="212"/>
      <c r="B534" s="212"/>
      <c r="C534" s="212"/>
      <c r="D534" s="212"/>
      <c r="E534" s="212"/>
      <c r="F534" s="212"/>
      <c r="G534" s="212"/>
      <c r="H534" s="212"/>
      <c r="I534" s="212"/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  <c r="AH534" s="210"/>
      <c r="AI534" s="210"/>
      <c r="AJ534" s="210"/>
      <c r="AK534" s="210"/>
      <c r="AL534" s="210"/>
    </row>
    <row r="535" spans="1:38" x14ac:dyDescent="0.25">
      <c r="A535" s="212"/>
      <c r="B535" s="212"/>
      <c r="C535" s="212"/>
      <c r="D535" s="212"/>
      <c r="E535" s="212"/>
      <c r="F535" s="212"/>
      <c r="G535" s="212"/>
      <c r="H535" s="212"/>
      <c r="I535" s="212"/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  <c r="AH535" s="210"/>
      <c r="AI535" s="210"/>
      <c r="AJ535" s="210"/>
      <c r="AK535" s="210"/>
      <c r="AL535" s="210"/>
    </row>
    <row r="536" spans="1:38" x14ac:dyDescent="0.25">
      <c r="A536" s="212"/>
      <c r="B536" s="212"/>
      <c r="C536" s="212"/>
      <c r="D536" s="212"/>
      <c r="E536" s="212"/>
      <c r="F536" s="212"/>
      <c r="G536" s="212"/>
      <c r="H536" s="212"/>
      <c r="I536" s="212"/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  <c r="AH536" s="210"/>
      <c r="AI536" s="210"/>
      <c r="AJ536" s="210"/>
      <c r="AK536" s="210"/>
      <c r="AL536" s="210"/>
    </row>
    <row r="537" spans="1:38" x14ac:dyDescent="0.25">
      <c r="A537" s="212"/>
      <c r="B537" s="212"/>
      <c r="C537" s="212"/>
      <c r="D537" s="212"/>
      <c r="E537" s="212"/>
      <c r="F537" s="212"/>
      <c r="G537" s="212"/>
      <c r="H537" s="212"/>
      <c r="I537" s="212"/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</row>
    <row r="538" spans="1:38" x14ac:dyDescent="0.25">
      <c r="A538" s="212"/>
      <c r="B538" s="212"/>
      <c r="C538" s="212"/>
      <c r="D538" s="212"/>
      <c r="E538" s="212"/>
      <c r="F538" s="212"/>
      <c r="G538" s="212"/>
      <c r="H538" s="212"/>
      <c r="I538" s="212"/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</row>
    <row r="539" spans="1:38" x14ac:dyDescent="0.25">
      <c r="A539" s="212"/>
      <c r="B539" s="212"/>
      <c r="C539" s="212"/>
      <c r="D539" s="212"/>
      <c r="E539" s="212"/>
      <c r="F539" s="212"/>
      <c r="G539" s="212"/>
      <c r="H539" s="212"/>
      <c r="I539" s="212"/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</row>
    <row r="540" spans="1:38" x14ac:dyDescent="0.25">
      <c r="A540" s="212"/>
      <c r="B540" s="212"/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</row>
    <row r="541" spans="1:38" x14ac:dyDescent="0.25">
      <c r="A541" s="212"/>
      <c r="B541" s="212"/>
      <c r="C541" s="212"/>
      <c r="D541" s="212"/>
      <c r="E541" s="212"/>
      <c r="F541" s="212"/>
      <c r="G541" s="212"/>
      <c r="H541" s="212"/>
      <c r="I541" s="212"/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  <c r="AH541" s="210"/>
      <c r="AI541" s="210"/>
      <c r="AJ541" s="210"/>
      <c r="AK541" s="210"/>
      <c r="AL541" s="210"/>
    </row>
    <row r="542" spans="1:38" x14ac:dyDescent="0.25">
      <c r="A542" s="212"/>
      <c r="B542" s="212"/>
      <c r="C542" s="212"/>
      <c r="D542" s="212"/>
      <c r="E542" s="212"/>
      <c r="F542" s="212"/>
      <c r="G542" s="212"/>
      <c r="H542" s="212"/>
      <c r="I542" s="212"/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  <c r="AH542" s="210"/>
      <c r="AI542" s="210"/>
      <c r="AJ542" s="210"/>
      <c r="AK542" s="210"/>
      <c r="AL542" s="210"/>
    </row>
    <row r="543" spans="1:38" x14ac:dyDescent="0.25">
      <c r="A543" s="212"/>
      <c r="B543" s="212"/>
      <c r="C543" s="212"/>
      <c r="D543" s="212"/>
      <c r="E543" s="212"/>
      <c r="F543" s="212"/>
      <c r="G543" s="212"/>
      <c r="H543" s="212"/>
      <c r="I543" s="212"/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  <c r="AH543" s="210"/>
      <c r="AI543" s="210"/>
      <c r="AJ543" s="210"/>
      <c r="AK543" s="210"/>
      <c r="AL543" s="210"/>
    </row>
    <row r="544" spans="1:38" x14ac:dyDescent="0.25">
      <c r="A544" s="212"/>
      <c r="B544" s="212"/>
      <c r="C544" s="212"/>
      <c r="D544" s="212"/>
      <c r="E544" s="212"/>
      <c r="F544" s="212"/>
      <c r="G544" s="212"/>
      <c r="H544" s="212"/>
      <c r="I544" s="212"/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  <c r="AH544" s="210"/>
      <c r="AI544" s="210"/>
      <c r="AJ544" s="210"/>
      <c r="AK544" s="210"/>
      <c r="AL544" s="210"/>
    </row>
    <row r="545" spans="1:38" x14ac:dyDescent="0.25">
      <c r="A545" s="212"/>
      <c r="B545" s="212"/>
      <c r="C545" s="212"/>
      <c r="D545" s="212"/>
      <c r="E545" s="212"/>
      <c r="F545" s="212"/>
      <c r="G545" s="212"/>
      <c r="H545" s="212"/>
      <c r="I545" s="212"/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  <c r="AH545" s="210"/>
      <c r="AI545" s="210"/>
      <c r="AJ545" s="210"/>
      <c r="AK545" s="210"/>
      <c r="AL545" s="210"/>
    </row>
    <row r="546" spans="1:38" x14ac:dyDescent="0.25">
      <c r="A546" s="212"/>
      <c r="B546" s="212"/>
      <c r="C546" s="212"/>
      <c r="D546" s="212"/>
      <c r="E546" s="212"/>
      <c r="F546" s="212"/>
      <c r="G546" s="212"/>
      <c r="H546" s="212"/>
      <c r="I546" s="212"/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</row>
    <row r="547" spans="1:38" x14ac:dyDescent="0.25">
      <c r="A547" s="212"/>
      <c r="B547" s="212"/>
      <c r="C547" s="212"/>
      <c r="D547" s="212"/>
      <c r="E547" s="212"/>
      <c r="F547" s="212"/>
      <c r="G547" s="212"/>
      <c r="H547" s="212"/>
      <c r="I547" s="212"/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</row>
    <row r="548" spans="1:38" x14ac:dyDescent="0.25">
      <c r="A548" s="212"/>
      <c r="B548" s="212"/>
      <c r="C548" s="212"/>
      <c r="D548" s="212"/>
      <c r="E548" s="212"/>
      <c r="F548" s="212"/>
      <c r="G548" s="212"/>
      <c r="H548" s="212"/>
      <c r="I548" s="212"/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</row>
    <row r="549" spans="1:38" x14ac:dyDescent="0.25">
      <c r="A549" s="212"/>
      <c r="B549" s="212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</row>
    <row r="550" spans="1:38" x14ac:dyDescent="0.25">
      <c r="A550" s="212"/>
      <c r="B550" s="212"/>
      <c r="C550" s="212"/>
      <c r="D550" s="212"/>
      <c r="E550" s="212"/>
      <c r="F550" s="212"/>
      <c r="G550" s="212"/>
      <c r="H550" s="212"/>
      <c r="I550" s="212"/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</row>
    <row r="551" spans="1:38" x14ac:dyDescent="0.25">
      <c r="A551" s="212"/>
      <c r="B551" s="212"/>
      <c r="C551" s="212"/>
      <c r="D551" s="212"/>
      <c r="E551" s="212"/>
      <c r="F551" s="212"/>
      <c r="G551" s="212"/>
      <c r="H551" s="212"/>
      <c r="I551" s="212"/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</row>
    <row r="552" spans="1:38" x14ac:dyDescent="0.25">
      <c r="A552" s="212"/>
      <c r="B552" s="212"/>
      <c r="C552" s="212"/>
      <c r="D552" s="212"/>
      <c r="E552" s="212"/>
      <c r="F552" s="212"/>
      <c r="G552" s="212"/>
      <c r="H552" s="212"/>
      <c r="I552" s="212"/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</row>
    <row r="553" spans="1:38" x14ac:dyDescent="0.25">
      <c r="A553" s="212"/>
      <c r="B553" s="212"/>
      <c r="C553" s="212"/>
      <c r="D553" s="212"/>
      <c r="E553" s="212"/>
      <c r="F553" s="212"/>
      <c r="G553" s="212"/>
      <c r="H553" s="212"/>
      <c r="I553" s="212"/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</row>
    <row r="554" spans="1:38" x14ac:dyDescent="0.25">
      <c r="A554" s="212"/>
      <c r="B554" s="212"/>
      <c r="C554" s="212"/>
      <c r="D554" s="212"/>
      <c r="E554" s="212"/>
      <c r="F554" s="212"/>
      <c r="G554" s="212"/>
      <c r="H554" s="212"/>
      <c r="I554" s="212"/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</row>
    <row r="555" spans="1:38" x14ac:dyDescent="0.25">
      <c r="A555" s="212"/>
      <c r="B555" s="212"/>
      <c r="C555" s="212"/>
      <c r="D555" s="212"/>
      <c r="E555" s="212"/>
      <c r="F555" s="212"/>
      <c r="G555" s="212"/>
      <c r="H555" s="212"/>
      <c r="I555" s="212"/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</row>
    <row r="556" spans="1:38" x14ac:dyDescent="0.25">
      <c r="A556" s="212"/>
      <c r="B556" s="212"/>
      <c r="C556" s="212"/>
      <c r="D556" s="212"/>
      <c r="E556" s="212"/>
      <c r="F556" s="212"/>
      <c r="G556" s="212"/>
      <c r="H556" s="212"/>
      <c r="I556" s="212"/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</row>
    <row r="557" spans="1:38" x14ac:dyDescent="0.25">
      <c r="A557" s="212"/>
      <c r="B557" s="212"/>
      <c r="C557" s="212"/>
      <c r="D557" s="212"/>
      <c r="E557" s="212"/>
      <c r="F557" s="212"/>
      <c r="G557" s="212"/>
      <c r="H557" s="212"/>
      <c r="I557" s="212"/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</row>
    <row r="558" spans="1:38" x14ac:dyDescent="0.25">
      <c r="A558" s="212"/>
      <c r="B558" s="212"/>
      <c r="C558" s="212"/>
      <c r="D558" s="212"/>
      <c r="E558" s="212"/>
      <c r="F558" s="212"/>
      <c r="G558" s="212"/>
      <c r="H558" s="212"/>
      <c r="I558" s="212"/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</row>
    <row r="559" spans="1:38" x14ac:dyDescent="0.25">
      <c r="A559" s="212"/>
      <c r="B559" s="212"/>
      <c r="C559" s="212"/>
      <c r="D559" s="212"/>
      <c r="E559" s="212"/>
      <c r="F559" s="212"/>
      <c r="G559" s="212"/>
      <c r="H559" s="212"/>
      <c r="I559" s="212"/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</row>
    <row r="560" spans="1:38" x14ac:dyDescent="0.25">
      <c r="A560" s="212"/>
      <c r="B560" s="212"/>
      <c r="C560" s="212"/>
      <c r="D560" s="212"/>
      <c r="E560" s="212"/>
      <c r="F560" s="212"/>
      <c r="G560" s="212"/>
      <c r="H560" s="212"/>
      <c r="I560" s="212"/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</row>
    <row r="561" spans="1:38" x14ac:dyDescent="0.25">
      <c r="A561" s="212"/>
      <c r="B561" s="212"/>
      <c r="C561" s="212"/>
      <c r="D561" s="212"/>
      <c r="E561" s="212"/>
      <c r="F561" s="212"/>
      <c r="G561" s="212"/>
      <c r="H561" s="212"/>
      <c r="I561" s="212"/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</row>
    <row r="562" spans="1:38" x14ac:dyDescent="0.25">
      <c r="A562" s="212"/>
      <c r="B562" s="212"/>
      <c r="C562" s="212"/>
      <c r="D562" s="212"/>
      <c r="E562" s="212"/>
      <c r="F562" s="212"/>
      <c r="G562" s="212"/>
      <c r="H562" s="212"/>
      <c r="I562" s="212"/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</row>
    <row r="563" spans="1:38" x14ac:dyDescent="0.25">
      <c r="A563" s="212"/>
      <c r="B563" s="212"/>
      <c r="C563" s="212"/>
      <c r="D563" s="212"/>
      <c r="E563" s="212"/>
      <c r="F563" s="212"/>
      <c r="G563" s="212"/>
      <c r="H563" s="212"/>
      <c r="I563" s="212"/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</row>
    <row r="564" spans="1:38" x14ac:dyDescent="0.25">
      <c r="A564" s="212"/>
      <c r="B564" s="212"/>
      <c r="C564" s="212"/>
      <c r="D564" s="212"/>
      <c r="E564" s="212"/>
      <c r="F564" s="212"/>
      <c r="G564" s="212"/>
      <c r="H564" s="212"/>
      <c r="I564" s="212"/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  <c r="AH564" s="210"/>
      <c r="AI564" s="210"/>
      <c r="AJ564" s="210"/>
      <c r="AK564" s="210"/>
      <c r="AL564" s="210"/>
    </row>
    <row r="565" spans="1:38" x14ac:dyDescent="0.25">
      <c r="A565" s="212"/>
      <c r="B565" s="212"/>
      <c r="C565" s="212"/>
      <c r="D565" s="212"/>
      <c r="E565" s="212"/>
      <c r="F565" s="212"/>
      <c r="G565" s="212"/>
      <c r="H565" s="212"/>
      <c r="I565" s="212"/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  <c r="AH565" s="210"/>
      <c r="AI565" s="210"/>
      <c r="AJ565" s="210"/>
      <c r="AK565" s="210"/>
      <c r="AL565" s="210"/>
    </row>
    <row r="566" spans="1:38" x14ac:dyDescent="0.25">
      <c r="A566" s="212"/>
      <c r="B566" s="212"/>
      <c r="C566" s="212"/>
      <c r="D566" s="212"/>
      <c r="E566" s="212"/>
      <c r="F566" s="212"/>
      <c r="G566" s="212"/>
      <c r="H566" s="212"/>
      <c r="I566" s="212"/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  <c r="AH566" s="210"/>
      <c r="AI566" s="210"/>
      <c r="AJ566" s="210"/>
      <c r="AK566" s="210"/>
      <c r="AL566" s="210"/>
    </row>
    <row r="567" spans="1:38" x14ac:dyDescent="0.25">
      <c r="A567" s="212"/>
      <c r="B567" s="212"/>
      <c r="C567" s="212"/>
      <c r="D567" s="212"/>
      <c r="E567" s="212"/>
      <c r="F567" s="212"/>
      <c r="G567" s="212"/>
      <c r="H567" s="212"/>
      <c r="I567" s="212"/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  <c r="AH567" s="210"/>
      <c r="AI567" s="210"/>
      <c r="AJ567" s="210"/>
      <c r="AK567" s="210"/>
      <c r="AL567" s="210"/>
    </row>
    <row r="568" spans="1:38" x14ac:dyDescent="0.25">
      <c r="A568" s="212"/>
      <c r="B568" s="212"/>
      <c r="C568" s="212"/>
      <c r="D568" s="212"/>
      <c r="E568" s="212"/>
      <c r="F568" s="212"/>
      <c r="G568" s="212"/>
      <c r="H568" s="212"/>
      <c r="I568" s="212"/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  <c r="AH568" s="210"/>
      <c r="AI568" s="210"/>
      <c r="AJ568" s="210"/>
      <c r="AK568" s="210"/>
      <c r="AL568" s="210"/>
    </row>
    <row r="569" spans="1:38" x14ac:dyDescent="0.25">
      <c r="A569" s="212"/>
      <c r="B569" s="212"/>
      <c r="C569" s="212"/>
      <c r="D569" s="212"/>
      <c r="E569" s="212"/>
      <c r="F569" s="212"/>
      <c r="G569" s="212"/>
      <c r="H569" s="212"/>
      <c r="I569" s="212"/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  <c r="AH569" s="210"/>
      <c r="AI569" s="210"/>
      <c r="AJ569" s="210"/>
      <c r="AK569" s="210"/>
      <c r="AL569" s="210"/>
    </row>
    <row r="570" spans="1:38" x14ac:dyDescent="0.25">
      <c r="A570" s="212"/>
      <c r="B570" s="212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</row>
    <row r="571" spans="1:38" x14ac:dyDescent="0.25">
      <c r="A571" s="212"/>
      <c r="B571" s="212"/>
      <c r="C571" s="212"/>
      <c r="D571" s="212"/>
      <c r="E571" s="212"/>
      <c r="F571" s="212"/>
      <c r="G571" s="212"/>
      <c r="H571" s="212"/>
      <c r="I571" s="212"/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  <c r="AH571" s="210"/>
      <c r="AI571" s="210"/>
      <c r="AJ571" s="210"/>
      <c r="AK571" s="210"/>
      <c r="AL571" s="210"/>
    </row>
    <row r="572" spans="1:38" x14ac:dyDescent="0.25">
      <c r="A572" s="212"/>
      <c r="B572" s="212"/>
      <c r="C572" s="212"/>
      <c r="D572" s="212"/>
      <c r="E572" s="212"/>
      <c r="F572" s="212"/>
      <c r="G572" s="212"/>
      <c r="H572" s="212"/>
      <c r="I572" s="212"/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  <c r="AH572" s="210"/>
      <c r="AI572" s="210"/>
      <c r="AJ572" s="210"/>
      <c r="AK572" s="210"/>
      <c r="AL572" s="210"/>
    </row>
    <row r="573" spans="1:38" x14ac:dyDescent="0.25">
      <c r="A573" s="212"/>
      <c r="B573" s="212"/>
      <c r="C573" s="212"/>
      <c r="D573" s="212"/>
      <c r="E573" s="212"/>
      <c r="F573" s="212"/>
      <c r="G573" s="212"/>
      <c r="H573" s="212"/>
      <c r="I573" s="212"/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</row>
    <row r="574" spans="1:38" x14ac:dyDescent="0.25">
      <c r="A574" s="212"/>
      <c r="B574" s="212"/>
      <c r="C574" s="212"/>
      <c r="D574" s="212"/>
      <c r="E574" s="212"/>
      <c r="F574" s="212"/>
      <c r="G574" s="212"/>
      <c r="H574" s="212"/>
      <c r="I574" s="212"/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0"/>
    </row>
    <row r="575" spans="1:38" x14ac:dyDescent="0.25">
      <c r="A575" s="212"/>
      <c r="B575" s="212"/>
      <c r="C575" s="212"/>
      <c r="D575" s="212"/>
      <c r="E575" s="212"/>
      <c r="F575" s="212"/>
      <c r="G575" s="212"/>
      <c r="H575" s="212"/>
      <c r="I575" s="212"/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</row>
    <row r="576" spans="1:38" x14ac:dyDescent="0.25">
      <c r="A576" s="212"/>
      <c r="B576" s="212"/>
      <c r="C576" s="212"/>
      <c r="D576" s="212"/>
      <c r="E576" s="212"/>
      <c r="F576" s="212"/>
      <c r="G576" s="212"/>
      <c r="H576" s="212"/>
      <c r="I576" s="212"/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</row>
    <row r="577" spans="1:38" x14ac:dyDescent="0.25">
      <c r="A577" s="212"/>
      <c r="B577" s="212"/>
      <c r="C577" s="212"/>
      <c r="D577" s="212"/>
      <c r="E577" s="212"/>
      <c r="F577" s="212"/>
      <c r="G577" s="212"/>
      <c r="H577" s="212"/>
      <c r="I577" s="212"/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  <c r="AH577" s="210"/>
      <c r="AI577" s="210"/>
      <c r="AJ577" s="210"/>
      <c r="AK577" s="210"/>
      <c r="AL577" s="210"/>
    </row>
    <row r="578" spans="1:38" x14ac:dyDescent="0.25">
      <c r="A578" s="212"/>
      <c r="B578" s="212"/>
      <c r="C578" s="212"/>
      <c r="D578" s="212"/>
      <c r="E578" s="212"/>
      <c r="F578" s="212"/>
      <c r="G578" s="212"/>
      <c r="H578" s="212"/>
      <c r="I578" s="212"/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</row>
    <row r="579" spans="1:38" x14ac:dyDescent="0.25">
      <c r="A579" s="212"/>
      <c r="B579" s="212"/>
      <c r="C579" s="212"/>
      <c r="D579" s="212"/>
      <c r="E579" s="212"/>
      <c r="F579" s="212"/>
      <c r="G579" s="212"/>
      <c r="H579" s="212"/>
      <c r="I579" s="212"/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  <c r="AH579" s="210"/>
      <c r="AI579" s="210"/>
      <c r="AJ579" s="210"/>
      <c r="AK579" s="210"/>
      <c r="AL579" s="210"/>
    </row>
    <row r="580" spans="1:38" x14ac:dyDescent="0.25">
      <c r="A580" s="212"/>
      <c r="B580" s="212"/>
      <c r="C580" s="212"/>
      <c r="D580" s="212"/>
      <c r="E580" s="212"/>
      <c r="F580" s="212"/>
      <c r="G580" s="212"/>
      <c r="H580" s="212"/>
      <c r="I580" s="212"/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</row>
    <row r="581" spans="1:38" x14ac:dyDescent="0.25">
      <c r="A581" s="212"/>
      <c r="B581" s="212"/>
      <c r="C581" s="212"/>
      <c r="D581" s="212"/>
      <c r="E581" s="212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</row>
    <row r="582" spans="1:38" x14ac:dyDescent="0.25">
      <c r="A582" s="212"/>
      <c r="B582" s="212"/>
      <c r="C582" s="212"/>
      <c r="D582" s="212"/>
      <c r="E582" s="212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</row>
    <row r="583" spans="1:38" x14ac:dyDescent="0.25">
      <c r="A583" s="212"/>
      <c r="B583" s="212"/>
      <c r="C583" s="212"/>
      <c r="D583" s="212"/>
      <c r="E583" s="212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</row>
    <row r="584" spans="1:38" x14ac:dyDescent="0.25">
      <c r="A584" s="212"/>
      <c r="B584" s="212"/>
      <c r="C584" s="212"/>
      <c r="D584" s="212"/>
      <c r="E584" s="212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</row>
    <row r="585" spans="1:38" x14ac:dyDescent="0.25">
      <c r="A585" s="212"/>
      <c r="B585" s="212"/>
      <c r="C585" s="212"/>
      <c r="D585" s="212"/>
      <c r="E585" s="212"/>
      <c r="F585" s="212"/>
      <c r="G585" s="212"/>
      <c r="H585" s="212"/>
      <c r="I585" s="212"/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</row>
    <row r="586" spans="1:38" x14ac:dyDescent="0.25">
      <c r="A586" s="212"/>
      <c r="B586" s="212"/>
      <c r="C586" s="212"/>
      <c r="D586" s="212"/>
      <c r="E586" s="212"/>
      <c r="F586" s="212"/>
      <c r="G586" s="212"/>
      <c r="H586" s="212"/>
      <c r="I586" s="212"/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</row>
    <row r="587" spans="1:38" x14ac:dyDescent="0.25">
      <c r="A587" s="212"/>
      <c r="B587" s="212"/>
      <c r="C587" s="212"/>
      <c r="D587" s="212"/>
      <c r="E587" s="212"/>
      <c r="F587" s="212"/>
      <c r="G587" s="212"/>
      <c r="H587" s="212"/>
      <c r="I587" s="212"/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</row>
    <row r="588" spans="1:38" x14ac:dyDescent="0.25">
      <c r="A588" s="212"/>
      <c r="B588" s="212"/>
      <c r="C588" s="212"/>
      <c r="D588" s="212"/>
      <c r="E588" s="212"/>
      <c r="F588" s="212"/>
      <c r="G588" s="212"/>
      <c r="H588" s="212"/>
      <c r="I588" s="212"/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</row>
    <row r="589" spans="1:38" x14ac:dyDescent="0.25">
      <c r="A589" s="212"/>
      <c r="B589" s="212"/>
      <c r="C589" s="212"/>
      <c r="D589" s="212"/>
      <c r="E589" s="212"/>
      <c r="F589" s="212"/>
      <c r="G589" s="212"/>
      <c r="H589" s="212"/>
      <c r="I589" s="212"/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</row>
    <row r="590" spans="1:38" x14ac:dyDescent="0.25">
      <c r="A590" s="212"/>
      <c r="B590" s="212"/>
      <c r="C590" s="212"/>
      <c r="D590" s="212"/>
      <c r="E590" s="212"/>
      <c r="F590" s="212"/>
      <c r="G590" s="212"/>
      <c r="H590" s="212"/>
      <c r="I590" s="212"/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</row>
    <row r="591" spans="1:38" x14ac:dyDescent="0.25">
      <c r="A591" s="212"/>
      <c r="B591" s="212"/>
      <c r="C591" s="212"/>
      <c r="D591" s="212"/>
      <c r="E591" s="212"/>
      <c r="F591" s="212"/>
      <c r="G591" s="212"/>
      <c r="H591" s="212"/>
      <c r="I591" s="212"/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</row>
    <row r="592" spans="1:38" x14ac:dyDescent="0.25">
      <c r="A592" s="212"/>
      <c r="B592" s="212"/>
      <c r="C592" s="212"/>
      <c r="D592" s="212"/>
      <c r="E592" s="212"/>
      <c r="F592" s="212"/>
      <c r="G592" s="212"/>
      <c r="H592" s="212"/>
      <c r="I592" s="212"/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</row>
    <row r="593" spans="1:38" x14ac:dyDescent="0.25">
      <c r="A593" s="212"/>
      <c r="B593" s="212"/>
      <c r="C593" s="212"/>
      <c r="D593" s="212"/>
      <c r="E593" s="212"/>
      <c r="F593" s="212"/>
      <c r="G593" s="212"/>
      <c r="H593" s="212"/>
      <c r="I593" s="212"/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</row>
    <row r="594" spans="1:38" x14ac:dyDescent="0.25">
      <c r="A594" s="212"/>
      <c r="B594" s="212"/>
      <c r="C594" s="212"/>
      <c r="D594" s="212"/>
      <c r="E594" s="212"/>
      <c r="F594" s="212"/>
      <c r="G594" s="212"/>
      <c r="H594" s="212"/>
      <c r="I594" s="212"/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</row>
    <row r="595" spans="1:38" x14ac:dyDescent="0.25">
      <c r="A595" s="212"/>
      <c r="B595" s="212"/>
      <c r="C595" s="212"/>
      <c r="D595" s="212"/>
      <c r="E595" s="212"/>
      <c r="F595" s="212"/>
      <c r="G595" s="212"/>
      <c r="H595" s="212"/>
      <c r="I595" s="212"/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</row>
    <row r="596" spans="1:38" x14ac:dyDescent="0.25">
      <c r="A596" s="212"/>
      <c r="B596" s="212"/>
      <c r="C596" s="212"/>
      <c r="D596" s="212"/>
      <c r="E596" s="212"/>
      <c r="F596" s="212"/>
      <c r="G596" s="212"/>
      <c r="H596" s="212"/>
      <c r="I596" s="212"/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</row>
    <row r="597" spans="1:38" x14ac:dyDescent="0.25">
      <c r="A597" s="212"/>
      <c r="B597" s="212"/>
      <c r="C597" s="212"/>
      <c r="D597" s="212"/>
      <c r="E597" s="212"/>
      <c r="F597" s="212"/>
      <c r="G597" s="212"/>
      <c r="H597" s="212"/>
      <c r="I597" s="212"/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</row>
    <row r="598" spans="1:38" x14ac:dyDescent="0.25">
      <c r="A598" s="212"/>
      <c r="B598" s="212"/>
      <c r="C598" s="212"/>
      <c r="D598" s="212"/>
      <c r="E598" s="212"/>
      <c r="F598" s="212"/>
      <c r="G598" s="212"/>
      <c r="H598" s="212"/>
      <c r="I598" s="212"/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</row>
    <row r="599" spans="1:38" x14ac:dyDescent="0.25">
      <c r="A599" s="212"/>
      <c r="B599" s="212"/>
      <c r="C599" s="212"/>
      <c r="D599" s="212"/>
      <c r="E599" s="212"/>
      <c r="F599" s="212"/>
      <c r="G599" s="212"/>
      <c r="H599" s="212"/>
      <c r="I599" s="212"/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</row>
    <row r="600" spans="1:38" x14ac:dyDescent="0.25">
      <c r="A600" s="212"/>
      <c r="B600" s="212"/>
      <c r="C600" s="212"/>
      <c r="D600" s="212"/>
      <c r="E600" s="212"/>
      <c r="F600" s="212"/>
      <c r="G600" s="212"/>
      <c r="H600" s="212"/>
      <c r="I600" s="212"/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  <c r="AH600" s="210"/>
      <c r="AI600" s="210"/>
      <c r="AJ600" s="210"/>
      <c r="AK600" s="210"/>
      <c r="AL600" s="210"/>
    </row>
    <row r="601" spans="1:38" x14ac:dyDescent="0.25">
      <c r="A601" s="212"/>
      <c r="B601" s="212"/>
      <c r="C601" s="212"/>
      <c r="D601" s="212"/>
      <c r="E601" s="212"/>
      <c r="F601" s="212"/>
      <c r="G601" s="212"/>
      <c r="H601" s="212"/>
      <c r="I601" s="212"/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  <c r="AH601" s="210"/>
      <c r="AI601" s="210"/>
      <c r="AJ601" s="210"/>
      <c r="AK601" s="210"/>
      <c r="AL601" s="210"/>
    </row>
    <row r="602" spans="1:38" x14ac:dyDescent="0.25">
      <c r="A602" s="212"/>
      <c r="B602" s="212"/>
      <c r="C602" s="212"/>
      <c r="D602" s="212"/>
      <c r="E602" s="212"/>
      <c r="F602" s="212"/>
      <c r="G602" s="212"/>
      <c r="H602" s="212"/>
      <c r="I602" s="212"/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  <c r="AH602" s="210"/>
      <c r="AI602" s="210"/>
      <c r="AJ602" s="210"/>
      <c r="AK602" s="210"/>
      <c r="AL602" s="210"/>
    </row>
    <row r="603" spans="1:38" x14ac:dyDescent="0.25">
      <c r="A603" s="212"/>
      <c r="B603" s="212"/>
      <c r="C603" s="212"/>
      <c r="D603" s="212"/>
      <c r="E603" s="212"/>
      <c r="F603" s="212"/>
      <c r="G603" s="212"/>
      <c r="H603" s="212"/>
      <c r="I603" s="212"/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  <c r="AH603" s="210"/>
      <c r="AI603" s="210"/>
      <c r="AJ603" s="210"/>
      <c r="AK603" s="210"/>
      <c r="AL603" s="210"/>
    </row>
    <row r="604" spans="1:38" x14ac:dyDescent="0.25">
      <c r="A604" s="212"/>
      <c r="B604" s="212"/>
      <c r="C604" s="212"/>
      <c r="D604" s="212"/>
      <c r="E604" s="212"/>
      <c r="F604" s="212"/>
      <c r="G604" s="212"/>
      <c r="H604" s="212"/>
      <c r="I604" s="212"/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  <c r="AH604" s="210"/>
      <c r="AI604" s="210"/>
      <c r="AJ604" s="210"/>
      <c r="AK604" s="210"/>
      <c r="AL604" s="210"/>
    </row>
    <row r="605" spans="1:38" x14ac:dyDescent="0.25">
      <c r="A605" s="212"/>
      <c r="B605" s="212"/>
      <c r="C605" s="212"/>
      <c r="D605" s="212"/>
      <c r="E605" s="212"/>
      <c r="F605" s="212"/>
      <c r="G605" s="212"/>
      <c r="H605" s="212"/>
      <c r="I605" s="212"/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  <c r="AH605" s="210"/>
      <c r="AI605" s="210"/>
      <c r="AJ605" s="210"/>
      <c r="AK605" s="210"/>
      <c r="AL605" s="210"/>
    </row>
    <row r="606" spans="1:38" x14ac:dyDescent="0.25">
      <c r="A606" s="212"/>
      <c r="B606" s="212"/>
      <c r="C606" s="212"/>
      <c r="D606" s="212"/>
      <c r="E606" s="212"/>
      <c r="F606" s="212"/>
      <c r="G606" s="212"/>
      <c r="H606" s="212"/>
      <c r="I606" s="212"/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  <c r="AH606" s="210"/>
      <c r="AI606" s="210"/>
      <c r="AJ606" s="210"/>
      <c r="AK606" s="210"/>
      <c r="AL606" s="210"/>
    </row>
    <row r="607" spans="1:38" x14ac:dyDescent="0.25">
      <c r="A607" s="212"/>
      <c r="B607" s="212"/>
      <c r="C607" s="212"/>
      <c r="D607" s="212"/>
      <c r="E607" s="212"/>
      <c r="F607" s="212"/>
      <c r="G607" s="212"/>
      <c r="H607" s="212"/>
      <c r="I607" s="212"/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</row>
    <row r="608" spans="1:38" x14ac:dyDescent="0.25">
      <c r="A608" s="212"/>
      <c r="B608" s="212"/>
      <c r="C608" s="212"/>
      <c r="D608" s="212"/>
      <c r="E608" s="212"/>
      <c r="F608" s="212"/>
      <c r="G608" s="212"/>
      <c r="H608" s="212"/>
      <c r="I608" s="212"/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</row>
    <row r="609" spans="1:38" x14ac:dyDescent="0.25">
      <c r="A609" s="212"/>
      <c r="B609" s="212"/>
      <c r="C609" s="212"/>
      <c r="D609" s="212"/>
      <c r="E609" s="212"/>
      <c r="F609" s="212"/>
      <c r="G609" s="212"/>
      <c r="H609" s="212"/>
      <c r="I609" s="212"/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</row>
    <row r="610" spans="1:38" x14ac:dyDescent="0.25">
      <c r="A610" s="212"/>
      <c r="B610" s="212"/>
      <c r="C610" s="212"/>
      <c r="D610" s="212"/>
      <c r="E610" s="212"/>
      <c r="F610" s="212"/>
      <c r="G610" s="212"/>
      <c r="H610" s="212"/>
      <c r="I610" s="212"/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</row>
    <row r="611" spans="1:38" x14ac:dyDescent="0.25">
      <c r="A611" s="212"/>
      <c r="B611" s="212"/>
      <c r="C611" s="212"/>
      <c r="D611" s="212"/>
      <c r="E611" s="212"/>
      <c r="F611" s="212"/>
      <c r="G611" s="212"/>
      <c r="H611" s="212"/>
      <c r="I611" s="212"/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</row>
    <row r="612" spans="1:38" x14ac:dyDescent="0.25">
      <c r="A612" s="212"/>
      <c r="B612" s="212"/>
      <c r="C612" s="212"/>
      <c r="D612" s="212"/>
      <c r="E612" s="212"/>
      <c r="F612" s="212"/>
      <c r="G612" s="212"/>
      <c r="H612" s="212"/>
      <c r="I612" s="212"/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</row>
    <row r="613" spans="1:38" x14ac:dyDescent="0.25">
      <c r="A613" s="212"/>
      <c r="B613" s="212"/>
      <c r="C613" s="212"/>
      <c r="D613" s="212"/>
      <c r="E613" s="212"/>
      <c r="F613" s="212"/>
      <c r="G613" s="212"/>
      <c r="H613" s="212"/>
      <c r="I613" s="212"/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</row>
    <row r="614" spans="1:38" x14ac:dyDescent="0.25">
      <c r="A614" s="212"/>
      <c r="B614" s="212"/>
      <c r="C614" s="212"/>
      <c r="D614" s="212"/>
      <c r="E614" s="212"/>
      <c r="F614" s="212"/>
      <c r="G614" s="212"/>
      <c r="H614" s="212"/>
      <c r="I614" s="212"/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</row>
    <row r="615" spans="1:38" x14ac:dyDescent="0.25">
      <c r="A615" s="212"/>
      <c r="B615" s="212"/>
      <c r="C615" s="212"/>
      <c r="D615" s="212"/>
      <c r="E615" s="212"/>
      <c r="F615" s="212"/>
      <c r="G615" s="212"/>
      <c r="H615" s="212"/>
      <c r="I615" s="212"/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</row>
    <row r="616" spans="1:38" x14ac:dyDescent="0.25">
      <c r="A616" s="212"/>
      <c r="B616" s="212"/>
      <c r="C616" s="212"/>
      <c r="D616" s="212"/>
      <c r="E616" s="212"/>
      <c r="F616" s="212"/>
      <c r="G616" s="212"/>
      <c r="H616" s="212"/>
      <c r="I616" s="212"/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</row>
    <row r="617" spans="1:38" x14ac:dyDescent="0.25">
      <c r="A617" s="212"/>
      <c r="B617" s="212"/>
      <c r="C617" s="212"/>
      <c r="D617" s="212"/>
      <c r="E617" s="212"/>
      <c r="F617" s="212"/>
      <c r="G617" s="212"/>
      <c r="H617" s="212"/>
      <c r="I617" s="212"/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</row>
    <row r="618" spans="1:38" x14ac:dyDescent="0.25">
      <c r="A618" s="212"/>
      <c r="B618" s="212"/>
      <c r="C618" s="212"/>
      <c r="D618" s="212"/>
      <c r="E618" s="212"/>
      <c r="F618" s="212"/>
      <c r="G618" s="212"/>
      <c r="H618" s="212"/>
      <c r="I618" s="212"/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</row>
    <row r="619" spans="1:38" x14ac:dyDescent="0.25">
      <c r="A619" s="212"/>
      <c r="B619" s="212"/>
      <c r="C619" s="212"/>
      <c r="D619" s="212"/>
      <c r="E619" s="212"/>
      <c r="F619" s="212"/>
      <c r="G619" s="212"/>
      <c r="H619" s="212"/>
      <c r="I619" s="212"/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</row>
    <row r="620" spans="1:38" x14ac:dyDescent="0.25">
      <c r="A620" s="212"/>
      <c r="B620" s="212"/>
      <c r="C620" s="212"/>
      <c r="D620" s="212"/>
      <c r="E620" s="212"/>
      <c r="F620" s="212"/>
      <c r="G620" s="212"/>
      <c r="H620" s="212"/>
      <c r="I620" s="212"/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</row>
    <row r="621" spans="1:38" x14ac:dyDescent="0.25">
      <c r="A621" s="212"/>
      <c r="B621" s="212"/>
      <c r="C621" s="212"/>
      <c r="D621" s="212"/>
      <c r="E621" s="212"/>
      <c r="F621" s="212"/>
      <c r="G621" s="212"/>
      <c r="H621" s="212"/>
      <c r="I621" s="212"/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</row>
    <row r="622" spans="1:38" x14ac:dyDescent="0.25">
      <c r="A622" s="212"/>
      <c r="B622" s="212"/>
      <c r="C622" s="212"/>
      <c r="D622" s="212"/>
      <c r="E622" s="212"/>
      <c r="F622" s="212"/>
      <c r="G622" s="212"/>
      <c r="H622" s="212"/>
      <c r="I622" s="212"/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</row>
    <row r="623" spans="1:38" x14ac:dyDescent="0.25">
      <c r="A623" s="212"/>
      <c r="B623" s="212"/>
      <c r="C623" s="212"/>
      <c r="D623" s="212"/>
      <c r="E623" s="212"/>
      <c r="F623" s="212"/>
      <c r="G623" s="212"/>
      <c r="H623" s="212"/>
      <c r="I623" s="212"/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</row>
    <row r="624" spans="1:38" x14ac:dyDescent="0.25">
      <c r="A624" s="212"/>
      <c r="B624" s="212"/>
      <c r="C624" s="212"/>
      <c r="D624" s="212"/>
      <c r="E624" s="212"/>
      <c r="F624" s="212"/>
      <c r="G624" s="212"/>
      <c r="H624" s="212"/>
      <c r="I624" s="212"/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</row>
    <row r="625" spans="1:38" x14ac:dyDescent="0.25">
      <c r="A625" s="212"/>
      <c r="B625" s="212"/>
      <c r="C625" s="212"/>
      <c r="D625" s="212"/>
      <c r="E625" s="212"/>
      <c r="F625" s="212"/>
      <c r="G625" s="212"/>
      <c r="H625" s="212"/>
      <c r="I625" s="212"/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</row>
    <row r="626" spans="1:38" x14ac:dyDescent="0.25">
      <c r="A626" s="212"/>
      <c r="B626" s="212"/>
      <c r="C626" s="212"/>
      <c r="D626" s="212"/>
      <c r="E626" s="212"/>
      <c r="F626" s="212"/>
      <c r="G626" s="212"/>
      <c r="H626" s="212"/>
      <c r="I626" s="212"/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</row>
    <row r="627" spans="1:38" x14ac:dyDescent="0.25">
      <c r="A627" s="212"/>
      <c r="B627" s="212"/>
      <c r="C627" s="212"/>
      <c r="D627" s="212"/>
      <c r="E627" s="212"/>
      <c r="F627" s="212"/>
      <c r="G627" s="212"/>
      <c r="H627" s="212"/>
      <c r="I627" s="212"/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</row>
    <row r="628" spans="1:38" x14ac:dyDescent="0.25">
      <c r="A628" s="212"/>
      <c r="B628" s="212"/>
      <c r="C628" s="212"/>
      <c r="D628" s="212"/>
      <c r="E628" s="212"/>
      <c r="F628" s="212"/>
      <c r="G628" s="212"/>
      <c r="H628" s="212"/>
      <c r="I628" s="212"/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</row>
    <row r="629" spans="1:38" x14ac:dyDescent="0.25">
      <c r="A629" s="212"/>
      <c r="B629" s="212"/>
      <c r="C629" s="212"/>
      <c r="D629" s="212"/>
      <c r="E629" s="212"/>
      <c r="F629" s="212"/>
      <c r="G629" s="212"/>
      <c r="H629" s="212"/>
      <c r="I629" s="212"/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</row>
    <row r="630" spans="1:38" x14ac:dyDescent="0.25">
      <c r="A630" s="212"/>
      <c r="B630" s="212"/>
      <c r="C630" s="212"/>
      <c r="D630" s="212"/>
      <c r="E630" s="212"/>
      <c r="F630" s="212"/>
      <c r="G630" s="212"/>
      <c r="H630" s="212"/>
      <c r="I630" s="212"/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</row>
    <row r="631" spans="1:38" x14ac:dyDescent="0.25">
      <c r="A631" s="212"/>
      <c r="B631" s="212"/>
      <c r="C631" s="212"/>
      <c r="D631" s="212"/>
      <c r="E631" s="212"/>
      <c r="F631" s="212"/>
      <c r="G631" s="212"/>
      <c r="H631" s="212"/>
      <c r="I631" s="212"/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</row>
    <row r="632" spans="1:38" x14ac:dyDescent="0.25">
      <c r="A632" s="212"/>
      <c r="B632" s="212"/>
      <c r="C632" s="212"/>
      <c r="D632" s="212"/>
      <c r="E632" s="212"/>
      <c r="F632" s="212"/>
      <c r="G632" s="212"/>
      <c r="H632" s="212"/>
      <c r="I632" s="212"/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</row>
    <row r="633" spans="1:38" x14ac:dyDescent="0.25">
      <c r="A633" s="212"/>
      <c r="B633" s="212"/>
      <c r="C633" s="212"/>
      <c r="D633" s="212"/>
      <c r="E633" s="212"/>
      <c r="F633" s="212"/>
      <c r="G633" s="212"/>
      <c r="H633" s="212"/>
      <c r="I633" s="212"/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</row>
    <row r="634" spans="1:38" x14ac:dyDescent="0.25">
      <c r="A634" s="212"/>
      <c r="B634" s="212"/>
      <c r="C634" s="212"/>
      <c r="D634" s="212"/>
      <c r="E634" s="212"/>
      <c r="F634" s="212"/>
      <c r="G634" s="212"/>
      <c r="H634" s="212"/>
      <c r="I634" s="212"/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</row>
    <row r="635" spans="1:38" x14ac:dyDescent="0.25">
      <c r="A635" s="212"/>
      <c r="B635" s="212"/>
      <c r="C635" s="212"/>
      <c r="D635" s="212"/>
      <c r="E635" s="212"/>
      <c r="F635" s="212"/>
      <c r="G635" s="212"/>
      <c r="H635" s="212"/>
      <c r="I635" s="212"/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</row>
    <row r="636" spans="1:38" x14ac:dyDescent="0.25">
      <c r="A636" s="212"/>
      <c r="B636" s="212"/>
      <c r="C636" s="212"/>
      <c r="D636" s="212"/>
      <c r="E636" s="212"/>
      <c r="F636" s="212"/>
      <c r="G636" s="212"/>
      <c r="H636" s="212"/>
      <c r="I636" s="212"/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</row>
    <row r="637" spans="1:38" x14ac:dyDescent="0.25">
      <c r="A637" s="212"/>
      <c r="B637" s="212"/>
      <c r="C637" s="212"/>
      <c r="D637" s="212"/>
      <c r="E637" s="212"/>
      <c r="F637" s="212"/>
      <c r="G637" s="212"/>
      <c r="H637" s="212"/>
      <c r="I637" s="212"/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</row>
    <row r="638" spans="1:38" x14ac:dyDescent="0.25">
      <c r="A638" s="212"/>
      <c r="B638" s="212"/>
      <c r="C638" s="212"/>
      <c r="D638" s="212"/>
      <c r="E638" s="212"/>
      <c r="F638" s="212"/>
      <c r="G638" s="212"/>
      <c r="H638" s="212"/>
      <c r="I638" s="212"/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</row>
    <row r="639" spans="1:38" x14ac:dyDescent="0.25">
      <c r="A639" s="212"/>
      <c r="B639" s="212"/>
      <c r="C639" s="212"/>
      <c r="D639" s="212"/>
      <c r="E639" s="212"/>
      <c r="F639" s="212"/>
      <c r="G639" s="212"/>
      <c r="H639" s="212"/>
      <c r="I639" s="212"/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</row>
    <row r="640" spans="1:38" x14ac:dyDescent="0.25">
      <c r="A640" s="212"/>
      <c r="B640" s="212"/>
      <c r="C640" s="212"/>
      <c r="D640" s="212"/>
      <c r="E640" s="212"/>
      <c r="F640" s="212"/>
      <c r="G640" s="212"/>
      <c r="H640" s="212"/>
      <c r="I640" s="212"/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</row>
    <row r="641" spans="1:38" x14ac:dyDescent="0.25">
      <c r="A641" s="212"/>
      <c r="B641" s="212"/>
      <c r="C641" s="212"/>
      <c r="D641" s="212"/>
      <c r="E641" s="212"/>
      <c r="F641" s="212"/>
      <c r="G641" s="212"/>
      <c r="H641" s="212"/>
      <c r="I641" s="212"/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</row>
    <row r="642" spans="1:38" x14ac:dyDescent="0.25">
      <c r="A642" s="212"/>
      <c r="B642" s="212"/>
      <c r="C642" s="212"/>
      <c r="D642" s="212"/>
      <c r="E642" s="212"/>
      <c r="F642" s="212"/>
      <c r="G642" s="212"/>
      <c r="H642" s="212"/>
      <c r="I642" s="212"/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</row>
    <row r="643" spans="1:38" x14ac:dyDescent="0.25">
      <c r="A643" s="212"/>
      <c r="B643" s="212"/>
      <c r="C643" s="212"/>
      <c r="D643" s="212"/>
      <c r="E643" s="212"/>
      <c r="F643" s="212"/>
      <c r="G643" s="212"/>
      <c r="H643" s="212"/>
      <c r="I643" s="212"/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</row>
    <row r="644" spans="1:38" x14ac:dyDescent="0.25">
      <c r="A644" s="212"/>
      <c r="B644" s="212"/>
      <c r="C644" s="212"/>
      <c r="D644" s="212"/>
      <c r="E644" s="212"/>
      <c r="F644" s="212"/>
      <c r="G644" s="212"/>
      <c r="H644" s="212"/>
      <c r="I644" s="212"/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</row>
    <row r="645" spans="1:38" x14ac:dyDescent="0.25">
      <c r="A645" s="212"/>
      <c r="B645" s="212"/>
      <c r="C645" s="212"/>
      <c r="D645" s="212"/>
      <c r="E645" s="212"/>
      <c r="F645" s="212"/>
      <c r="G645" s="212"/>
      <c r="H645" s="212"/>
      <c r="I645" s="212"/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  <c r="AH645" s="210"/>
      <c r="AI645" s="210"/>
      <c r="AJ645" s="210"/>
      <c r="AK645" s="210"/>
      <c r="AL645" s="210"/>
    </row>
    <row r="646" spans="1:38" x14ac:dyDescent="0.25">
      <c r="A646" s="212"/>
      <c r="B646" s="212"/>
      <c r="C646" s="212"/>
      <c r="D646" s="212"/>
      <c r="E646" s="212"/>
      <c r="F646" s="212"/>
      <c r="G646" s="212"/>
      <c r="H646" s="212"/>
      <c r="I646" s="212"/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</row>
    <row r="647" spans="1:38" x14ac:dyDescent="0.25">
      <c r="A647" s="212"/>
      <c r="B647" s="212"/>
      <c r="C647" s="212"/>
      <c r="D647" s="212"/>
      <c r="E647" s="212"/>
      <c r="F647" s="212"/>
      <c r="G647" s="212"/>
      <c r="H647" s="212"/>
      <c r="I647" s="212"/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</row>
    <row r="648" spans="1:38" x14ac:dyDescent="0.25">
      <c r="A648" s="212"/>
      <c r="B648" s="212"/>
      <c r="C648" s="212"/>
      <c r="D648" s="212"/>
      <c r="E648" s="212"/>
      <c r="F648" s="212"/>
      <c r="G648" s="212"/>
      <c r="H648" s="212"/>
      <c r="I648" s="212"/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  <c r="AH648" s="210"/>
      <c r="AI648" s="210"/>
      <c r="AJ648" s="210"/>
      <c r="AK648" s="210"/>
      <c r="AL648" s="210"/>
    </row>
    <row r="649" spans="1:38" x14ac:dyDescent="0.25">
      <c r="A649" s="212"/>
      <c r="B649" s="212"/>
      <c r="C649" s="212"/>
      <c r="D649" s="212"/>
      <c r="E649" s="212"/>
      <c r="F649" s="212"/>
      <c r="G649" s="212"/>
      <c r="H649" s="212"/>
      <c r="I649" s="212"/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  <c r="AH649" s="210"/>
      <c r="AI649" s="210"/>
      <c r="AJ649" s="210"/>
      <c r="AK649" s="210"/>
      <c r="AL649" s="210"/>
    </row>
    <row r="650" spans="1:38" x14ac:dyDescent="0.25">
      <c r="A650" s="212"/>
      <c r="B650" s="212"/>
      <c r="C650" s="212"/>
      <c r="D650" s="212"/>
      <c r="E650" s="212"/>
      <c r="F650" s="212"/>
      <c r="G650" s="212"/>
      <c r="H650" s="212"/>
      <c r="I650" s="212"/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</row>
    <row r="651" spans="1:38" x14ac:dyDescent="0.25">
      <c r="A651" s="212"/>
      <c r="B651" s="212"/>
      <c r="C651" s="212"/>
      <c r="D651" s="212"/>
      <c r="E651" s="212"/>
      <c r="F651" s="212"/>
      <c r="G651" s="212"/>
      <c r="H651" s="212"/>
      <c r="I651" s="212"/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</row>
    <row r="652" spans="1:38" x14ac:dyDescent="0.25">
      <c r="A652" s="212"/>
      <c r="B652" s="212"/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</row>
    <row r="653" spans="1:38" x14ac:dyDescent="0.25">
      <c r="A653" s="212"/>
      <c r="B653" s="212"/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</row>
    <row r="654" spans="1:38" x14ac:dyDescent="0.25">
      <c r="A654" s="212"/>
      <c r="B654" s="212"/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</row>
    <row r="655" spans="1:38" x14ac:dyDescent="0.25">
      <c r="A655" s="212"/>
      <c r="B655" s="212"/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</row>
    <row r="656" spans="1:38" x14ac:dyDescent="0.25">
      <c r="A656" s="212"/>
      <c r="B656" s="212"/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</row>
    <row r="657" spans="1:38" x14ac:dyDescent="0.25">
      <c r="A657" s="212"/>
      <c r="B657" s="212"/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</row>
    <row r="658" spans="1:38" x14ac:dyDescent="0.25">
      <c r="A658" s="212"/>
      <c r="B658" s="212"/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</row>
    <row r="659" spans="1:38" x14ac:dyDescent="0.25">
      <c r="A659" s="212"/>
      <c r="B659" s="212"/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0"/>
      <c r="AL659" s="210"/>
    </row>
    <row r="660" spans="1:38" x14ac:dyDescent="0.25">
      <c r="A660" s="212"/>
      <c r="B660" s="212"/>
      <c r="C660" s="212"/>
      <c r="D660" s="212"/>
      <c r="E660" s="212"/>
      <c r="F660" s="212"/>
      <c r="G660" s="212"/>
      <c r="H660" s="212"/>
      <c r="I660" s="212"/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210"/>
      <c r="AL660" s="210"/>
    </row>
    <row r="661" spans="1:38" x14ac:dyDescent="0.25">
      <c r="A661" s="212"/>
      <c r="B661" s="212"/>
      <c r="C661" s="212"/>
      <c r="D661" s="212"/>
      <c r="E661" s="212"/>
      <c r="F661" s="212"/>
      <c r="G661" s="212"/>
      <c r="H661" s="212"/>
      <c r="I661" s="212"/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</row>
    <row r="662" spans="1:38" x14ac:dyDescent="0.25">
      <c r="A662" s="212"/>
      <c r="B662" s="212"/>
      <c r="C662" s="212"/>
      <c r="D662" s="212"/>
      <c r="E662" s="212"/>
      <c r="F662" s="212"/>
      <c r="G662" s="212"/>
      <c r="H662" s="212"/>
      <c r="I662" s="212"/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</row>
    <row r="663" spans="1:38" x14ac:dyDescent="0.25">
      <c r="A663" s="212"/>
      <c r="B663" s="212"/>
      <c r="C663" s="212"/>
      <c r="D663" s="212"/>
      <c r="E663" s="212"/>
      <c r="F663" s="212"/>
      <c r="G663" s="212"/>
      <c r="H663" s="212"/>
      <c r="I663" s="212"/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</row>
    <row r="664" spans="1:38" x14ac:dyDescent="0.25">
      <c r="A664" s="212"/>
      <c r="B664" s="212"/>
      <c r="C664" s="212"/>
      <c r="D664" s="212"/>
      <c r="E664" s="212"/>
      <c r="F664" s="212"/>
      <c r="G664" s="212"/>
      <c r="H664" s="212"/>
      <c r="I664" s="212"/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</row>
    <row r="665" spans="1:38" x14ac:dyDescent="0.25">
      <c r="A665" s="212"/>
      <c r="B665" s="212"/>
      <c r="C665" s="212"/>
      <c r="D665" s="212"/>
      <c r="E665" s="212"/>
      <c r="F665" s="212"/>
      <c r="G665" s="212"/>
      <c r="H665" s="212"/>
      <c r="I665" s="212"/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</row>
    <row r="666" spans="1:38" x14ac:dyDescent="0.25">
      <c r="A666" s="212"/>
      <c r="B666" s="212"/>
      <c r="C666" s="212"/>
      <c r="D666" s="212"/>
      <c r="E666" s="212"/>
      <c r="F666" s="212"/>
      <c r="G666" s="212"/>
      <c r="H666" s="212"/>
      <c r="I666" s="212"/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</row>
    <row r="667" spans="1:38" x14ac:dyDescent="0.25">
      <c r="A667" s="212"/>
      <c r="B667" s="212"/>
      <c r="C667" s="212"/>
      <c r="D667" s="212"/>
      <c r="E667" s="212"/>
      <c r="F667" s="212"/>
      <c r="G667" s="212"/>
      <c r="H667" s="212"/>
      <c r="I667" s="212"/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</row>
    <row r="668" spans="1:38" x14ac:dyDescent="0.25">
      <c r="A668" s="212"/>
      <c r="B668" s="212"/>
      <c r="C668" s="212"/>
      <c r="D668" s="212"/>
      <c r="E668" s="212"/>
      <c r="F668" s="212"/>
      <c r="G668" s="212"/>
      <c r="H668" s="212"/>
      <c r="I668" s="212"/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</row>
    <row r="669" spans="1:38" x14ac:dyDescent="0.25">
      <c r="A669" s="212"/>
      <c r="B669" s="212"/>
      <c r="C669" s="212"/>
      <c r="D669" s="212"/>
      <c r="E669" s="212"/>
      <c r="F669" s="212"/>
      <c r="G669" s="212"/>
      <c r="H669" s="212"/>
      <c r="I669" s="212"/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</row>
    <row r="670" spans="1:38" x14ac:dyDescent="0.25">
      <c r="A670" s="212"/>
      <c r="B670" s="212"/>
      <c r="C670" s="212"/>
      <c r="D670" s="212"/>
      <c r="E670" s="212"/>
      <c r="F670" s="212"/>
      <c r="G670" s="212"/>
      <c r="H670" s="212"/>
      <c r="I670" s="212"/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</row>
    <row r="671" spans="1:38" x14ac:dyDescent="0.25">
      <c r="A671" s="212"/>
      <c r="B671" s="212"/>
      <c r="C671" s="212"/>
      <c r="D671" s="212"/>
      <c r="E671" s="212"/>
      <c r="F671" s="212"/>
      <c r="G671" s="212"/>
      <c r="H671" s="212"/>
      <c r="I671" s="212"/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</row>
    <row r="672" spans="1:38" x14ac:dyDescent="0.25">
      <c r="A672" s="212"/>
      <c r="B672" s="212"/>
      <c r="C672" s="212"/>
      <c r="D672" s="212"/>
      <c r="E672" s="212"/>
      <c r="F672" s="212"/>
      <c r="G672" s="212"/>
      <c r="H672" s="212"/>
      <c r="I672" s="212"/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</row>
    <row r="673" spans="1:38" x14ac:dyDescent="0.25">
      <c r="A673" s="212"/>
      <c r="B673" s="212"/>
      <c r="C673" s="212"/>
      <c r="D673" s="212"/>
      <c r="E673" s="212"/>
      <c r="F673" s="212"/>
      <c r="G673" s="212"/>
      <c r="H673" s="212"/>
      <c r="I673" s="212"/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</row>
    <row r="674" spans="1:38" x14ac:dyDescent="0.25">
      <c r="A674" s="212"/>
      <c r="B674" s="212"/>
      <c r="C674" s="212"/>
      <c r="D674" s="212"/>
      <c r="E674" s="212"/>
      <c r="F674" s="212"/>
      <c r="G674" s="212"/>
      <c r="H674" s="212"/>
      <c r="I674" s="212"/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  <c r="AH674" s="210"/>
      <c r="AI674" s="210"/>
      <c r="AJ674" s="210"/>
      <c r="AK674" s="210"/>
      <c r="AL674" s="210"/>
    </row>
    <row r="675" spans="1:38" x14ac:dyDescent="0.25">
      <c r="A675" s="212"/>
      <c r="B675" s="212"/>
      <c r="C675" s="212"/>
      <c r="D675" s="212"/>
      <c r="E675" s="212"/>
      <c r="F675" s="212"/>
      <c r="G675" s="212"/>
      <c r="H675" s="212"/>
      <c r="I675" s="212"/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  <c r="AH675" s="210"/>
      <c r="AI675" s="210"/>
      <c r="AJ675" s="210"/>
      <c r="AK675" s="210"/>
      <c r="AL675" s="210"/>
    </row>
    <row r="676" spans="1:38" x14ac:dyDescent="0.25">
      <c r="A676" s="212"/>
      <c r="B676" s="212"/>
      <c r="C676" s="212"/>
      <c r="D676" s="212"/>
      <c r="E676" s="212"/>
      <c r="F676" s="212"/>
      <c r="G676" s="212"/>
      <c r="H676" s="212"/>
      <c r="I676" s="212"/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</row>
    <row r="677" spans="1:38" x14ac:dyDescent="0.25">
      <c r="A677" s="212"/>
      <c r="B677" s="212"/>
      <c r="C677" s="212"/>
      <c r="D677" s="212"/>
      <c r="E677" s="212"/>
      <c r="F677" s="212"/>
      <c r="G677" s="212"/>
      <c r="H677" s="212"/>
      <c r="I677" s="212"/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  <c r="AH677" s="210"/>
      <c r="AI677" s="210"/>
      <c r="AJ677" s="210"/>
      <c r="AK677" s="210"/>
      <c r="AL677" s="210"/>
    </row>
    <row r="678" spans="1:38" x14ac:dyDescent="0.25">
      <c r="A678" s="212"/>
      <c r="B678" s="212"/>
      <c r="C678" s="212"/>
      <c r="D678" s="212"/>
      <c r="E678" s="212"/>
      <c r="F678" s="212"/>
      <c r="G678" s="212"/>
      <c r="H678" s="212"/>
      <c r="I678" s="212"/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</row>
    <row r="679" spans="1:38" x14ac:dyDescent="0.25">
      <c r="A679" s="212"/>
      <c r="B679" s="212"/>
      <c r="C679" s="212"/>
      <c r="D679" s="212"/>
      <c r="E679" s="212"/>
      <c r="F679" s="212"/>
      <c r="G679" s="212"/>
      <c r="H679" s="212"/>
      <c r="I679" s="212"/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</row>
    <row r="680" spans="1:38" x14ac:dyDescent="0.25">
      <c r="A680" s="212"/>
      <c r="B680" s="212"/>
      <c r="C680" s="212"/>
      <c r="D680" s="212"/>
      <c r="E680" s="212"/>
      <c r="F680" s="212"/>
      <c r="G680" s="212"/>
      <c r="H680" s="212"/>
      <c r="I680" s="212"/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</row>
    <row r="681" spans="1:38" x14ac:dyDescent="0.25">
      <c r="A681" s="212"/>
      <c r="B681" s="212"/>
      <c r="C681" s="212"/>
      <c r="D681" s="212"/>
      <c r="E681" s="212"/>
      <c r="F681" s="212"/>
      <c r="G681" s="212"/>
      <c r="H681" s="212"/>
      <c r="I681" s="212"/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</row>
    <row r="682" spans="1:38" x14ac:dyDescent="0.25">
      <c r="A682" s="212"/>
      <c r="B682" s="212"/>
      <c r="C682" s="212"/>
      <c r="D682" s="212"/>
      <c r="E682" s="212"/>
      <c r="F682" s="212"/>
      <c r="G682" s="212"/>
      <c r="H682" s="212"/>
      <c r="I682" s="212"/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</row>
    <row r="683" spans="1:38" x14ac:dyDescent="0.25">
      <c r="A683" s="212"/>
      <c r="B683" s="212"/>
      <c r="C683" s="212"/>
      <c r="D683" s="212"/>
      <c r="E683" s="212"/>
      <c r="F683" s="212"/>
      <c r="G683" s="212"/>
      <c r="H683" s="212"/>
      <c r="I683" s="212"/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</row>
    <row r="684" spans="1:38" x14ac:dyDescent="0.25">
      <c r="A684" s="212"/>
      <c r="B684" s="212"/>
      <c r="C684" s="212"/>
      <c r="D684" s="212"/>
      <c r="E684" s="212"/>
      <c r="F684" s="212"/>
      <c r="G684" s="212"/>
      <c r="H684" s="212"/>
      <c r="I684" s="212"/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</row>
    <row r="685" spans="1:38" x14ac:dyDescent="0.25">
      <c r="A685" s="212"/>
      <c r="B685" s="212"/>
      <c r="C685" s="212"/>
      <c r="D685" s="212"/>
      <c r="E685" s="212"/>
      <c r="F685" s="212"/>
      <c r="G685" s="212"/>
      <c r="H685" s="212"/>
      <c r="I685" s="212"/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</row>
    <row r="686" spans="1:38" x14ac:dyDescent="0.25">
      <c r="A686" s="212"/>
      <c r="B686" s="212"/>
      <c r="C686" s="212"/>
      <c r="D686" s="212"/>
      <c r="E686" s="212"/>
      <c r="F686" s="212"/>
      <c r="G686" s="212"/>
      <c r="H686" s="212"/>
      <c r="I686" s="212"/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</row>
    <row r="687" spans="1:38" x14ac:dyDescent="0.25">
      <c r="A687" s="212"/>
      <c r="B687" s="212"/>
      <c r="C687" s="212"/>
      <c r="D687" s="212"/>
      <c r="E687" s="212"/>
      <c r="F687" s="212"/>
      <c r="G687" s="212"/>
      <c r="H687" s="212"/>
      <c r="I687" s="212"/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</row>
    <row r="688" spans="1:38" x14ac:dyDescent="0.25">
      <c r="A688" s="212"/>
      <c r="B688" s="212"/>
      <c r="C688" s="212"/>
      <c r="D688" s="212"/>
      <c r="E688" s="212"/>
      <c r="F688" s="212"/>
      <c r="G688" s="212"/>
      <c r="H688" s="212"/>
      <c r="I688" s="212"/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</row>
    <row r="689" spans="1:38" x14ac:dyDescent="0.25">
      <c r="A689" s="212"/>
      <c r="B689" s="212"/>
      <c r="C689" s="212"/>
      <c r="D689" s="212"/>
      <c r="E689" s="212"/>
      <c r="F689" s="212"/>
      <c r="G689" s="212"/>
      <c r="H689" s="212"/>
      <c r="I689" s="212"/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</row>
    <row r="690" spans="1:38" x14ac:dyDescent="0.25">
      <c r="A690" s="212"/>
      <c r="B690" s="212"/>
      <c r="C690" s="212"/>
      <c r="D690" s="212"/>
      <c r="E690" s="212"/>
      <c r="F690" s="212"/>
      <c r="G690" s="212"/>
      <c r="H690" s="212"/>
      <c r="I690" s="212"/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</row>
    <row r="691" spans="1:38" x14ac:dyDescent="0.25">
      <c r="A691" s="212"/>
      <c r="B691" s="212"/>
      <c r="C691" s="212"/>
      <c r="D691" s="212"/>
      <c r="E691" s="212"/>
      <c r="F691" s="212"/>
      <c r="G691" s="212"/>
      <c r="H691" s="212"/>
      <c r="I691" s="212"/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</row>
    <row r="692" spans="1:38" x14ac:dyDescent="0.25">
      <c r="A692" s="212"/>
      <c r="B692" s="212"/>
      <c r="C692" s="212"/>
      <c r="D692" s="212"/>
      <c r="E692" s="212"/>
      <c r="F692" s="212"/>
      <c r="G692" s="212"/>
      <c r="H692" s="212"/>
      <c r="I692" s="212"/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</row>
    <row r="693" spans="1:38" x14ac:dyDescent="0.25">
      <c r="A693" s="212"/>
      <c r="B693" s="212"/>
      <c r="C693" s="212"/>
      <c r="D693" s="212"/>
      <c r="E693" s="212"/>
      <c r="F693" s="212"/>
      <c r="G693" s="212"/>
      <c r="H693" s="212"/>
      <c r="I693" s="212"/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</row>
    <row r="694" spans="1:38" x14ac:dyDescent="0.25">
      <c r="A694" s="212"/>
      <c r="B694" s="212"/>
      <c r="C694" s="212"/>
      <c r="D694" s="212"/>
      <c r="E694" s="212"/>
      <c r="F694" s="212"/>
      <c r="G694" s="212"/>
      <c r="H694" s="212"/>
      <c r="I694" s="212"/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</row>
    <row r="695" spans="1:38" x14ac:dyDescent="0.25">
      <c r="A695" s="212"/>
      <c r="B695" s="212"/>
      <c r="C695" s="212"/>
      <c r="D695" s="212"/>
      <c r="E695" s="212"/>
      <c r="F695" s="212"/>
      <c r="G695" s="212"/>
      <c r="H695" s="212"/>
      <c r="I695" s="212"/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</row>
    <row r="696" spans="1:38" x14ac:dyDescent="0.25">
      <c r="A696" s="212"/>
      <c r="B696" s="212"/>
      <c r="C696" s="212"/>
      <c r="D696" s="212"/>
      <c r="E696" s="212"/>
      <c r="F696" s="212"/>
      <c r="G696" s="212"/>
      <c r="H696" s="212"/>
      <c r="I696" s="212"/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</row>
    <row r="697" spans="1:38" x14ac:dyDescent="0.25">
      <c r="A697" s="212"/>
      <c r="B697" s="212"/>
      <c r="C697" s="212"/>
      <c r="D697" s="212"/>
      <c r="E697" s="212"/>
      <c r="F697" s="212"/>
      <c r="G697" s="212"/>
      <c r="H697" s="212"/>
      <c r="I697" s="212"/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</row>
    <row r="698" spans="1:38" x14ac:dyDescent="0.25">
      <c r="A698" s="212"/>
      <c r="B698" s="212"/>
      <c r="C698" s="212"/>
      <c r="D698" s="212"/>
      <c r="E698" s="212"/>
      <c r="F698" s="212"/>
      <c r="G698" s="212"/>
      <c r="H698" s="212"/>
      <c r="I698" s="212"/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</row>
    <row r="699" spans="1:38" x14ac:dyDescent="0.25">
      <c r="A699" s="212"/>
      <c r="B699" s="212"/>
      <c r="C699" s="212"/>
      <c r="D699" s="212"/>
      <c r="E699" s="212"/>
      <c r="F699" s="212"/>
      <c r="G699" s="212"/>
      <c r="H699" s="212"/>
      <c r="I699" s="212"/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</row>
    <row r="700" spans="1:38" x14ac:dyDescent="0.25">
      <c r="A700" s="212"/>
      <c r="B700" s="212"/>
      <c r="C700" s="212"/>
      <c r="D700" s="212"/>
      <c r="E700" s="212"/>
      <c r="F700" s="212"/>
      <c r="G700" s="212"/>
      <c r="H700" s="212"/>
      <c r="I700" s="212"/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</row>
    <row r="701" spans="1:38" x14ac:dyDescent="0.25">
      <c r="A701" s="212"/>
      <c r="B701" s="212"/>
      <c r="C701" s="212"/>
      <c r="D701" s="212"/>
      <c r="E701" s="212"/>
      <c r="F701" s="212"/>
      <c r="G701" s="212"/>
      <c r="H701" s="212"/>
      <c r="I701" s="212"/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  <c r="AH701" s="210"/>
      <c r="AI701" s="210"/>
      <c r="AJ701" s="210"/>
      <c r="AK701" s="210"/>
      <c r="AL701" s="210"/>
    </row>
    <row r="702" spans="1:38" x14ac:dyDescent="0.25">
      <c r="A702" s="212"/>
      <c r="B702" s="212"/>
      <c r="C702" s="212"/>
      <c r="D702" s="212"/>
      <c r="E702" s="212"/>
      <c r="F702" s="212"/>
      <c r="G702" s="212"/>
      <c r="H702" s="212"/>
      <c r="I702" s="212"/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  <c r="AH702" s="210"/>
      <c r="AI702" s="210"/>
      <c r="AJ702" s="210"/>
      <c r="AK702" s="210"/>
      <c r="AL702" s="210"/>
    </row>
    <row r="703" spans="1:38" x14ac:dyDescent="0.25">
      <c r="A703" s="212"/>
      <c r="B703" s="212"/>
      <c r="C703" s="212"/>
      <c r="D703" s="212"/>
      <c r="E703" s="212"/>
      <c r="F703" s="212"/>
      <c r="G703" s="212"/>
      <c r="H703" s="212"/>
      <c r="I703" s="212"/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  <c r="AH703" s="210"/>
      <c r="AI703" s="210"/>
      <c r="AJ703" s="210"/>
      <c r="AK703" s="210"/>
      <c r="AL703" s="210"/>
    </row>
    <row r="704" spans="1:38" x14ac:dyDescent="0.25">
      <c r="A704" s="212"/>
      <c r="B704" s="212"/>
      <c r="C704" s="212"/>
      <c r="D704" s="212"/>
      <c r="E704" s="212"/>
      <c r="F704" s="212"/>
      <c r="G704" s="212"/>
      <c r="H704" s="212"/>
      <c r="I704" s="212"/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</row>
    <row r="705" spans="1:38" x14ac:dyDescent="0.25">
      <c r="A705" s="212"/>
      <c r="B705" s="212"/>
      <c r="C705" s="212"/>
      <c r="D705" s="212"/>
      <c r="E705" s="212"/>
      <c r="F705" s="212"/>
      <c r="G705" s="212"/>
      <c r="H705" s="212"/>
      <c r="I705" s="212"/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</row>
    <row r="706" spans="1:38" x14ac:dyDescent="0.25">
      <c r="A706" s="212"/>
      <c r="B706" s="212"/>
      <c r="C706" s="212"/>
      <c r="D706" s="212"/>
      <c r="E706" s="212"/>
      <c r="F706" s="212"/>
      <c r="G706" s="212"/>
      <c r="H706" s="212"/>
      <c r="I706" s="212"/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</row>
    <row r="707" spans="1:38" x14ac:dyDescent="0.25">
      <c r="A707" s="212"/>
      <c r="B707" s="212"/>
      <c r="C707" s="212"/>
      <c r="D707" s="212"/>
      <c r="E707" s="212"/>
      <c r="F707" s="212"/>
      <c r="G707" s="212"/>
      <c r="H707" s="212"/>
      <c r="I707" s="212"/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</row>
    <row r="708" spans="1:38" x14ac:dyDescent="0.25">
      <c r="A708" s="212"/>
      <c r="B708" s="212"/>
      <c r="C708" s="212"/>
      <c r="D708" s="212"/>
      <c r="E708" s="212"/>
      <c r="F708" s="212"/>
      <c r="G708" s="212"/>
      <c r="H708" s="212"/>
      <c r="I708" s="212"/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</row>
    <row r="709" spans="1:38" x14ac:dyDescent="0.25">
      <c r="A709" s="212"/>
      <c r="B709" s="212"/>
      <c r="C709" s="212"/>
      <c r="D709" s="212"/>
      <c r="E709" s="212"/>
      <c r="F709" s="212"/>
      <c r="G709" s="212"/>
      <c r="H709" s="212"/>
      <c r="I709" s="212"/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</row>
    <row r="710" spans="1:38" x14ac:dyDescent="0.25">
      <c r="A710" s="212"/>
      <c r="B710" s="212"/>
      <c r="C710" s="212"/>
      <c r="D710" s="212"/>
      <c r="E710" s="212"/>
      <c r="F710" s="212"/>
      <c r="G710" s="212"/>
      <c r="H710" s="212"/>
      <c r="I710" s="212"/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</row>
    <row r="711" spans="1:38" x14ac:dyDescent="0.25">
      <c r="A711" s="212"/>
      <c r="B711" s="212"/>
      <c r="C711" s="212"/>
      <c r="D711" s="212"/>
      <c r="E711" s="212"/>
      <c r="F711" s="212"/>
      <c r="G711" s="212"/>
      <c r="H711" s="212"/>
      <c r="I711" s="212"/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</row>
    <row r="712" spans="1:38" x14ac:dyDescent="0.25">
      <c r="A712" s="212"/>
      <c r="B712" s="212"/>
      <c r="C712" s="212"/>
      <c r="D712" s="212"/>
      <c r="E712" s="212"/>
      <c r="F712" s="212"/>
      <c r="G712" s="212"/>
      <c r="H712" s="212"/>
      <c r="I712" s="212"/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</row>
    <row r="713" spans="1:38" x14ac:dyDescent="0.25">
      <c r="A713" s="212"/>
      <c r="B713" s="212"/>
      <c r="C713" s="212"/>
      <c r="D713" s="212"/>
      <c r="E713" s="212"/>
      <c r="F713" s="212"/>
      <c r="G713" s="212"/>
      <c r="H713" s="212"/>
      <c r="I713" s="212"/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</row>
    <row r="714" spans="1:38" x14ac:dyDescent="0.25">
      <c r="A714" s="212"/>
      <c r="B714" s="212"/>
      <c r="C714" s="212"/>
      <c r="D714" s="212"/>
      <c r="E714" s="212"/>
      <c r="F714" s="212"/>
      <c r="G714" s="212"/>
      <c r="H714" s="212"/>
      <c r="I714" s="212"/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  <c r="AH714" s="210"/>
      <c r="AI714" s="210"/>
      <c r="AJ714" s="210"/>
      <c r="AK714" s="210"/>
      <c r="AL714" s="210"/>
    </row>
    <row r="715" spans="1:38" x14ac:dyDescent="0.25">
      <c r="A715" s="212"/>
      <c r="B715" s="212"/>
      <c r="C715" s="212"/>
      <c r="D715" s="212"/>
      <c r="E715" s="212"/>
      <c r="F715" s="212"/>
      <c r="G715" s="212"/>
      <c r="H715" s="212"/>
      <c r="I715" s="212"/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</row>
    <row r="716" spans="1:38" x14ac:dyDescent="0.25">
      <c r="A716" s="212"/>
      <c r="B716" s="212"/>
      <c r="C716" s="212"/>
      <c r="D716" s="212"/>
      <c r="E716" s="212"/>
      <c r="F716" s="212"/>
      <c r="G716" s="212"/>
      <c r="H716" s="212"/>
      <c r="I716" s="212"/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</row>
    <row r="717" spans="1:38" x14ac:dyDescent="0.25">
      <c r="A717" s="212"/>
      <c r="B717" s="212"/>
      <c r="C717" s="212"/>
      <c r="D717" s="212"/>
      <c r="E717" s="212"/>
      <c r="F717" s="212"/>
      <c r="G717" s="212"/>
      <c r="H717" s="212"/>
      <c r="I717" s="212"/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</row>
    <row r="718" spans="1:38" x14ac:dyDescent="0.25">
      <c r="A718" s="212"/>
      <c r="B718" s="212"/>
      <c r="C718" s="212"/>
      <c r="D718" s="212"/>
      <c r="E718" s="212"/>
      <c r="F718" s="212"/>
      <c r="G718" s="212"/>
      <c r="H718" s="212"/>
      <c r="I718" s="212"/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</row>
    <row r="719" spans="1:38" x14ac:dyDescent="0.25">
      <c r="A719" s="212"/>
      <c r="B719" s="212"/>
      <c r="C719" s="212"/>
      <c r="D719" s="212"/>
      <c r="E719" s="212"/>
      <c r="F719" s="212"/>
      <c r="G719" s="212"/>
      <c r="H719" s="212"/>
      <c r="I719" s="212"/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</row>
    <row r="720" spans="1:38" x14ac:dyDescent="0.25">
      <c r="A720" s="212"/>
      <c r="B720" s="212"/>
      <c r="C720" s="212"/>
      <c r="D720" s="212"/>
      <c r="E720" s="212"/>
      <c r="F720" s="212"/>
      <c r="G720" s="212"/>
      <c r="H720" s="212"/>
      <c r="I720" s="212"/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</row>
    <row r="721" spans="1:38" x14ac:dyDescent="0.25">
      <c r="A721" s="212"/>
      <c r="B721" s="212"/>
      <c r="C721" s="212"/>
      <c r="D721" s="212"/>
      <c r="E721" s="212"/>
      <c r="F721" s="212"/>
      <c r="G721" s="212"/>
      <c r="H721" s="212"/>
      <c r="I721" s="212"/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</row>
    <row r="722" spans="1:38" x14ac:dyDescent="0.25">
      <c r="A722" s="212"/>
      <c r="B722" s="212"/>
      <c r="C722" s="212"/>
      <c r="D722" s="212"/>
      <c r="E722" s="212"/>
      <c r="F722" s="212"/>
      <c r="G722" s="212"/>
      <c r="H722" s="212"/>
      <c r="I722" s="212"/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</row>
    <row r="723" spans="1:38" x14ac:dyDescent="0.25">
      <c r="A723" s="212"/>
      <c r="B723" s="212"/>
      <c r="C723" s="212"/>
      <c r="D723" s="212"/>
      <c r="E723" s="212"/>
      <c r="F723" s="212"/>
      <c r="G723" s="212"/>
      <c r="H723" s="212"/>
      <c r="I723" s="212"/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</row>
    <row r="724" spans="1:38" x14ac:dyDescent="0.25">
      <c r="A724" s="212"/>
      <c r="B724" s="212"/>
      <c r="C724" s="212"/>
      <c r="D724" s="212"/>
      <c r="E724" s="212"/>
      <c r="F724" s="212"/>
      <c r="G724" s="212"/>
      <c r="H724" s="212"/>
      <c r="I724" s="212"/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</row>
    <row r="725" spans="1:38" x14ac:dyDescent="0.25">
      <c r="A725" s="212"/>
      <c r="B725" s="212"/>
      <c r="C725" s="212"/>
      <c r="D725" s="212"/>
      <c r="E725" s="212"/>
      <c r="F725" s="212"/>
      <c r="G725" s="212"/>
      <c r="H725" s="212"/>
      <c r="I725" s="212"/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  <c r="AH725" s="210"/>
      <c r="AI725" s="210"/>
      <c r="AJ725" s="210"/>
      <c r="AK725" s="210"/>
      <c r="AL725" s="210"/>
    </row>
    <row r="726" spans="1:38" x14ac:dyDescent="0.25">
      <c r="A726" s="212"/>
      <c r="B726" s="212"/>
      <c r="C726" s="212"/>
      <c r="D726" s="212"/>
      <c r="E726" s="212"/>
      <c r="F726" s="212"/>
      <c r="G726" s="212"/>
      <c r="H726" s="212"/>
      <c r="I726" s="212"/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</row>
    <row r="727" spans="1:38" x14ac:dyDescent="0.25">
      <c r="A727" s="212"/>
      <c r="B727" s="212"/>
      <c r="C727" s="212"/>
      <c r="D727" s="212"/>
      <c r="E727" s="212"/>
      <c r="F727" s="212"/>
      <c r="G727" s="212"/>
      <c r="H727" s="212"/>
      <c r="I727" s="212"/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</row>
    <row r="728" spans="1:38" x14ac:dyDescent="0.25">
      <c r="A728" s="212"/>
      <c r="B728" s="212"/>
      <c r="C728" s="212"/>
      <c r="D728" s="212"/>
      <c r="E728" s="212"/>
      <c r="F728" s="212"/>
      <c r="G728" s="212"/>
      <c r="H728" s="212"/>
      <c r="I728" s="212"/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</row>
    <row r="729" spans="1:38" x14ac:dyDescent="0.25">
      <c r="A729" s="212"/>
      <c r="B729" s="212"/>
      <c r="C729" s="212"/>
      <c r="D729" s="212"/>
      <c r="E729" s="212"/>
      <c r="F729" s="212"/>
      <c r="G729" s="212"/>
      <c r="H729" s="212"/>
      <c r="I729" s="212"/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</row>
    <row r="730" spans="1:38" x14ac:dyDescent="0.25">
      <c r="A730" s="212"/>
      <c r="B730" s="212"/>
      <c r="C730" s="212"/>
      <c r="D730" s="212"/>
      <c r="E730" s="212"/>
      <c r="F730" s="212"/>
      <c r="G730" s="212"/>
      <c r="H730" s="212"/>
      <c r="I730" s="212"/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</row>
    <row r="731" spans="1:38" x14ac:dyDescent="0.25">
      <c r="A731" s="212"/>
      <c r="B731" s="212"/>
      <c r="C731" s="212"/>
      <c r="D731" s="212"/>
      <c r="E731" s="212"/>
      <c r="F731" s="212"/>
      <c r="G731" s="212"/>
      <c r="H731" s="212"/>
      <c r="I731" s="212"/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</row>
    <row r="732" spans="1:38" x14ac:dyDescent="0.25">
      <c r="A732" s="212"/>
      <c r="B732" s="212"/>
      <c r="C732" s="212"/>
      <c r="D732" s="212"/>
      <c r="E732" s="212"/>
      <c r="F732" s="212"/>
      <c r="G732" s="212"/>
      <c r="H732" s="212"/>
      <c r="I732" s="212"/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</row>
    <row r="733" spans="1:38" x14ac:dyDescent="0.25">
      <c r="A733" s="212"/>
      <c r="B733" s="212"/>
      <c r="C733" s="212"/>
      <c r="D733" s="212"/>
      <c r="E733" s="212"/>
      <c r="F733" s="212"/>
      <c r="G733" s="212"/>
      <c r="H733" s="212"/>
      <c r="I733" s="212"/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</row>
    <row r="734" spans="1:38" x14ac:dyDescent="0.25">
      <c r="A734" s="212"/>
      <c r="B734" s="212"/>
      <c r="C734" s="212"/>
      <c r="D734" s="212"/>
      <c r="E734" s="212"/>
      <c r="F734" s="212"/>
      <c r="G734" s="212"/>
      <c r="H734" s="212"/>
      <c r="I734" s="212"/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</row>
    <row r="735" spans="1:38" x14ac:dyDescent="0.25">
      <c r="A735" s="212"/>
      <c r="B735" s="212"/>
      <c r="C735" s="212"/>
      <c r="D735" s="212"/>
      <c r="E735" s="212"/>
      <c r="F735" s="212"/>
      <c r="G735" s="212"/>
      <c r="H735" s="212"/>
      <c r="I735" s="212"/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</row>
    <row r="736" spans="1:38" x14ac:dyDescent="0.25">
      <c r="A736" s="212"/>
      <c r="B736" s="212"/>
      <c r="C736" s="212"/>
      <c r="D736" s="212"/>
      <c r="E736" s="212"/>
      <c r="F736" s="212"/>
      <c r="G736" s="212"/>
      <c r="H736" s="212"/>
      <c r="I736" s="212"/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</row>
    <row r="737" spans="1:38" x14ac:dyDescent="0.25">
      <c r="A737" s="212"/>
      <c r="B737" s="212"/>
      <c r="C737" s="212"/>
      <c r="D737" s="212"/>
      <c r="E737" s="212"/>
      <c r="F737" s="212"/>
      <c r="G737" s="212"/>
      <c r="H737" s="212"/>
      <c r="I737" s="212"/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</row>
    <row r="738" spans="1:38" x14ac:dyDescent="0.25">
      <c r="A738" s="212"/>
      <c r="B738" s="212"/>
      <c r="C738" s="212"/>
      <c r="D738" s="212"/>
      <c r="E738" s="212"/>
      <c r="F738" s="212"/>
      <c r="G738" s="212"/>
      <c r="H738" s="212"/>
      <c r="I738" s="212"/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</row>
    <row r="739" spans="1:38" x14ac:dyDescent="0.25">
      <c r="A739" s="212"/>
      <c r="B739" s="212"/>
      <c r="C739" s="212"/>
      <c r="D739" s="212"/>
      <c r="E739" s="212"/>
      <c r="F739" s="212"/>
      <c r="G739" s="212"/>
      <c r="H739" s="212"/>
      <c r="I739" s="212"/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</row>
    <row r="740" spans="1:38" x14ac:dyDescent="0.25">
      <c r="A740" s="212"/>
      <c r="B740" s="212"/>
      <c r="C740" s="212"/>
      <c r="D740" s="212"/>
      <c r="E740" s="212"/>
      <c r="F740" s="212"/>
      <c r="G740" s="212"/>
      <c r="H740" s="212"/>
      <c r="I740" s="212"/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</row>
    <row r="741" spans="1:38" x14ac:dyDescent="0.25">
      <c r="A741" s="212"/>
      <c r="B741" s="212"/>
      <c r="C741" s="212"/>
      <c r="D741" s="212"/>
      <c r="E741" s="212"/>
      <c r="F741" s="212"/>
      <c r="G741" s="212"/>
      <c r="H741" s="212"/>
      <c r="I741" s="212"/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</row>
    <row r="742" spans="1:38" x14ac:dyDescent="0.25">
      <c r="A742" s="212"/>
      <c r="B742" s="212"/>
      <c r="C742" s="212"/>
      <c r="D742" s="212"/>
      <c r="E742" s="212"/>
      <c r="F742" s="212"/>
      <c r="G742" s="212"/>
      <c r="H742" s="212"/>
      <c r="I742" s="212"/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</row>
    <row r="743" spans="1:38" x14ac:dyDescent="0.25">
      <c r="A743" s="212"/>
      <c r="B743" s="212"/>
      <c r="C743" s="212"/>
      <c r="D743" s="212"/>
      <c r="E743" s="212"/>
      <c r="F743" s="212"/>
      <c r="G743" s="212"/>
      <c r="H743" s="212"/>
      <c r="I743" s="212"/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</row>
    <row r="744" spans="1:38" x14ac:dyDescent="0.25">
      <c r="A744" s="212"/>
      <c r="B744" s="212"/>
      <c r="C744" s="212"/>
      <c r="D744" s="212"/>
      <c r="E744" s="212"/>
      <c r="F744" s="212"/>
      <c r="G744" s="212"/>
      <c r="H744" s="212"/>
      <c r="I744" s="212"/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</row>
    <row r="745" spans="1:38" x14ac:dyDescent="0.25">
      <c r="A745" s="212"/>
      <c r="B745" s="212"/>
      <c r="C745" s="212"/>
      <c r="D745" s="212"/>
      <c r="E745" s="212"/>
      <c r="F745" s="212"/>
      <c r="G745" s="212"/>
      <c r="H745" s="212"/>
      <c r="I745" s="212"/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</row>
    <row r="746" spans="1:38" x14ac:dyDescent="0.25">
      <c r="A746" s="212"/>
      <c r="B746" s="212"/>
      <c r="C746" s="212"/>
      <c r="D746" s="212"/>
      <c r="E746" s="212"/>
      <c r="F746" s="212"/>
      <c r="G746" s="212"/>
      <c r="H746" s="212"/>
      <c r="I746" s="212"/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</row>
    <row r="747" spans="1:38" x14ac:dyDescent="0.25">
      <c r="A747" s="212"/>
      <c r="B747" s="212"/>
      <c r="C747" s="212"/>
      <c r="D747" s="212"/>
      <c r="E747" s="212"/>
      <c r="F747" s="212"/>
      <c r="G747" s="212"/>
      <c r="H747" s="212"/>
      <c r="I747" s="212"/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</row>
    <row r="748" spans="1:38" x14ac:dyDescent="0.25">
      <c r="A748" s="212"/>
      <c r="B748" s="212"/>
      <c r="C748" s="212"/>
      <c r="D748" s="212"/>
      <c r="E748" s="212"/>
      <c r="F748" s="212"/>
      <c r="G748" s="212"/>
      <c r="H748" s="212"/>
      <c r="I748" s="212"/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</row>
    <row r="749" spans="1:38" x14ac:dyDescent="0.25">
      <c r="A749" s="212"/>
      <c r="B749" s="212"/>
      <c r="C749" s="212"/>
      <c r="D749" s="212"/>
      <c r="E749" s="212"/>
      <c r="F749" s="212"/>
      <c r="G749" s="212"/>
      <c r="H749" s="212"/>
      <c r="I749" s="212"/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</row>
    <row r="750" spans="1:38" x14ac:dyDescent="0.25">
      <c r="A750" s="212"/>
      <c r="B750" s="212"/>
      <c r="C750" s="212"/>
      <c r="D750" s="212"/>
      <c r="E750" s="212"/>
      <c r="F750" s="212"/>
      <c r="G750" s="212"/>
      <c r="H750" s="212"/>
      <c r="I750" s="212"/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  <c r="AH750" s="210"/>
      <c r="AI750" s="210"/>
      <c r="AJ750" s="210"/>
      <c r="AK750" s="210"/>
      <c r="AL750" s="210"/>
    </row>
    <row r="751" spans="1:38" x14ac:dyDescent="0.25">
      <c r="A751" s="212"/>
      <c r="B751" s="212"/>
      <c r="C751" s="212"/>
      <c r="D751" s="212"/>
      <c r="E751" s="212"/>
      <c r="F751" s="212"/>
      <c r="G751" s="212"/>
      <c r="H751" s="212"/>
      <c r="I751" s="212"/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</row>
    <row r="752" spans="1:38" x14ac:dyDescent="0.25">
      <c r="A752" s="212"/>
      <c r="B752" s="212"/>
      <c r="C752" s="212"/>
      <c r="D752" s="212"/>
      <c r="E752" s="212"/>
      <c r="F752" s="212"/>
      <c r="G752" s="212"/>
      <c r="H752" s="212"/>
      <c r="I752" s="212"/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  <c r="AH752" s="210"/>
      <c r="AI752" s="210"/>
      <c r="AJ752" s="210"/>
      <c r="AK752" s="210"/>
      <c r="AL752" s="210"/>
    </row>
    <row r="753" spans="1:38" x14ac:dyDescent="0.25">
      <c r="A753" s="212"/>
      <c r="B753" s="212"/>
      <c r="C753" s="212"/>
      <c r="D753" s="212"/>
      <c r="E753" s="212"/>
      <c r="F753" s="212"/>
      <c r="G753" s="212"/>
      <c r="H753" s="212"/>
      <c r="I753" s="212"/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  <c r="AH753" s="210"/>
      <c r="AI753" s="210"/>
      <c r="AJ753" s="210"/>
      <c r="AK753" s="210"/>
      <c r="AL753" s="210"/>
    </row>
    <row r="754" spans="1:38" x14ac:dyDescent="0.25">
      <c r="A754" s="212"/>
      <c r="B754" s="212"/>
      <c r="C754" s="212"/>
      <c r="D754" s="212"/>
      <c r="E754" s="212"/>
      <c r="F754" s="212"/>
      <c r="G754" s="212"/>
      <c r="H754" s="212"/>
      <c r="I754" s="212"/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  <c r="AH754" s="210"/>
      <c r="AI754" s="210"/>
      <c r="AJ754" s="210"/>
      <c r="AK754" s="210"/>
      <c r="AL754" s="210"/>
    </row>
    <row r="755" spans="1:38" x14ac:dyDescent="0.25">
      <c r="A755" s="212"/>
      <c r="B755" s="212"/>
      <c r="C755" s="212"/>
      <c r="D755" s="212"/>
      <c r="E755" s="212"/>
      <c r="F755" s="212"/>
      <c r="G755" s="212"/>
      <c r="H755" s="212"/>
      <c r="I755" s="212"/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</row>
    <row r="756" spans="1:38" x14ac:dyDescent="0.25">
      <c r="A756" s="212"/>
      <c r="B756" s="212"/>
      <c r="C756" s="212"/>
      <c r="D756" s="212"/>
      <c r="E756" s="212"/>
      <c r="F756" s="212"/>
      <c r="G756" s="212"/>
      <c r="H756" s="212"/>
      <c r="I756" s="212"/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  <c r="AH756" s="210"/>
      <c r="AI756" s="210"/>
      <c r="AJ756" s="210"/>
      <c r="AK756" s="210"/>
      <c r="AL756" s="210"/>
    </row>
    <row r="757" spans="1:38" x14ac:dyDescent="0.25">
      <c r="A757" s="212"/>
      <c r="B757" s="212"/>
      <c r="C757" s="212"/>
      <c r="D757" s="212"/>
      <c r="E757" s="212"/>
      <c r="F757" s="212"/>
      <c r="G757" s="212"/>
      <c r="H757" s="212"/>
      <c r="I757" s="212"/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  <c r="AH757" s="210"/>
      <c r="AI757" s="210"/>
      <c r="AJ757" s="210"/>
      <c r="AK757" s="210"/>
      <c r="AL757" s="210"/>
    </row>
    <row r="758" spans="1:38" x14ac:dyDescent="0.25">
      <c r="A758" s="212"/>
      <c r="B758" s="212"/>
      <c r="C758" s="212"/>
      <c r="D758" s="212"/>
      <c r="E758" s="212"/>
      <c r="F758" s="212"/>
      <c r="G758" s="212"/>
      <c r="H758" s="212"/>
      <c r="I758" s="212"/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</row>
    <row r="759" spans="1:38" x14ac:dyDescent="0.25">
      <c r="A759" s="212"/>
      <c r="B759" s="212"/>
      <c r="C759" s="212"/>
      <c r="D759" s="212"/>
      <c r="E759" s="212"/>
      <c r="F759" s="212"/>
      <c r="G759" s="212"/>
      <c r="H759" s="212"/>
      <c r="I759" s="212"/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</row>
    <row r="760" spans="1:38" x14ac:dyDescent="0.25">
      <c r="A760" s="212"/>
      <c r="B760" s="212"/>
      <c r="C760" s="212"/>
      <c r="D760" s="212"/>
      <c r="E760" s="212"/>
      <c r="F760" s="212"/>
      <c r="G760" s="212"/>
      <c r="H760" s="212"/>
      <c r="I760" s="212"/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</row>
    <row r="761" spans="1:38" x14ac:dyDescent="0.25">
      <c r="A761" s="212"/>
      <c r="B761" s="212"/>
      <c r="C761" s="212"/>
      <c r="D761" s="212"/>
      <c r="E761" s="212"/>
      <c r="F761" s="212"/>
      <c r="G761" s="212"/>
      <c r="H761" s="212"/>
      <c r="I761" s="212"/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</row>
    <row r="762" spans="1:38" x14ac:dyDescent="0.25">
      <c r="A762" s="212"/>
      <c r="B762" s="212"/>
      <c r="C762" s="212"/>
      <c r="D762" s="212"/>
      <c r="E762" s="212"/>
      <c r="F762" s="212"/>
      <c r="G762" s="212"/>
      <c r="H762" s="212"/>
      <c r="I762" s="212"/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</row>
    <row r="763" spans="1:38" x14ac:dyDescent="0.25">
      <c r="A763" s="212"/>
      <c r="B763" s="212"/>
      <c r="C763" s="212"/>
      <c r="D763" s="212"/>
      <c r="E763" s="212"/>
      <c r="F763" s="212"/>
      <c r="G763" s="212"/>
      <c r="H763" s="212"/>
      <c r="I763" s="212"/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</row>
    <row r="764" spans="1:38" x14ac:dyDescent="0.25">
      <c r="A764" s="212"/>
      <c r="B764" s="212"/>
      <c r="C764" s="212"/>
      <c r="D764" s="212"/>
      <c r="E764" s="212"/>
      <c r="F764" s="212"/>
      <c r="G764" s="212"/>
      <c r="H764" s="212"/>
      <c r="I764" s="212"/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</row>
    <row r="765" spans="1:38" x14ac:dyDescent="0.25">
      <c r="A765" s="212"/>
      <c r="B765" s="212"/>
      <c r="C765" s="212"/>
      <c r="D765" s="212"/>
      <c r="E765" s="212"/>
      <c r="F765" s="212"/>
      <c r="G765" s="212"/>
      <c r="H765" s="212"/>
      <c r="I765" s="212"/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</row>
    <row r="766" spans="1:38" x14ac:dyDescent="0.25">
      <c r="A766" s="212"/>
      <c r="B766" s="212"/>
      <c r="C766" s="212"/>
      <c r="D766" s="212"/>
      <c r="E766" s="212"/>
      <c r="F766" s="212"/>
      <c r="G766" s="212"/>
      <c r="H766" s="212"/>
      <c r="I766" s="212"/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</row>
    <row r="767" spans="1:38" x14ac:dyDescent="0.25">
      <c r="A767" s="212"/>
      <c r="B767" s="212"/>
      <c r="C767" s="212"/>
      <c r="D767" s="212"/>
      <c r="E767" s="212"/>
      <c r="F767" s="212"/>
      <c r="G767" s="212"/>
      <c r="H767" s="212"/>
      <c r="I767" s="212"/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</row>
    <row r="768" spans="1:38" x14ac:dyDescent="0.25">
      <c r="A768" s="212"/>
      <c r="B768" s="212"/>
      <c r="C768" s="212"/>
      <c r="D768" s="212"/>
      <c r="E768" s="212"/>
      <c r="F768" s="212"/>
      <c r="G768" s="212"/>
      <c r="H768" s="212"/>
      <c r="I768" s="212"/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</row>
    <row r="769" spans="1:38" x14ac:dyDescent="0.25">
      <c r="A769" s="212"/>
      <c r="B769" s="212"/>
      <c r="C769" s="212"/>
      <c r="D769" s="212"/>
      <c r="E769" s="212"/>
      <c r="F769" s="212"/>
      <c r="G769" s="212"/>
      <c r="H769" s="212"/>
      <c r="I769" s="212"/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</row>
    <row r="770" spans="1:38" x14ac:dyDescent="0.25">
      <c r="A770" s="212"/>
      <c r="B770" s="212"/>
      <c r="C770" s="212"/>
      <c r="D770" s="212"/>
      <c r="E770" s="212"/>
      <c r="F770" s="212"/>
      <c r="G770" s="212"/>
      <c r="H770" s="212"/>
      <c r="I770" s="212"/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</row>
    <row r="771" spans="1:38" x14ac:dyDescent="0.25">
      <c r="A771" s="212"/>
      <c r="B771" s="212"/>
      <c r="C771" s="212"/>
      <c r="D771" s="212"/>
      <c r="E771" s="212"/>
      <c r="F771" s="212"/>
      <c r="G771" s="212"/>
      <c r="H771" s="212"/>
      <c r="I771" s="212"/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0"/>
    </row>
    <row r="772" spans="1:38" x14ac:dyDescent="0.25">
      <c r="A772" s="212"/>
      <c r="B772" s="212"/>
      <c r="C772" s="212"/>
      <c r="D772" s="212"/>
      <c r="E772" s="212"/>
      <c r="F772" s="212"/>
      <c r="G772" s="212"/>
      <c r="H772" s="212"/>
      <c r="I772" s="212"/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</row>
    <row r="773" spans="1:38" x14ac:dyDescent="0.25">
      <c r="A773" s="212"/>
      <c r="B773" s="212"/>
      <c r="C773" s="212"/>
      <c r="D773" s="212"/>
      <c r="E773" s="212"/>
      <c r="F773" s="212"/>
      <c r="G773" s="212"/>
      <c r="H773" s="212"/>
      <c r="I773" s="212"/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</row>
    <row r="774" spans="1:38" x14ac:dyDescent="0.25">
      <c r="A774" s="212"/>
      <c r="B774" s="212"/>
      <c r="C774" s="212"/>
      <c r="D774" s="212"/>
      <c r="E774" s="212"/>
      <c r="F774" s="212"/>
      <c r="G774" s="212"/>
      <c r="H774" s="212"/>
      <c r="I774" s="212"/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</row>
    <row r="775" spans="1:38" x14ac:dyDescent="0.25">
      <c r="A775" s="212"/>
      <c r="B775" s="212"/>
      <c r="C775" s="212"/>
      <c r="D775" s="212"/>
      <c r="E775" s="212"/>
      <c r="F775" s="212"/>
      <c r="G775" s="212"/>
      <c r="H775" s="212"/>
      <c r="I775" s="212"/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</row>
    <row r="776" spans="1:38" x14ac:dyDescent="0.25">
      <c r="A776" s="212"/>
      <c r="B776" s="212"/>
      <c r="C776" s="212"/>
      <c r="D776" s="212"/>
      <c r="E776" s="212"/>
      <c r="F776" s="212"/>
      <c r="G776" s="212"/>
      <c r="H776" s="212"/>
      <c r="I776" s="212"/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</row>
    <row r="777" spans="1:38" x14ac:dyDescent="0.25">
      <c r="A777" s="212"/>
      <c r="B777" s="212"/>
      <c r="C777" s="212"/>
      <c r="D777" s="212"/>
      <c r="E777" s="212"/>
      <c r="F777" s="212"/>
      <c r="G777" s="212"/>
      <c r="H777" s="212"/>
      <c r="I777" s="212"/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</row>
    <row r="778" spans="1:38" x14ac:dyDescent="0.25">
      <c r="A778" s="212"/>
      <c r="B778" s="212"/>
      <c r="C778" s="212"/>
      <c r="D778" s="212"/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</row>
    <row r="779" spans="1:38" x14ac:dyDescent="0.25">
      <c r="A779" s="212"/>
      <c r="B779" s="212"/>
      <c r="C779" s="212"/>
      <c r="D779" s="212"/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</row>
    <row r="780" spans="1:38" x14ac:dyDescent="0.25">
      <c r="A780" s="212"/>
      <c r="B780" s="212"/>
      <c r="C780" s="212"/>
      <c r="D780" s="212"/>
      <c r="E780" s="212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</row>
    <row r="781" spans="1:38" x14ac:dyDescent="0.25">
      <c r="A781" s="212"/>
      <c r="B781" s="212"/>
      <c r="C781" s="212"/>
      <c r="D781" s="212"/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</row>
    <row r="782" spans="1:38" x14ac:dyDescent="0.25">
      <c r="A782" s="212"/>
      <c r="B782" s="212"/>
      <c r="C782" s="212"/>
      <c r="D782" s="212"/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  <c r="AH782" s="210"/>
      <c r="AI782" s="210"/>
      <c r="AJ782" s="210"/>
      <c r="AK782" s="210"/>
      <c r="AL782" s="210"/>
    </row>
    <row r="783" spans="1:38" x14ac:dyDescent="0.25">
      <c r="A783" s="212"/>
      <c r="B783" s="212"/>
      <c r="C783" s="212"/>
      <c r="D783" s="212"/>
      <c r="E783" s="212"/>
      <c r="F783" s="212"/>
      <c r="G783" s="212"/>
      <c r="H783" s="212"/>
      <c r="I783" s="212"/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</row>
    <row r="784" spans="1:38" x14ac:dyDescent="0.25">
      <c r="A784" s="212"/>
      <c r="B784" s="212"/>
      <c r="C784" s="212"/>
      <c r="D784" s="212"/>
      <c r="E784" s="212"/>
      <c r="F784" s="212"/>
      <c r="G784" s="212"/>
      <c r="H784" s="212"/>
      <c r="I784" s="212"/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</row>
    <row r="785" spans="1:38" x14ac:dyDescent="0.25">
      <c r="A785" s="212"/>
      <c r="B785" s="212"/>
      <c r="C785" s="212"/>
      <c r="D785" s="212"/>
      <c r="E785" s="212"/>
      <c r="F785" s="212"/>
      <c r="G785" s="212"/>
      <c r="H785" s="212"/>
      <c r="I785" s="212"/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  <c r="AH785" s="210"/>
      <c r="AI785" s="210"/>
      <c r="AJ785" s="210"/>
      <c r="AK785" s="210"/>
      <c r="AL785" s="210"/>
    </row>
    <row r="786" spans="1:38" x14ac:dyDescent="0.25">
      <c r="A786" s="212"/>
      <c r="B786" s="212"/>
      <c r="C786" s="212"/>
      <c r="D786" s="212"/>
      <c r="E786" s="212"/>
      <c r="F786" s="212"/>
      <c r="G786" s="212"/>
      <c r="H786" s="212"/>
      <c r="I786" s="212"/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  <c r="AH786" s="210"/>
      <c r="AI786" s="210"/>
      <c r="AJ786" s="210"/>
      <c r="AK786" s="210"/>
      <c r="AL786" s="210"/>
    </row>
    <row r="787" spans="1:38" x14ac:dyDescent="0.25">
      <c r="A787" s="212"/>
      <c r="B787" s="212"/>
      <c r="C787" s="212"/>
      <c r="D787" s="212"/>
      <c r="E787" s="212"/>
      <c r="F787" s="212"/>
      <c r="G787" s="212"/>
      <c r="H787" s="212"/>
      <c r="I787" s="212"/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  <c r="AH787" s="210"/>
      <c r="AI787" s="210"/>
      <c r="AJ787" s="210"/>
      <c r="AK787" s="210"/>
      <c r="AL787" s="210"/>
    </row>
    <row r="788" spans="1:38" x14ac:dyDescent="0.25">
      <c r="A788" s="212"/>
      <c r="B788" s="212"/>
      <c r="C788" s="212"/>
      <c r="D788" s="212"/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  <c r="AH788" s="210"/>
      <c r="AI788" s="210"/>
      <c r="AJ788" s="210"/>
      <c r="AK788" s="210"/>
      <c r="AL788" s="210"/>
    </row>
    <row r="789" spans="1:38" x14ac:dyDescent="0.25">
      <c r="A789" s="212"/>
      <c r="B789" s="212"/>
      <c r="C789" s="212"/>
      <c r="D789" s="212"/>
      <c r="E789" s="212"/>
      <c r="F789" s="212"/>
      <c r="G789" s="212"/>
      <c r="H789" s="212"/>
      <c r="I789" s="212"/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  <c r="AH789" s="210"/>
      <c r="AI789" s="210"/>
      <c r="AJ789" s="210"/>
      <c r="AK789" s="210"/>
      <c r="AL789" s="210"/>
    </row>
    <row r="790" spans="1:38" x14ac:dyDescent="0.25">
      <c r="A790" s="212"/>
      <c r="B790" s="212"/>
      <c r="C790" s="212"/>
      <c r="D790" s="212"/>
      <c r="E790" s="212"/>
      <c r="F790" s="212"/>
      <c r="G790" s="212"/>
      <c r="H790" s="212"/>
      <c r="I790" s="212"/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  <c r="AH790" s="210"/>
      <c r="AI790" s="210"/>
      <c r="AJ790" s="210"/>
      <c r="AK790" s="210"/>
      <c r="AL790" s="210"/>
    </row>
    <row r="791" spans="1:38" x14ac:dyDescent="0.25">
      <c r="A791" s="212"/>
      <c r="B791" s="212"/>
      <c r="C791" s="212"/>
      <c r="D791" s="212"/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</row>
    <row r="792" spans="1:38" x14ac:dyDescent="0.25">
      <c r="A792" s="212"/>
      <c r="B792" s="212"/>
      <c r="C792" s="212"/>
      <c r="D792" s="212"/>
      <c r="E792" s="212"/>
      <c r="F792" s="212"/>
      <c r="G792" s="212"/>
      <c r="H792" s="212"/>
      <c r="I792" s="212"/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  <c r="AH792" s="210"/>
      <c r="AI792" s="210"/>
      <c r="AJ792" s="210"/>
      <c r="AK792" s="210"/>
      <c r="AL792" s="210"/>
    </row>
    <row r="793" spans="1:38" x14ac:dyDescent="0.25">
      <c r="A793" s="212"/>
      <c r="B793" s="212"/>
      <c r="C793" s="212"/>
      <c r="D793" s="212"/>
      <c r="E793" s="212"/>
      <c r="F793" s="212"/>
      <c r="G793" s="212"/>
      <c r="H793" s="212"/>
      <c r="I793" s="212"/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  <c r="AH793" s="210"/>
      <c r="AI793" s="210"/>
      <c r="AJ793" s="210"/>
      <c r="AK793" s="210"/>
      <c r="AL793" s="210"/>
    </row>
    <row r="794" spans="1:38" x14ac:dyDescent="0.25">
      <c r="A794" s="212"/>
      <c r="B794" s="212"/>
      <c r="C794" s="212"/>
      <c r="D794" s="212"/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</row>
    <row r="795" spans="1:38" x14ac:dyDescent="0.25">
      <c r="A795" s="212"/>
      <c r="B795" s="212"/>
      <c r="C795" s="212"/>
      <c r="D795" s="212"/>
      <c r="E795" s="212"/>
      <c r="F795" s="212"/>
      <c r="G795" s="212"/>
      <c r="H795" s="212"/>
      <c r="I795" s="212"/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</row>
    <row r="796" spans="1:38" x14ac:dyDescent="0.25">
      <c r="A796" s="212"/>
      <c r="B796" s="212"/>
      <c r="C796" s="212"/>
      <c r="D796" s="212"/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</row>
    <row r="797" spans="1:38" x14ac:dyDescent="0.25">
      <c r="A797" s="212"/>
      <c r="B797" s="212"/>
      <c r="C797" s="212"/>
      <c r="D797" s="212"/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</row>
    <row r="798" spans="1:38" x14ac:dyDescent="0.25">
      <c r="A798" s="212"/>
      <c r="B798" s="212"/>
      <c r="C798" s="212"/>
      <c r="D798" s="212"/>
      <c r="E798" s="212"/>
      <c r="F798" s="212"/>
      <c r="G798" s="212"/>
      <c r="H798" s="212"/>
      <c r="I798" s="212"/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</row>
    <row r="799" spans="1:38" x14ac:dyDescent="0.25">
      <c r="A799" s="212"/>
      <c r="B799" s="212"/>
      <c r="C799" s="212"/>
      <c r="D799" s="212"/>
      <c r="E799" s="212"/>
      <c r="F799" s="212"/>
      <c r="G799" s="212"/>
      <c r="H799" s="212"/>
      <c r="I799" s="212"/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</row>
    <row r="800" spans="1:38" x14ac:dyDescent="0.25">
      <c r="A800" s="212"/>
      <c r="B800" s="212"/>
      <c r="C800" s="212"/>
      <c r="D800" s="212"/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</row>
    <row r="801" spans="1:38" x14ac:dyDescent="0.25">
      <c r="A801" s="212"/>
      <c r="B801" s="212"/>
      <c r="C801" s="212"/>
      <c r="D801" s="212"/>
      <c r="E801" s="212"/>
      <c r="F801" s="212"/>
      <c r="G801" s="212"/>
      <c r="H801" s="212"/>
      <c r="I801" s="212"/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</row>
    <row r="802" spans="1:38" x14ac:dyDescent="0.25">
      <c r="A802" s="212"/>
      <c r="B802" s="212"/>
      <c r="C802" s="212"/>
      <c r="D802" s="212"/>
      <c r="E802" s="212"/>
      <c r="F802" s="212"/>
      <c r="G802" s="212"/>
      <c r="H802" s="212"/>
      <c r="I802" s="212"/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  <c r="AH802" s="210"/>
      <c r="AI802" s="210"/>
      <c r="AJ802" s="210"/>
      <c r="AK802" s="210"/>
      <c r="AL802" s="210"/>
    </row>
    <row r="803" spans="1:38" x14ac:dyDescent="0.25">
      <c r="A803" s="212"/>
      <c r="B803" s="212"/>
      <c r="C803" s="212"/>
      <c r="D803" s="212"/>
      <c r="E803" s="212"/>
      <c r="F803" s="212"/>
      <c r="G803" s="212"/>
      <c r="H803" s="212"/>
      <c r="I803" s="212"/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  <c r="AH803" s="210"/>
      <c r="AI803" s="210"/>
      <c r="AJ803" s="210"/>
      <c r="AK803" s="210"/>
      <c r="AL803" s="210"/>
    </row>
    <row r="804" spans="1:38" x14ac:dyDescent="0.25">
      <c r="A804" s="212"/>
      <c r="B804" s="212"/>
      <c r="C804" s="212"/>
      <c r="D804" s="212"/>
      <c r="E804" s="212"/>
      <c r="F804" s="212"/>
      <c r="G804" s="212"/>
      <c r="H804" s="212"/>
      <c r="I804" s="212"/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  <c r="AH804" s="210"/>
      <c r="AI804" s="210"/>
      <c r="AJ804" s="210"/>
      <c r="AK804" s="210"/>
      <c r="AL804" s="210"/>
    </row>
    <row r="805" spans="1:38" x14ac:dyDescent="0.25">
      <c r="A805" s="212"/>
      <c r="B805" s="212"/>
      <c r="C805" s="212"/>
      <c r="D805" s="212"/>
      <c r="E805" s="212"/>
      <c r="F805" s="212"/>
      <c r="G805" s="212"/>
      <c r="H805" s="212"/>
      <c r="I805" s="212"/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  <c r="AH805" s="210"/>
      <c r="AI805" s="210"/>
      <c r="AJ805" s="210"/>
      <c r="AK805" s="210"/>
      <c r="AL805" s="210"/>
    </row>
    <row r="806" spans="1:38" x14ac:dyDescent="0.25">
      <c r="A806" s="212"/>
      <c r="B806" s="212"/>
      <c r="C806" s="212"/>
      <c r="D806" s="212"/>
      <c r="E806" s="212"/>
      <c r="F806" s="212"/>
      <c r="G806" s="212"/>
      <c r="H806" s="212"/>
      <c r="I806" s="212"/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  <c r="AH806" s="210"/>
      <c r="AI806" s="210"/>
      <c r="AJ806" s="210"/>
      <c r="AK806" s="210"/>
      <c r="AL806" s="210"/>
    </row>
    <row r="807" spans="1:38" x14ac:dyDescent="0.25">
      <c r="A807" s="212"/>
      <c r="B807" s="212"/>
      <c r="C807" s="212"/>
      <c r="D807" s="212"/>
      <c r="E807" s="212"/>
      <c r="F807" s="212"/>
      <c r="G807" s="212"/>
      <c r="H807" s="212"/>
      <c r="I807" s="212"/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  <c r="AH807" s="210"/>
      <c r="AI807" s="210"/>
      <c r="AJ807" s="210"/>
      <c r="AK807" s="210"/>
      <c r="AL807" s="210"/>
    </row>
    <row r="808" spans="1:38" x14ac:dyDescent="0.25">
      <c r="A808" s="212"/>
      <c r="B808" s="212"/>
      <c r="C808" s="212"/>
      <c r="D808" s="212"/>
      <c r="E808" s="212"/>
      <c r="F808" s="212"/>
      <c r="G808" s="212"/>
      <c r="H808" s="212"/>
      <c r="I808" s="212"/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  <c r="AH808" s="210"/>
      <c r="AI808" s="210"/>
      <c r="AJ808" s="210"/>
      <c r="AK808" s="210"/>
      <c r="AL808" s="210"/>
    </row>
    <row r="809" spans="1:38" x14ac:dyDescent="0.25">
      <c r="A809" s="212"/>
      <c r="B809" s="212"/>
      <c r="C809" s="212"/>
      <c r="D809" s="212"/>
      <c r="E809" s="212"/>
      <c r="F809" s="212"/>
      <c r="G809" s="212"/>
      <c r="H809" s="212"/>
      <c r="I809" s="212"/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  <c r="AH809" s="210"/>
      <c r="AI809" s="210"/>
      <c r="AJ809" s="210"/>
      <c r="AK809" s="210"/>
      <c r="AL809" s="210"/>
    </row>
    <row r="810" spans="1:38" x14ac:dyDescent="0.25">
      <c r="A810" s="212"/>
      <c r="B810" s="212"/>
      <c r="C810" s="212"/>
      <c r="D810" s="212"/>
      <c r="E810" s="212"/>
      <c r="F810" s="212"/>
      <c r="G810" s="212"/>
      <c r="H810" s="212"/>
      <c r="I810" s="212"/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  <c r="AH810" s="210"/>
      <c r="AI810" s="210"/>
      <c r="AJ810" s="210"/>
      <c r="AK810" s="210"/>
      <c r="AL810" s="210"/>
    </row>
    <row r="811" spans="1:38" x14ac:dyDescent="0.25">
      <c r="A811" s="212"/>
      <c r="B811" s="212"/>
      <c r="C811" s="212"/>
      <c r="D811" s="212"/>
      <c r="E811" s="212"/>
      <c r="F811" s="212"/>
      <c r="G811" s="212"/>
      <c r="H811" s="212"/>
      <c r="I811" s="212"/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  <c r="AH811" s="210"/>
      <c r="AI811" s="210"/>
      <c r="AJ811" s="210"/>
      <c r="AK811" s="210"/>
      <c r="AL811" s="210"/>
    </row>
    <row r="812" spans="1:38" x14ac:dyDescent="0.25">
      <c r="A812" s="212"/>
      <c r="B812" s="212"/>
      <c r="C812" s="212"/>
      <c r="D812" s="212"/>
      <c r="E812" s="212"/>
      <c r="F812" s="212"/>
      <c r="G812" s="212"/>
      <c r="H812" s="212"/>
      <c r="I812" s="212"/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  <c r="AH812" s="210"/>
      <c r="AI812" s="210"/>
      <c r="AJ812" s="210"/>
      <c r="AK812" s="210"/>
      <c r="AL812" s="210"/>
    </row>
    <row r="813" spans="1:38" x14ac:dyDescent="0.25">
      <c r="A813" s="212"/>
      <c r="B813" s="212"/>
      <c r="C813" s="212"/>
      <c r="D813" s="212"/>
      <c r="E813" s="212"/>
      <c r="F813" s="212"/>
      <c r="G813" s="212"/>
      <c r="H813" s="212"/>
      <c r="I813" s="212"/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  <c r="AH813" s="210"/>
      <c r="AI813" s="210"/>
      <c r="AJ813" s="210"/>
      <c r="AK813" s="210"/>
      <c r="AL813" s="210"/>
    </row>
    <row r="814" spans="1:38" x14ac:dyDescent="0.25">
      <c r="A814" s="212"/>
      <c r="B814" s="212"/>
      <c r="C814" s="212"/>
      <c r="D814" s="212"/>
      <c r="E814" s="212"/>
      <c r="F814" s="212"/>
      <c r="G814" s="212"/>
      <c r="H814" s="212"/>
      <c r="I814" s="212"/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  <c r="AH814" s="210"/>
      <c r="AI814" s="210"/>
      <c r="AJ814" s="210"/>
      <c r="AK814" s="210"/>
      <c r="AL814" s="210"/>
    </row>
    <row r="815" spans="1:38" x14ac:dyDescent="0.25">
      <c r="A815" s="212"/>
      <c r="B815" s="212"/>
      <c r="C815" s="212"/>
      <c r="D815" s="212"/>
      <c r="E815" s="212"/>
      <c r="F815" s="212"/>
      <c r="G815" s="212"/>
      <c r="H815" s="212"/>
      <c r="I815" s="212"/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  <c r="AH815" s="210"/>
      <c r="AI815" s="210"/>
      <c r="AJ815" s="210"/>
      <c r="AK815" s="210"/>
      <c r="AL815" s="210"/>
    </row>
    <row r="816" spans="1:38" x14ac:dyDescent="0.25">
      <c r="A816" s="212"/>
      <c r="B816" s="212"/>
      <c r="C816" s="212"/>
      <c r="D816" s="212"/>
      <c r="E816" s="212"/>
      <c r="F816" s="212"/>
      <c r="G816" s="212"/>
      <c r="H816" s="212"/>
      <c r="I816" s="212"/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  <c r="AH816" s="210"/>
      <c r="AI816" s="210"/>
      <c r="AJ816" s="210"/>
      <c r="AK816" s="210"/>
      <c r="AL816" s="210"/>
    </row>
    <row r="817" spans="1:38" x14ac:dyDescent="0.25">
      <c r="A817" s="212"/>
      <c r="B817" s="212"/>
      <c r="C817" s="212"/>
      <c r="D817" s="212"/>
      <c r="E817" s="212"/>
      <c r="F817" s="212"/>
      <c r="G817" s="212"/>
      <c r="H817" s="212"/>
      <c r="I817" s="212"/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  <c r="AH817" s="210"/>
      <c r="AI817" s="210"/>
      <c r="AJ817" s="210"/>
      <c r="AK817" s="210"/>
      <c r="AL817" s="210"/>
    </row>
    <row r="818" spans="1:38" x14ac:dyDescent="0.25">
      <c r="A818" s="212"/>
      <c r="B818" s="212"/>
      <c r="C818" s="212"/>
      <c r="D818" s="212"/>
      <c r="E818" s="212"/>
      <c r="F818" s="212"/>
      <c r="G818" s="212"/>
      <c r="H818" s="212"/>
      <c r="I818" s="212"/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  <c r="AH818" s="210"/>
      <c r="AI818" s="210"/>
      <c r="AJ818" s="210"/>
      <c r="AK818" s="210"/>
      <c r="AL818" s="210"/>
    </row>
    <row r="819" spans="1:38" x14ac:dyDescent="0.25">
      <c r="A819" s="212"/>
      <c r="B819" s="212"/>
      <c r="C819" s="212"/>
      <c r="D819" s="212"/>
      <c r="E819" s="212"/>
      <c r="F819" s="212"/>
      <c r="G819" s="212"/>
      <c r="H819" s="212"/>
      <c r="I819" s="212"/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  <c r="AH819" s="210"/>
      <c r="AI819" s="210"/>
      <c r="AJ819" s="210"/>
      <c r="AK819" s="210"/>
      <c r="AL819" s="210"/>
    </row>
    <row r="820" spans="1:38" x14ac:dyDescent="0.25">
      <c r="A820" s="212"/>
      <c r="B820" s="212"/>
      <c r="C820" s="212"/>
      <c r="D820" s="212"/>
      <c r="E820" s="212"/>
      <c r="F820" s="212"/>
      <c r="G820" s="212"/>
      <c r="H820" s="212"/>
      <c r="I820" s="212"/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  <c r="AH820" s="210"/>
      <c r="AI820" s="210"/>
      <c r="AJ820" s="210"/>
      <c r="AK820" s="210"/>
      <c r="AL820" s="210"/>
    </row>
    <row r="821" spans="1:38" x14ac:dyDescent="0.25">
      <c r="A821" s="212"/>
      <c r="B821" s="212"/>
      <c r="C821" s="212"/>
      <c r="D821" s="212"/>
      <c r="E821" s="212"/>
      <c r="F821" s="212"/>
      <c r="G821" s="212"/>
      <c r="H821" s="212"/>
      <c r="I821" s="212"/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  <c r="AH821" s="210"/>
      <c r="AI821" s="210"/>
      <c r="AJ821" s="210"/>
      <c r="AK821" s="210"/>
      <c r="AL821" s="210"/>
    </row>
    <row r="822" spans="1:38" x14ac:dyDescent="0.25">
      <c r="A822" s="212"/>
      <c r="B822" s="212"/>
      <c r="C822" s="212"/>
      <c r="D822" s="212"/>
      <c r="E822" s="212"/>
      <c r="F822" s="212"/>
      <c r="G822" s="212"/>
      <c r="H822" s="212"/>
      <c r="I822" s="212"/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  <c r="AH822" s="210"/>
      <c r="AI822" s="210"/>
      <c r="AJ822" s="210"/>
      <c r="AK822" s="210"/>
      <c r="AL822" s="210"/>
    </row>
    <row r="823" spans="1:38" x14ac:dyDescent="0.25">
      <c r="A823" s="212"/>
      <c r="B823" s="212"/>
      <c r="C823" s="212"/>
      <c r="D823" s="212"/>
      <c r="E823" s="212"/>
      <c r="F823" s="212"/>
      <c r="G823" s="212"/>
      <c r="H823" s="212"/>
      <c r="I823" s="212"/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  <c r="AH823" s="210"/>
      <c r="AI823" s="210"/>
      <c r="AJ823" s="210"/>
      <c r="AK823" s="210"/>
      <c r="AL823" s="210"/>
    </row>
    <row r="824" spans="1:38" x14ac:dyDescent="0.25">
      <c r="A824" s="212"/>
      <c r="B824" s="212"/>
      <c r="C824" s="212"/>
      <c r="D824" s="212"/>
      <c r="E824" s="212"/>
      <c r="F824" s="212"/>
      <c r="G824" s="212"/>
      <c r="H824" s="212"/>
      <c r="I824" s="212"/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  <c r="AH824" s="210"/>
      <c r="AI824" s="210"/>
      <c r="AJ824" s="210"/>
      <c r="AK824" s="210"/>
      <c r="AL824" s="210"/>
    </row>
    <row r="825" spans="1:38" x14ac:dyDescent="0.25">
      <c r="A825" s="212"/>
      <c r="B825" s="212"/>
      <c r="C825" s="212"/>
      <c r="D825" s="212"/>
      <c r="E825" s="212"/>
      <c r="F825" s="212"/>
      <c r="G825" s="212"/>
      <c r="H825" s="212"/>
      <c r="I825" s="212"/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  <c r="AH825" s="210"/>
      <c r="AI825" s="210"/>
      <c r="AJ825" s="210"/>
      <c r="AK825" s="210"/>
      <c r="AL825" s="210"/>
    </row>
    <row r="826" spans="1:38" x14ac:dyDescent="0.25">
      <c r="A826" s="212"/>
      <c r="B826" s="212"/>
      <c r="C826" s="212"/>
      <c r="D826" s="212"/>
      <c r="E826" s="212"/>
      <c r="F826" s="212"/>
      <c r="G826" s="212"/>
      <c r="H826" s="212"/>
      <c r="I826" s="212"/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  <c r="AH826" s="210"/>
      <c r="AI826" s="210"/>
      <c r="AJ826" s="210"/>
      <c r="AK826" s="210"/>
      <c r="AL826" s="210"/>
    </row>
    <row r="827" spans="1:38" x14ac:dyDescent="0.25">
      <c r="A827" s="212"/>
      <c r="B827" s="212"/>
      <c r="C827" s="212"/>
      <c r="D827" s="212"/>
      <c r="E827" s="212"/>
      <c r="F827" s="212"/>
      <c r="G827" s="212"/>
      <c r="H827" s="212"/>
      <c r="I827" s="212"/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  <c r="AH827" s="210"/>
      <c r="AI827" s="210"/>
      <c r="AJ827" s="210"/>
      <c r="AK827" s="210"/>
      <c r="AL827" s="210"/>
    </row>
    <row r="828" spans="1:38" x14ac:dyDescent="0.25">
      <c r="A828" s="212"/>
      <c r="B828" s="212"/>
      <c r="C828" s="212"/>
      <c r="D828" s="212"/>
      <c r="E828" s="212"/>
      <c r="F828" s="212"/>
      <c r="G828" s="212"/>
      <c r="H828" s="212"/>
      <c r="I828" s="212"/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  <c r="AH828" s="210"/>
      <c r="AI828" s="210"/>
      <c r="AJ828" s="210"/>
      <c r="AK828" s="210"/>
      <c r="AL828" s="210"/>
    </row>
    <row r="829" spans="1:38" x14ac:dyDescent="0.25">
      <c r="A829" s="212"/>
      <c r="B829" s="212"/>
      <c r="C829" s="212"/>
      <c r="D829" s="212"/>
      <c r="E829" s="212"/>
      <c r="F829" s="212"/>
      <c r="G829" s="212"/>
      <c r="H829" s="212"/>
      <c r="I829" s="212"/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  <c r="AH829" s="210"/>
      <c r="AI829" s="210"/>
      <c r="AJ829" s="210"/>
      <c r="AK829" s="210"/>
      <c r="AL829" s="210"/>
    </row>
    <row r="830" spans="1:38" x14ac:dyDescent="0.25">
      <c r="A830" s="212"/>
      <c r="B830" s="212"/>
      <c r="C830" s="212"/>
      <c r="D830" s="212"/>
      <c r="E830" s="212"/>
      <c r="F830" s="212"/>
      <c r="G830" s="212"/>
      <c r="H830" s="212"/>
      <c r="I830" s="212"/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  <c r="AH830" s="210"/>
      <c r="AI830" s="210"/>
      <c r="AJ830" s="210"/>
      <c r="AK830" s="210"/>
      <c r="AL830" s="210"/>
    </row>
    <row r="831" spans="1:38" x14ac:dyDescent="0.25">
      <c r="A831" s="212"/>
      <c r="B831" s="212"/>
      <c r="C831" s="212"/>
      <c r="D831" s="212"/>
      <c r="E831" s="212"/>
      <c r="F831" s="212"/>
      <c r="G831" s="212"/>
      <c r="H831" s="212"/>
      <c r="I831" s="212"/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  <c r="AH831" s="210"/>
      <c r="AI831" s="210"/>
      <c r="AJ831" s="210"/>
      <c r="AK831" s="210"/>
      <c r="AL831" s="210"/>
    </row>
    <row r="832" spans="1:38" x14ac:dyDescent="0.25">
      <c r="A832" s="212"/>
      <c r="B832" s="212"/>
      <c r="C832" s="212"/>
      <c r="D832" s="212"/>
      <c r="E832" s="212"/>
      <c r="F832" s="212"/>
      <c r="G832" s="212"/>
      <c r="H832" s="212"/>
      <c r="I832" s="212"/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  <c r="AH832" s="210"/>
      <c r="AI832" s="210"/>
      <c r="AJ832" s="210"/>
      <c r="AK832" s="210"/>
      <c r="AL832" s="210"/>
    </row>
    <row r="833" spans="1:38" x14ac:dyDescent="0.25">
      <c r="A833" s="212"/>
      <c r="B833" s="212"/>
      <c r="C833" s="212"/>
      <c r="D833" s="212"/>
      <c r="E833" s="212"/>
      <c r="F833" s="212"/>
      <c r="G833" s="212"/>
      <c r="H833" s="212"/>
      <c r="I833" s="212"/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  <c r="AH833" s="210"/>
      <c r="AI833" s="210"/>
      <c r="AJ833" s="210"/>
      <c r="AK833" s="210"/>
      <c r="AL833" s="210"/>
    </row>
    <row r="834" spans="1:38" x14ac:dyDescent="0.25">
      <c r="A834" s="212"/>
      <c r="B834" s="212"/>
      <c r="C834" s="212"/>
      <c r="D834" s="212"/>
      <c r="E834" s="212"/>
      <c r="F834" s="212"/>
      <c r="G834" s="212"/>
      <c r="H834" s="212"/>
      <c r="I834" s="212"/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</row>
    <row r="835" spans="1:38" x14ac:dyDescent="0.25">
      <c r="A835" s="212"/>
      <c r="B835" s="212"/>
      <c r="C835" s="212"/>
      <c r="D835" s="212"/>
      <c r="E835" s="212"/>
      <c r="F835" s="212"/>
      <c r="G835" s="212"/>
      <c r="H835" s="212"/>
      <c r="I835" s="212"/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  <c r="AH835" s="210"/>
      <c r="AI835" s="210"/>
      <c r="AJ835" s="210"/>
      <c r="AK835" s="210"/>
      <c r="AL835" s="210"/>
    </row>
    <row r="836" spans="1:38" x14ac:dyDescent="0.25">
      <c r="A836" s="212"/>
      <c r="B836" s="212"/>
      <c r="C836" s="212"/>
      <c r="D836" s="212"/>
      <c r="E836" s="212"/>
      <c r="F836" s="212"/>
      <c r="G836" s="212"/>
      <c r="H836" s="212"/>
      <c r="I836" s="212"/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  <c r="AH836" s="210"/>
      <c r="AI836" s="210"/>
      <c r="AJ836" s="210"/>
      <c r="AK836" s="210"/>
      <c r="AL836" s="210"/>
    </row>
    <row r="837" spans="1:38" x14ac:dyDescent="0.25">
      <c r="A837" s="212"/>
      <c r="B837" s="212"/>
      <c r="C837" s="212"/>
      <c r="D837" s="212"/>
      <c r="E837" s="212"/>
      <c r="F837" s="212"/>
      <c r="G837" s="212"/>
      <c r="H837" s="212"/>
      <c r="I837" s="212"/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  <c r="AH837" s="210"/>
      <c r="AI837" s="210"/>
      <c r="AJ837" s="210"/>
      <c r="AK837" s="210"/>
      <c r="AL837" s="210"/>
    </row>
    <row r="838" spans="1:38" x14ac:dyDescent="0.25">
      <c r="A838" s="212"/>
      <c r="B838" s="212"/>
      <c r="C838" s="212"/>
      <c r="D838" s="212"/>
      <c r="E838" s="212"/>
      <c r="F838" s="212"/>
      <c r="G838" s="212"/>
      <c r="H838" s="212"/>
      <c r="I838" s="212"/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  <c r="AH838" s="210"/>
      <c r="AI838" s="210"/>
      <c r="AJ838" s="210"/>
      <c r="AK838" s="210"/>
      <c r="AL838" s="210"/>
    </row>
    <row r="839" spans="1:38" x14ac:dyDescent="0.25">
      <c r="A839" s="212"/>
      <c r="B839" s="212"/>
      <c r="C839" s="212"/>
      <c r="D839" s="212"/>
      <c r="E839" s="212"/>
      <c r="F839" s="212"/>
      <c r="G839" s="212"/>
      <c r="H839" s="212"/>
      <c r="I839" s="212"/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  <c r="AH839" s="210"/>
      <c r="AI839" s="210"/>
      <c r="AJ839" s="210"/>
      <c r="AK839" s="210"/>
      <c r="AL839" s="210"/>
    </row>
    <row r="840" spans="1:38" x14ac:dyDescent="0.25">
      <c r="A840" s="212"/>
      <c r="B840" s="212"/>
      <c r="C840" s="212"/>
      <c r="D840" s="212"/>
      <c r="E840" s="212"/>
      <c r="F840" s="212"/>
      <c r="G840" s="212"/>
      <c r="H840" s="212"/>
      <c r="I840" s="212"/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  <c r="AH840" s="210"/>
      <c r="AI840" s="210"/>
      <c r="AJ840" s="210"/>
      <c r="AK840" s="210"/>
      <c r="AL840" s="210"/>
    </row>
    <row r="841" spans="1:38" x14ac:dyDescent="0.25">
      <c r="A841" s="212"/>
      <c r="B841" s="212"/>
      <c r="C841" s="212"/>
      <c r="D841" s="212"/>
      <c r="E841" s="212"/>
      <c r="F841" s="212"/>
      <c r="G841" s="212"/>
      <c r="H841" s="212"/>
      <c r="I841" s="212"/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  <c r="AH841" s="210"/>
      <c r="AI841" s="210"/>
      <c r="AJ841" s="210"/>
      <c r="AK841" s="210"/>
      <c r="AL841" s="210"/>
    </row>
    <row r="842" spans="1:38" x14ac:dyDescent="0.25">
      <c r="A842" s="212"/>
      <c r="B842" s="212"/>
      <c r="C842" s="212"/>
      <c r="D842" s="212"/>
      <c r="E842" s="212"/>
      <c r="F842" s="212"/>
      <c r="G842" s="212"/>
      <c r="H842" s="212"/>
      <c r="I842" s="212"/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  <c r="AH842" s="210"/>
      <c r="AI842" s="210"/>
      <c r="AJ842" s="210"/>
      <c r="AK842" s="210"/>
      <c r="AL842" s="210"/>
    </row>
    <row r="843" spans="1:38" x14ac:dyDescent="0.25">
      <c r="A843" s="212"/>
      <c r="B843" s="212"/>
      <c r="C843" s="212"/>
      <c r="D843" s="212"/>
      <c r="E843" s="212"/>
      <c r="F843" s="212"/>
      <c r="G843" s="212"/>
      <c r="H843" s="212"/>
      <c r="I843" s="212"/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  <c r="AH843" s="210"/>
      <c r="AI843" s="210"/>
      <c r="AJ843" s="210"/>
      <c r="AK843" s="210"/>
      <c r="AL843" s="210"/>
    </row>
    <row r="844" spans="1:38" x14ac:dyDescent="0.25">
      <c r="A844" s="212"/>
      <c r="B844" s="212"/>
      <c r="C844" s="212"/>
      <c r="D844" s="212"/>
      <c r="E844" s="212"/>
      <c r="F844" s="212"/>
      <c r="G844" s="212"/>
      <c r="H844" s="212"/>
      <c r="I844" s="212"/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  <c r="AH844" s="210"/>
      <c r="AI844" s="210"/>
      <c r="AJ844" s="210"/>
      <c r="AK844" s="210"/>
      <c r="AL844" s="210"/>
    </row>
    <row r="845" spans="1:38" x14ac:dyDescent="0.25">
      <c r="A845" s="212"/>
      <c r="B845" s="212"/>
      <c r="C845" s="212"/>
      <c r="D845" s="212"/>
      <c r="E845" s="212"/>
      <c r="F845" s="212"/>
      <c r="G845" s="212"/>
      <c r="H845" s="212"/>
      <c r="I845" s="212"/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  <c r="AH845" s="210"/>
      <c r="AI845" s="210"/>
      <c r="AJ845" s="210"/>
      <c r="AK845" s="210"/>
      <c r="AL845" s="210"/>
    </row>
    <row r="846" spans="1:38" x14ac:dyDescent="0.25">
      <c r="A846" s="212"/>
      <c r="B846" s="212"/>
      <c r="C846" s="212"/>
      <c r="D846" s="212"/>
      <c r="E846" s="212"/>
      <c r="F846" s="212"/>
      <c r="G846" s="212"/>
      <c r="H846" s="212"/>
      <c r="I846" s="212"/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  <c r="AH846" s="210"/>
      <c r="AI846" s="210"/>
      <c r="AJ846" s="210"/>
      <c r="AK846" s="210"/>
      <c r="AL846" s="210"/>
    </row>
    <row r="847" spans="1:38" x14ac:dyDescent="0.25">
      <c r="A847" s="212"/>
      <c r="B847" s="212"/>
      <c r="C847" s="212"/>
      <c r="D847" s="212"/>
      <c r="E847" s="212"/>
      <c r="F847" s="212"/>
      <c r="G847" s="212"/>
      <c r="H847" s="212"/>
      <c r="I847" s="212"/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  <c r="AH847" s="210"/>
      <c r="AI847" s="210"/>
      <c r="AJ847" s="210"/>
      <c r="AK847" s="210"/>
      <c r="AL847" s="210"/>
    </row>
    <row r="848" spans="1:38" x14ac:dyDescent="0.25">
      <c r="A848" s="212"/>
      <c r="B848" s="212"/>
      <c r="C848" s="212"/>
      <c r="D848" s="212"/>
      <c r="E848" s="212"/>
      <c r="F848" s="212"/>
      <c r="G848" s="212"/>
      <c r="H848" s="212"/>
      <c r="I848" s="212"/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  <c r="AH848" s="210"/>
      <c r="AI848" s="210"/>
      <c r="AJ848" s="210"/>
      <c r="AK848" s="210"/>
      <c r="AL848" s="210"/>
    </row>
    <row r="849" spans="1:38" x14ac:dyDescent="0.25">
      <c r="A849" s="212"/>
      <c r="B849" s="212"/>
      <c r="C849" s="212"/>
      <c r="D849" s="212"/>
      <c r="E849" s="212"/>
      <c r="F849" s="212"/>
      <c r="G849" s="212"/>
      <c r="H849" s="212"/>
      <c r="I849" s="212"/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  <c r="AH849" s="210"/>
      <c r="AI849" s="210"/>
      <c r="AJ849" s="210"/>
      <c r="AK849" s="210"/>
      <c r="AL849" s="210"/>
    </row>
    <row r="850" spans="1:38" x14ac:dyDescent="0.25">
      <c r="A850" s="212"/>
      <c r="B850" s="212"/>
      <c r="C850" s="212"/>
      <c r="D850" s="212"/>
      <c r="E850" s="212"/>
      <c r="F850" s="212"/>
      <c r="G850" s="212"/>
      <c r="H850" s="212"/>
      <c r="I850" s="212"/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0"/>
    </row>
    <row r="851" spans="1:38" x14ac:dyDescent="0.25">
      <c r="A851" s="212"/>
      <c r="B851" s="212"/>
      <c r="C851" s="212"/>
      <c r="D851" s="212"/>
      <c r="E851" s="212"/>
      <c r="F851" s="212"/>
      <c r="G851" s="212"/>
      <c r="H851" s="212"/>
      <c r="I851" s="212"/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</row>
    <row r="852" spans="1:38" x14ac:dyDescent="0.25">
      <c r="A852" s="212"/>
      <c r="B852" s="212"/>
      <c r="C852" s="212"/>
      <c r="D852" s="212"/>
      <c r="E852" s="212"/>
      <c r="F852" s="212"/>
      <c r="G852" s="212"/>
      <c r="H852" s="212"/>
      <c r="I852" s="212"/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  <c r="AH852" s="210"/>
      <c r="AI852" s="210"/>
      <c r="AJ852" s="210"/>
      <c r="AK852" s="210"/>
      <c r="AL852" s="210"/>
    </row>
    <row r="853" spans="1:38" x14ac:dyDescent="0.25">
      <c r="A853" s="212"/>
      <c r="B853" s="212"/>
      <c r="C853" s="212"/>
      <c r="D853" s="212"/>
      <c r="E853" s="212"/>
      <c r="F853" s="212"/>
      <c r="G853" s="212"/>
      <c r="H853" s="212"/>
      <c r="I853" s="212"/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</row>
    <row r="854" spans="1:38" x14ac:dyDescent="0.25">
      <c r="A854" s="212"/>
      <c r="B854" s="212"/>
      <c r="C854" s="212"/>
      <c r="D854" s="212"/>
      <c r="E854" s="212"/>
      <c r="F854" s="212"/>
      <c r="G854" s="212"/>
      <c r="H854" s="212"/>
      <c r="I854" s="212"/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  <c r="AH854" s="210"/>
      <c r="AI854" s="210"/>
      <c r="AJ854" s="210"/>
      <c r="AK854" s="210"/>
      <c r="AL854" s="210"/>
    </row>
    <row r="855" spans="1:38" x14ac:dyDescent="0.25">
      <c r="A855" s="212"/>
      <c r="B855" s="212"/>
      <c r="C855" s="212"/>
      <c r="D855" s="212"/>
      <c r="E855" s="212"/>
      <c r="F855" s="212"/>
      <c r="G855" s="212"/>
      <c r="H855" s="212"/>
      <c r="I855" s="212"/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  <c r="AH855" s="210"/>
      <c r="AI855" s="210"/>
      <c r="AJ855" s="210"/>
      <c r="AK855" s="210"/>
      <c r="AL855" s="210"/>
    </row>
    <row r="856" spans="1:38" x14ac:dyDescent="0.25">
      <c r="A856" s="212"/>
      <c r="B856" s="212"/>
      <c r="C856" s="212"/>
      <c r="D856" s="212"/>
      <c r="E856" s="212"/>
      <c r="F856" s="212"/>
      <c r="G856" s="212"/>
      <c r="H856" s="212"/>
      <c r="I856" s="212"/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  <c r="AH856" s="210"/>
      <c r="AI856" s="210"/>
      <c r="AJ856" s="210"/>
      <c r="AK856" s="210"/>
      <c r="AL856" s="210"/>
    </row>
    <row r="857" spans="1:38" x14ac:dyDescent="0.25">
      <c r="A857" s="212"/>
      <c r="B857" s="212"/>
      <c r="C857" s="212"/>
      <c r="D857" s="212"/>
      <c r="E857" s="212"/>
      <c r="F857" s="212"/>
      <c r="G857" s="212"/>
      <c r="H857" s="212"/>
      <c r="I857" s="212"/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  <c r="AH857" s="210"/>
      <c r="AI857" s="210"/>
      <c r="AJ857" s="210"/>
      <c r="AK857" s="210"/>
      <c r="AL857" s="210"/>
    </row>
    <row r="858" spans="1:38" x14ac:dyDescent="0.25">
      <c r="A858" s="212"/>
      <c r="B858" s="212"/>
      <c r="C858" s="212"/>
      <c r="D858" s="212"/>
      <c r="E858" s="212"/>
      <c r="F858" s="212"/>
      <c r="G858" s="212"/>
      <c r="H858" s="212"/>
      <c r="I858" s="212"/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  <c r="AH858" s="210"/>
      <c r="AI858" s="210"/>
      <c r="AJ858" s="210"/>
      <c r="AK858" s="210"/>
      <c r="AL858" s="210"/>
    </row>
    <row r="859" spans="1:38" x14ac:dyDescent="0.25">
      <c r="A859" s="212"/>
      <c r="B859" s="212"/>
      <c r="C859" s="212"/>
      <c r="D859" s="212"/>
      <c r="E859" s="212"/>
      <c r="F859" s="212"/>
      <c r="G859" s="212"/>
      <c r="H859" s="212"/>
      <c r="I859" s="212"/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  <c r="AH859" s="210"/>
      <c r="AI859" s="210"/>
      <c r="AJ859" s="210"/>
      <c r="AK859" s="210"/>
      <c r="AL859" s="210"/>
    </row>
    <row r="860" spans="1:38" x14ac:dyDescent="0.25">
      <c r="A860" s="212"/>
      <c r="B860" s="212"/>
      <c r="C860" s="212"/>
      <c r="D860" s="212"/>
      <c r="E860" s="212"/>
      <c r="F860" s="212"/>
      <c r="G860" s="212"/>
      <c r="H860" s="212"/>
      <c r="I860" s="212"/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  <c r="AH860" s="210"/>
      <c r="AI860" s="210"/>
      <c r="AJ860" s="210"/>
      <c r="AK860" s="210"/>
      <c r="AL860" s="210"/>
    </row>
    <row r="861" spans="1:38" x14ac:dyDescent="0.25">
      <c r="A861" s="212"/>
      <c r="B861" s="212"/>
      <c r="C861" s="212"/>
      <c r="D861" s="212"/>
      <c r="E861" s="212"/>
      <c r="F861" s="212"/>
      <c r="G861" s="212"/>
      <c r="H861" s="212"/>
      <c r="I861" s="212"/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  <c r="AH861" s="210"/>
      <c r="AI861" s="210"/>
      <c r="AJ861" s="210"/>
      <c r="AK861" s="210"/>
      <c r="AL861" s="210"/>
    </row>
    <row r="862" spans="1:38" x14ac:dyDescent="0.25">
      <c r="A862" s="212"/>
      <c r="B862" s="212"/>
      <c r="C862" s="212"/>
      <c r="D862" s="212"/>
      <c r="E862" s="212"/>
      <c r="F862" s="212"/>
      <c r="G862" s="212"/>
      <c r="H862" s="212"/>
      <c r="I862" s="212"/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  <c r="AH862" s="210"/>
      <c r="AI862" s="210"/>
      <c r="AJ862" s="210"/>
      <c r="AK862" s="210"/>
      <c r="AL862" s="210"/>
    </row>
    <row r="863" spans="1:38" x14ac:dyDescent="0.25">
      <c r="A863" s="212"/>
      <c r="B863" s="212"/>
      <c r="C863" s="212"/>
      <c r="D863" s="212"/>
      <c r="E863" s="212"/>
      <c r="F863" s="212"/>
      <c r="G863" s="212"/>
      <c r="H863" s="212"/>
      <c r="I863" s="212"/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</row>
    <row r="864" spans="1:38" x14ac:dyDescent="0.25">
      <c r="A864" s="212"/>
      <c r="B864" s="212"/>
      <c r="C864" s="212"/>
      <c r="D864" s="212"/>
      <c r="E864" s="212"/>
      <c r="F864" s="212"/>
      <c r="G864" s="212"/>
      <c r="H864" s="212"/>
      <c r="I864" s="212"/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</row>
    <row r="865" spans="1:38" x14ac:dyDescent="0.25">
      <c r="A865" s="212"/>
      <c r="B865" s="212"/>
      <c r="C865" s="212"/>
      <c r="D865" s="212"/>
      <c r="E865" s="212"/>
      <c r="F865" s="212"/>
      <c r="G865" s="212"/>
      <c r="H865" s="212"/>
      <c r="I865" s="212"/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</row>
    <row r="866" spans="1:38" x14ac:dyDescent="0.25">
      <c r="A866" s="212"/>
      <c r="B866" s="212"/>
      <c r="C866" s="212"/>
      <c r="D866" s="212"/>
      <c r="E866" s="212"/>
      <c r="F866" s="212"/>
      <c r="G866" s="212"/>
      <c r="H866" s="212"/>
      <c r="I866" s="212"/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</row>
    <row r="867" spans="1:38" x14ac:dyDescent="0.25">
      <c r="A867" s="212"/>
      <c r="B867" s="212"/>
      <c r="C867" s="212"/>
      <c r="D867" s="212"/>
      <c r="E867" s="212"/>
      <c r="F867" s="212"/>
      <c r="G867" s="212"/>
      <c r="H867" s="212"/>
      <c r="I867" s="212"/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</row>
    <row r="868" spans="1:38" x14ac:dyDescent="0.25">
      <c r="A868" s="212"/>
      <c r="B868" s="212"/>
      <c r="C868" s="212"/>
      <c r="D868" s="212"/>
      <c r="E868" s="212"/>
      <c r="F868" s="212"/>
      <c r="G868" s="212"/>
      <c r="H868" s="212"/>
      <c r="I868" s="212"/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</row>
    <row r="869" spans="1:38" x14ac:dyDescent="0.25">
      <c r="A869" s="212"/>
      <c r="B869" s="212"/>
      <c r="C869" s="212"/>
      <c r="D869" s="212"/>
      <c r="E869" s="212"/>
      <c r="F869" s="212"/>
      <c r="G869" s="212"/>
      <c r="H869" s="212"/>
      <c r="I869" s="212"/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  <c r="AH869" s="210"/>
      <c r="AI869" s="210"/>
      <c r="AJ869" s="210"/>
      <c r="AK869" s="210"/>
      <c r="AL869" s="210"/>
    </row>
    <row r="870" spans="1:38" x14ac:dyDescent="0.25">
      <c r="A870" s="212"/>
      <c r="B870" s="212"/>
      <c r="C870" s="212"/>
      <c r="D870" s="212"/>
      <c r="E870" s="212"/>
      <c r="F870" s="212"/>
      <c r="G870" s="212"/>
      <c r="H870" s="212"/>
      <c r="I870" s="212"/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  <c r="AH870" s="210"/>
      <c r="AI870" s="210"/>
      <c r="AJ870" s="210"/>
      <c r="AK870" s="210"/>
      <c r="AL870" s="210"/>
    </row>
    <row r="871" spans="1:38" x14ac:dyDescent="0.25">
      <c r="A871" s="212"/>
      <c r="B871" s="212"/>
      <c r="C871" s="212"/>
      <c r="D871" s="212"/>
      <c r="E871" s="212"/>
      <c r="F871" s="212"/>
      <c r="G871" s="212"/>
      <c r="H871" s="212"/>
      <c r="I871" s="212"/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  <c r="AH871" s="210"/>
      <c r="AI871" s="210"/>
      <c r="AJ871" s="210"/>
      <c r="AK871" s="210"/>
      <c r="AL871" s="210"/>
    </row>
    <row r="872" spans="1:38" x14ac:dyDescent="0.25">
      <c r="A872" s="212"/>
      <c r="B872" s="212"/>
      <c r="C872" s="212"/>
      <c r="D872" s="212"/>
      <c r="E872" s="212"/>
      <c r="F872" s="212"/>
      <c r="G872" s="212"/>
      <c r="H872" s="212"/>
      <c r="I872" s="212"/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  <c r="AH872" s="210"/>
      <c r="AI872" s="210"/>
      <c r="AJ872" s="210"/>
      <c r="AK872" s="210"/>
      <c r="AL872" s="210"/>
    </row>
    <row r="873" spans="1:38" x14ac:dyDescent="0.25">
      <c r="A873" s="212"/>
      <c r="B873" s="212"/>
      <c r="C873" s="212"/>
      <c r="D873" s="212"/>
      <c r="E873" s="212"/>
      <c r="F873" s="212"/>
      <c r="G873" s="212"/>
      <c r="H873" s="212"/>
      <c r="I873" s="212"/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  <c r="AH873" s="210"/>
      <c r="AI873" s="210"/>
      <c r="AJ873" s="210"/>
      <c r="AK873" s="210"/>
      <c r="AL873" s="210"/>
    </row>
    <row r="874" spans="1:38" x14ac:dyDescent="0.25">
      <c r="A874" s="212"/>
      <c r="B874" s="212"/>
      <c r="C874" s="212"/>
      <c r="D874" s="212"/>
      <c r="E874" s="212"/>
      <c r="F874" s="212"/>
      <c r="G874" s="212"/>
      <c r="H874" s="212"/>
      <c r="I874" s="212"/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  <c r="AH874" s="210"/>
      <c r="AI874" s="210"/>
      <c r="AJ874" s="210"/>
      <c r="AK874" s="210"/>
      <c r="AL874" s="210"/>
    </row>
    <row r="875" spans="1:38" x14ac:dyDescent="0.25">
      <c r="A875" s="212"/>
      <c r="B875" s="212"/>
      <c r="C875" s="212"/>
      <c r="D875" s="212"/>
      <c r="E875" s="212"/>
      <c r="F875" s="212"/>
      <c r="G875" s="212"/>
      <c r="H875" s="212"/>
      <c r="I875" s="212"/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  <c r="AH875" s="210"/>
      <c r="AI875" s="210"/>
      <c r="AJ875" s="210"/>
      <c r="AK875" s="210"/>
      <c r="AL875" s="210"/>
    </row>
    <row r="876" spans="1:38" x14ac:dyDescent="0.25">
      <c r="A876" s="212"/>
      <c r="B876" s="212"/>
      <c r="C876" s="212"/>
      <c r="D876" s="212"/>
      <c r="E876" s="212"/>
      <c r="F876" s="212"/>
      <c r="G876" s="212"/>
      <c r="H876" s="212"/>
      <c r="I876" s="212"/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  <c r="AH876" s="210"/>
      <c r="AI876" s="210"/>
      <c r="AJ876" s="210"/>
      <c r="AK876" s="210"/>
      <c r="AL876" s="210"/>
    </row>
    <row r="877" spans="1:38" x14ac:dyDescent="0.25">
      <c r="A877" s="212"/>
      <c r="B877" s="212"/>
      <c r="C877" s="212"/>
      <c r="D877" s="212"/>
      <c r="E877" s="212"/>
      <c r="F877" s="212"/>
      <c r="G877" s="212"/>
      <c r="H877" s="212"/>
      <c r="I877" s="212"/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  <c r="AH877" s="210"/>
      <c r="AI877" s="210"/>
      <c r="AJ877" s="210"/>
      <c r="AK877" s="210"/>
      <c r="AL877" s="210"/>
    </row>
    <row r="878" spans="1:38" x14ac:dyDescent="0.25">
      <c r="A878" s="212"/>
      <c r="B878" s="212"/>
      <c r="C878" s="212"/>
      <c r="D878" s="212"/>
      <c r="E878" s="212"/>
      <c r="F878" s="212"/>
      <c r="G878" s="212"/>
      <c r="H878" s="212"/>
      <c r="I878" s="212"/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  <c r="AH878" s="210"/>
      <c r="AI878" s="210"/>
      <c r="AJ878" s="210"/>
      <c r="AK878" s="210"/>
      <c r="AL878" s="210"/>
    </row>
    <row r="879" spans="1:38" x14ac:dyDescent="0.25">
      <c r="A879" s="212"/>
      <c r="B879" s="212"/>
      <c r="C879" s="212"/>
      <c r="D879" s="212"/>
      <c r="E879" s="212"/>
      <c r="F879" s="212"/>
      <c r="G879" s="212"/>
      <c r="H879" s="212"/>
      <c r="I879" s="212"/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  <c r="AH879" s="210"/>
      <c r="AI879" s="210"/>
      <c r="AJ879" s="210"/>
      <c r="AK879" s="210"/>
      <c r="AL879" s="210"/>
    </row>
    <row r="880" spans="1:38" x14ac:dyDescent="0.25">
      <c r="A880" s="212"/>
      <c r="B880" s="212"/>
      <c r="C880" s="212"/>
      <c r="D880" s="212"/>
      <c r="E880" s="212"/>
      <c r="F880" s="212"/>
      <c r="G880" s="212"/>
      <c r="H880" s="212"/>
      <c r="I880" s="212"/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  <c r="AH880" s="210"/>
      <c r="AI880" s="210"/>
      <c r="AJ880" s="210"/>
      <c r="AK880" s="210"/>
      <c r="AL880" s="210"/>
    </row>
    <row r="881" spans="1:38" x14ac:dyDescent="0.25">
      <c r="A881" s="212"/>
      <c r="B881" s="212"/>
      <c r="C881" s="212"/>
      <c r="D881" s="212"/>
      <c r="E881" s="212"/>
      <c r="F881" s="212"/>
      <c r="G881" s="212"/>
      <c r="H881" s="212"/>
      <c r="I881" s="212"/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  <c r="AH881" s="210"/>
      <c r="AI881" s="210"/>
      <c r="AJ881" s="210"/>
      <c r="AK881" s="210"/>
      <c r="AL881" s="210"/>
    </row>
    <row r="882" spans="1:38" x14ac:dyDescent="0.25">
      <c r="A882" s="212"/>
      <c r="B882" s="212"/>
      <c r="C882" s="212"/>
      <c r="D882" s="212"/>
      <c r="E882" s="212"/>
      <c r="F882" s="212"/>
      <c r="G882" s="212"/>
      <c r="H882" s="212"/>
      <c r="I882" s="212"/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  <c r="AH882" s="210"/>
      <c r="AI882" s="210"/>
      <c r="AJ882" s="210"/>
      <c r="AK882" s="210"/>
      <c r="AL882" s="210"/>
    </row>
    <row r="883" spans="1:38" x14ac:dyDescent="0.25">
      <c r="A883" s="212"/>
      <c r="B883" s="212"/>
      <c r="C883" s="212"/>
      <c r="D883" s="212"/>
      <c r="E883" s="212"/>
      <c r="F883" s="212"/>
      <c r="G883" s="212"/>
      <c r="H883" s="212"/>
      <c r="I883" s="212"/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  <c r="AH883" s="210"/>
      <c r="AI883" s="210"/>
      <c r="AJ883" s="210"/>
      <c r="AK883" s="210"/>
      <c r="AL883" s="210"/>
    </row>
    <row r="884" spans="1:38" x14ac:dyDescent="0.25">
      <c r="A884" s="212"/>
      <c r="B884" s="212"/>
      <c r="C884" s="212"/>
      <c r="D884" s="212"/>
      <c r="E884" s="212"/>
      <c r="F884" s="212"/>
      <c r="G884" s="212"/>
      <c r="H884" s="212"/>
      <c r="I884" s="212"/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  <c r="AH884" s="210"/>
      <c r="AI884" s="210"/>
      <c r="AJ884" s="210"/>
      <c r="AK884" s="210"/>
      <c r="AL884" s="210"/>
    </row>
    <row r="885" spans="1:38" x14ac:dyDescent="0.25">
      <c r="A885" s="212"/>
      <c r="B885" s="212"/>
      <c r="C885" s="212"/>
      <c r="D885" s="212"/>
      <c r="E885" s="212"/>
      <c r="F885" s="212"/>
      <c r="G885" s="212"/>
      <c r="H885" s="212"/>
      <c r="I885" s="212"/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  <c r="AH885" s="210"/>
      <c r="AI885" s="210"/>
      <c r="AJ885" s="210"/>
      <c r="AK885" s="210"/>
      <c r="AL885" s="210"/>
    </row>
    <row r="886" spans="1:38" x14ac:dyDescent="0.25">
      <c r="A886" s="212"/>
      <c r="B886" s="212"/>
      <c r="C886" s="212"/>
      <c r="D886" s="212"/>
      <c r="E886" s="212"/>
      <c r="F886" s="212"/>
      <c r="G886" s="212"/>
      <c r="H886" s="212"/>
      <c r="I886" s="212"/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  <c r="AH886" s="210"/>
      <c r="AI886" s="210"/>
      <c r="AJ886" s="210"/>
      <c r="AK886" s="210"/>
      <c r="AL886" s="210"/>
    </row>
    <row r="887" spans="1:38" x14ac:dyDescent="0.25">
      <c r="A887" s="212"/>
      <c r="B887" s="212"/>
      <c r="C887" s="212"/>
      <c r="D887" s="212"/>
      <c r="E887" s="212"/>
      <c r="F887" s="212"/>
      <c r="G887" s="212"/>
      <c r="H887" s="212"/>
      <c r="I887" s="212"/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  <c r="AH887" s="210"/>
      <c r="AI887" s="210"/>
      <c r="AJ887" s="210"/>
      <c r="AK887" s="210"/>
      <c r="AL887" s="210"/>
    </row>
    <row r="888" spans="1:38" x14ac:dyDescent="0.25">
      <c r="A888" s="212"/>
      <c r="B888" s="212"/>
      <c r="C888" s="212"/>
      <c r="D888" s="212"/>
      <c r="E888" s="212"/>
      <c r="F888" s="212"/>
      <c r="G888" s="212"/>
      <c r="H888" s="212"/>
      <c r="I888" s="212"/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  <c r="AH888" s="210"/>
      <c r="AI888" s="210"/>
      <c r="AJ888" s="210"/>
      <c r="AK888" s="210"/>
      <c r="AL888" s="210"/>
    </row>
    <row r="889" spans="1:38" x14ac:dyDescent="0.25">
      <c r="A889" s="212"/>
      <c r="B889" s="212"/>
      <c r="C889" s="212"/>
      <c r="D889" s="212"/>
      <c r="E889" s="212"/>
      <c r="F889" s="212"/>
      <c r="G889" s="212"/>
      <c r="H889" s="212"/>
      <c r="I889" s="212"/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  <c r="AH889" s="210"/>
      <c r="AI889" s="210"/>
      <c r="AJ889" s="210"/>
      <c r="AK889" s="210"/>
      <c r="AL889" s="210"/>
    </row>
    <row r="890" spans="1:38" x14ac:dyDescent="0.25">
      <c r="A890" s="212"/>
      <c r="B890" s="212"/>
      <c r="C890" s="212"/>
      <c r="D890" s="212"/>
      <c r="E890" s="212"/>
      <c r="F890" s="212"/>
      <c r="G890" s="212"/>
      <c r="H890" s="212"/>
      <c r="I890" s="212"/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  <c r="AH890" s="210"/>
      <c r="AI890" s="210"/>
      <c r="AJ890" s="210"/>
      <c r="AK890" s="210"/>
      <c r="AL890" s="210"/>
    </row>
    <row r="891" spans="1:38" x14ac:dyDescent="0.25">
      <c r="A891" s="212"/>
      <c r="B891" s="212"/>
      <c r="C891" s="212"/>
      <c r="D891" s="212"/>
      <c r="E891" s="212"/>
      <c r="F891" s="212"/>
      <c r="G891" s="212"/>
      <c r="H891" s="212"/>
      <c r="I891" s="212"/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  <c r="AH891" s="210"/>
      <c r="AI891" s="210"/>
      <c r="AJ891" s="210"/>
      <c r="AK891" s="210"/>
      <c r="AL891" s="210"/>
    </row>
    <row r="892" spans="1:38" x14ac:dyDescent="0.25">
      <c r="A892" s="212"/>
      <c r="B892" s="212"/>
      <c r="C892" s="212"/>
      <c r="D892" s="212"/>
      <c r="E892" s="212"/>
      <c r="F892" s="212"/>
      <c r="G892" s="212"/>
      <c r="H892" s="212"/>
      <c r="I892" s="212"/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  <c r="AH892" s="210"/>
      <c r="AI892" s="210"/>
      <c r="AJ892" s="210"/>
      <c r="AK892" s="210"/>
      <c r="AL892" s="210"/>
    </row>
    <row r="893" spans="1:38" x14ac:dyDescent="0.25">
      <c r="A893" s="212"/>
      <c r="B893" s="212"/>
      <c r="C893" s="212"/>
      <c r="D893" s="212"/>
      <c r="E893" s="212"/>
      <c r="F893" s="212"/>
      <c r="G893" s="212"/>
      <c r="H893" s="212"/>
      <c r="I893" s="212"/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  <c r="AH893" s="210"/>
      <c r="AI893" s="210"/>
      <c r="AJ893" s="210"/>
      <c r="AK893" s="210"/>
      <c r="AL893" s="210"/>
    </row>
    <row r="894" spans="1:38" x14ac:dyDescent="0.25">
      <c r="A894" s="212"/>
      <c r="B894" s="212"/>
      <c r="C894" s="212"/>
      <c r="D894" s="212"/>
      <c r="E894" s="212"/>
      <c r="F894" s="212"/>
      <c r="G894" s="212"/>
      <c r="H894" s="212"/>
      <c r="I894" s="212"/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  <c r="AH894" s="210"/>
      <c r="AI894" s="210"/>
      <c r="AJ894" s="210"/>
      <c r="AK894" s="210"/>
      <c r="AL894" s="210"/>
    </row>
    <row r="895" spans="1:38" x14ac:dyDescent="0.25">
      <c r="A895" s="212"/>
      <c r="B895" s="212"/>
      <c r="C895" s="212"/>
      <c r="D895" s="212"/>
      <c r="E895" s="212"/>
      <c r="F895" s="212"/>
      <c r="G895" s="212"/>
      <c r="H895" s="212"/>
      <c r="I895" s="212"/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  <c r="AH895" s="210"/>
      <c r="AI895" s="210"/>
      <c r="AJ895" s="210"/>
      <c r="AK895" s="210"/>
      <c r="AL895" s="210"/>
    </row>
    <row r="896" spans="1:38" x14ac:dyDescent="0.25">
      <c r="A896" s="212"/>
      <c r="B896" s="212"/>
      <c r="C896" s="212"/>
      <c r="D896" s="212"/>
      <c r="E896" s="212"/>
      <c r="F896" s="212"/>
      <c r="G896" s="212"/>
      <c r="H896" s="212"/>
      <c r="I896" s="212"/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  <c r="AH896" s="210"/>
      <c r="AI896" s="210"/>
      <c r="AJ896" s="210"/>
      <c r="AK896" s="210"/>
      <c r="AL896" s="210"/>
    </row>
    <row r="897" spans="1:38" x14ac:dyDescent="0.25">
      <c r="A897" s="212"/>
      <c r="B897" s="212"/>
      <c r="C897" s="212"/>
      <c r="D897" s="212"/>
      <c r="E897" s="212"/>
      <c r="F897" s="212"/>
      <c r="G897" s="212"/>
      <c r="H897" s="212"/>
      <c r="I897" s="212"/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  <c r="AH897" s="210"/>
      <c r="AI897" s="210"/>
      <c r="AJ897" s="210"/>
      <c r="AK897" s="210"/>
      <c r="AL897" s="210"/>
    </row>
    <row r="898" spans="1:38" x14ac:dyDescent="0.25">
      <c r="A898" s="212"/>
      <c r="B898" s="212"/>
      <c r="C898" s="212"/>
      <c r="D898" s="212"/>
      <c r="E898" s="212"/>
      <c r="F898" s="212"/>
      <c r="G898" s="212"/>
      <c r="H898" s="212"/>
      <c r="I898" s="212"/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  <c r="AH898" s="210"/>
      <c r="AI898" s="210"/>
      <c r="AJ898" s="210"/>
      <c r="AK898" s="210"/>
      <c r="AL898" s="210"/>
    </row>
    <row r="899" spans="1:38" x14ac:dyDescent="0.25">
      <c r="A899" s="212"/>
      <c r="B899" s="212"/>
      <c r="C899" s="212"/>
      <c r="D899" s="212"/>
      <c r="E899" s="212"/>
      <c r="F899" s="212"/>
      <c r="G899" s="212"/>
      <c r="H899" s="212"/>
      <c r="I899" s="212"/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  <c r="AH899" s="210"/>
      <c r="AI899" s="210"/>
      <c r="AJ899" s="210"/>
      <c r="AK899" s="210"/>
      <c r="AL899" s="210"/>
    </row>
    <row r="900" spans="1:38" x14ac:dyDescent="0.25">
      <c r="A900" s="212"/>
      <c r="B900" s="212"/>
      <c r="C900" s="212"/>
      <c r="D900" s="212"/>
      <c r="E900" s="212"/>
      <c r="F900" s="212"/>
      <c r="G900" s="212"/>
      <c r="H900" s="212"/>
      <c r="I900" s="212"/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  <c r="AH900" s="210"/>
      <c r="AI900" s="210"/>
      <c r="AJ900" s="210"/>
      <c r="AK900" s="210"/>
      <c r="AL900" s="210"/>
    </row>
    <row r="901" spans="1:38" x14ac:dyDescent="0.25">
      <c r="A901" s="212"/>
      <c r="B901" s="212"/>
      <c r="C901" s="212"/>
      <c r="D901" s="212"/>
      <c r="E901" s="212"/>
      <c r="F901" s="212"/>
      <c r="G901" s="212"/>
      <c r="H901" s="212"/>
      <c r="I901" s="212"/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  <c r="AH901" s="210"/>
      <c r="AI901" s="210"/>
      <c r="AJ901" s="210"/>
      <c r="AK901" s="210"/>
      <c r="AL901" s="210"/>
    </row>
    <row r="902" spans="1:38" x14ac:dyDescent="0.25">
      <c r="A902" s="212"/>
      <c r="B902" s="212"/>
      <c r="C902" s="212"/>
      <c r="D902" s="212"/>
      <c r="E902" s="212"/>
      <c r="F902" s="212"/>
      <c r="G902" s="212"/>
      <c r="H902" s="212"/>
      <c r="I902" s="212"/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  <c r="AH902" s="210"/>
      <c r="AI902" s="210"/>
      <c r="AJ902" s="210"/>
      <c r="AK902" s="210"/>
      <c r="AL902" s="210"/>
    </row>
    <row r="903" spans="1:38" x14ac:dyDescent="0.25">
      <c r="A903" s="212"/>
      <c r="B903" s="212"/>
      <c r="C903" s="212"/>
      <c r="D903" s="212"/>
      <c r="E903" s="212"/>
      <c r="F903" s="212"/>
      <c r="G903" s="212"/>
      <c r="H903" s="212"/>
      <c r="I903" s="212"/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  <c r="AH903" s="210"/>
      <c r="AI903" s="210"/>
      <c r="AJ903" s="210"/>
      <c r="AK903" s="210"/>
      <c r="AL903" s="210"/>
    </row>
    <row r="904" spans="1:38" x14ac:dyDescent="0.25">
      <c r="A904" s="212"/>
      <c r="B904" s="212"/>
      <c r="C904" s="212"/>
      <c r="D904" s="212"/>
      <c r="E904" s="212"/>
      <c r="F904" s="212"/>
      <c r="G904" s="212"/>
      <c r="H904" s="212"/>
      <c r="I904" s="212"/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  <c r="AH904" s="210"/>
      <c r="AI904" s="210"/>
      <c r="AJ904" s="210"/>
      <c r="AK904" s="210"/>
      <c r="AL904" s="210"/>
    </row>
    <row r="905" spans="1:38" x14ac:dyDescent="0.25">
      <c r="A905" s="212"/>
      <c r="B905" s="212"/>
      <c r="C905" s="212"/>
      <c r="D905" s="212"/>
      <c r="E905" s="212"/>
      <c r="F905" s="212"/>
      <c r="G905" s="212"/>
      <c r="H905" s="212"/>
      <c r="I905" s="212"/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  <c r="AH905" s="210"/>
      <c r="AI905" s="210"/>
      <c r="AJ905" s="210"/>
      <c r="AK905" s="210"/>
      <c r="AL905" s="210"/>
    </row>
    <row r="906" spans="1:38" x14ac:dyDescent="0.25">
      <c r="A906" s="212"/>
      <c r="B906" s="212"/>
      <c r="C906" s="212"/>
      <c r="D906" s="212"/>
      <c r="E906" s="212"/>
      <c r="F906" s="212"/>
      <c r="G906" s="212"/>
      <c r="H906" s="212"/>
      <c r="I906" s="212"/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</row>
    <row r="907" spans="1:38" x14ac:dyDescent="0.25">
      <c r="A907" s="212"/>
      <c r="B907" s="212"/>
      <c r="C907" s="212"/>
      <c r="D907" s="212"/>
      <c r="E907" s="212"/>
      <c r="F907" s="212"/>
      <c r="G907" s="212"/>
      <c r="H907" s="212"/>
      <c r="I907" s="212"/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</row>
    <row r="908" spans="1:38" x14ac:dyDescent="0.25">
      <c r="A908" s="212"/>
      <c r="B908" s="212"/>
      <c r="C908" s="212"/>
      <c r="D908" s="212"/>
      <c r="E908" s="212"/>
      <c r="F908" s="212"/>
      <c r="G908" s="212"/>
      <c r="H908" s="212"/>
      <c r="I908" s="212"/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</row>
    <row r="909" spans="1:38" x14ac:dyDescent="0.25">
      <c r="A909" s="212"/>
      <c r="B909" s="212"/>
      <c r="C909" s="212"/>
      <c r="D909" s="212"/>
      <c r="E909" s="212"/>
      <c r="F909" s="212"/>
      <c r="G909" s="212"/>
      <c r="H909" s="212"/>
      <c r="I909" s="212"/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</row>
    <row r="910" spans="1:38" x14ac:dyDescent="0.25">
      <c r="A910" s="212"/>
      <c r="B910" s="212"/>
      <c r="C910" s="212"/>
      <c r="D910" s="212"/>
      <c r="E910" s="212"/>
      <c r="F910" s="212"/>
      <c r="G910" s="212"/>
      <c r="H910" s="212"/>
      <c r="I910" s="212"/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  <c r="AH910" s="210"/>
      <c r="AI910" s="210"/>
      <c r="AJ910" s="210"/>
      <c r="AK910" s="210"/>
      <c r="AL910" s="210"/>
    </row>
    <row r="911" spans="1:38" x14ac:dyDescent="0.25">
      <c r="A911" s="212"/>
      <c r="B911" s="212"/>
      <c r="C911" s="212"/>
      <c r="D911" s="212"/>
      <c r="E911" s="212"/>
      <c r="F911" s="212"/>
      <c r="G911" s="212"/>
      <c r="H911" s="212"/>
      <c r="I911" s="212"/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  <c r="AH911" s="210"/>
      <c r="AI911" s="210"/>
      <c r="AJ911" s="210"/>
      <c r="AK911" s="210"/>
      <c r="AL911" s="210"/>
    </row>
    <row r="912" spans="1:38" x14ac:dyDescent="0.25">
      <c r="A912" s="212"/>
      <c r="B912" s="212"/>
      <c r="C912" s="212"/>
      <c r="D912" s="212"/>
      <c r="E912" s="212"/>
      <c r="F912" s="212"/>
      <c r="G912" s="212"/>
      <c r="H912" s="212"/>
      <c r="I912" s="212"/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  <c r="AH912" s="210"/>
      <c r="AI912" s="210"/>
      <c r="AJ912" s="210"/>
      <c r="AK912" s="210"/>
      <c r="AL912" s="210"/>
    </row>
    <row r="913" spans="1:38" x14ac:dyDescent="0.25">
      <c r="A913" s="212"/>
      <c r="B913" s="212"/>
      <c r="C913" s="212"/>
      <c r="D913" s="212"/>
      <c r="E913" s="212"/>
      <c r="F913" s="212"/>
      <c r="G913" s="212"/>
      <c r="H913" s="212"/>
      <c r="I913" s="212"/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  <c r="AH913" s="210"/>
      <c r="AI913" s="210"/>
      <c r="AJ913" s="210"/>
      <c r="AK913" s="210"/>
      <c r="AL913" s="210"/>
    </row>
    <row r="914" spans="1:38" x14ac:dyDescent="0.25">
      <c r="A914" s="212"/>
      <c r="B914" s="212"/>
      <c r="C914" s="212"/>
      <c r="D914" s="212"/>
      <c r="E914" s="212"/>
      <c r="F914" s="212"/>
      <c r="G914" s="212"/>
      <c r="H914" s="212"/>
      <c r="I914" s="212"/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  <c r="AH914" s="210"/>
      <c r="AI914" s="210"/>
      <c r="AJ914" s="210"/>
      <c r="AK914" s="210"/>
      <c r="AL914" s="210"/>
    </row>
    <row r="915" spans="1:38" x14ac:dyDescent="0.25">
      <c r="A915" s="212"/>
      <c r="B915" s="212"/>
      <c r="C915" s="212"/>
      <c r="D915" s="212"/>
      <c r="E915" s="212"/>
      <c r="F915" s="212"/>
      <c r="G915" s="212"/>
      <c r="H915" s="212"/>
      <c r="I915" s="212"/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  <c r="AH915" s="210"/>
      <c r="AI915" s="210"/>
      <c r="AJ915" s="210"/>
      <c r="AK915" s="210"/>
      <c r="AL915" s="210"/>
    </row>
    <row r="916" spans="1:38" x14ac:dyDescent="0.25">
      <c r="A916" s="212"/>
      <c r="B916" s="212"/>
      <c r="C916" s="212"/>
      <c r="D916" s="212"/>
      <c r="E916" s="212"/>
      <c r="F916" s="212"/>
      <c r="G916" s="212"/>
      <c r="H916" s="212"/>
      <c r="I916" s="212"/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  <c r="AH916" s="210"/>
      <c r="AI916" s="210"/>
      <c r="AJ916" s="210"/>
      <c r="AK916" s="210"/>
      <c r="AL916" s="210"/>
    </row>
    <row r="917" spans="1:38" x14ac:dyDescent="0.25">
      <c r="A917" s="212"/>
      <c r="B917" s="212"/>
      <c r="C917" s="212"/>
      <c r="D917" s="212"/>
      <c r="E917" s="212"/>
      <c r="F917" s="212"/>
      <c r="G917" s="212"/>
      <c r="H917" s="212"/>
      <c r="I917" s="212"/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  <c r="AH917" s="210"/>
      <c r="AI917" s="210"/>
      <c r="AJ917" s="210"/>
      <c r="AK917" s="210"/>
      <c r="AL917" s="210"/>
    </row>
    <row r="918" spans="1:38" x14ac:dyDescent="0.25">
      <c r="A918" s="212"/>
      <c r="B918" s="212"/>
      <c r="C918" s="212"/>
      <c r="D918" s="212"/>
      <c r="E918" s="212"/>
      <c r="F918" s="212"/>
      <c r="G918" s="212"/>
      <c r="H918" s="212"/>
      <c r="I918" s="212"/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</row>
    <row r="919" spans="1:38" x14ac:dyDescent="0.25">
      <c r="A919" s="212"/>
      <c r="B919" s="212"/>
      <c r="C919" s="212"/>
      <c r="D919" s="212"/>
      <c r="E919" s="212"/>
      <c r="F919" s="212"/>
      <c r="G919" s="212"/>
      <c r="H919" s="212"/>
      <c r="I919" s="212"/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</row>
    <row r="920" spans="1:38" x14ac:dyDescent="0.25">
      <c r="A920" s="212"/>
      <c r="B920" s="212"/>
      <c r="C920" s="212"/>
      <c r="D920" s="212"/>
      <c r="E920" s="212"/>
      <c r="F920" s="212"/>
      <c r="G920" s="212"/>
      <c r="H920" s="212"/>
      <c r="I920" s="212"/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</row>
    <row r="921" spans="1:38" x14ac:dyDescent="0.25">
      <c r="A921" s="212"/>
      <c r="B921" s="212"/>
      <c r="C921" s="212"/>
      <c r="D921" s="212"/>
      <c r="E921" s="212"/>
      <c r="F921" s="212"/>
      <c r="G921" s="212"/>
      <c r="H921" s="212"/>
      <c r="I921" s="212"/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</row>
    <row r="922" spans="1:38" x14ac:dyDescent="0.25">
      <c r="A922" s="212"/>
      <c r="B922" s="212"/>
      <c r="C922" s="212"/>
      <c r="D922" s="212"/>
      <c r="E922" s="212"/>
      <c r="F922" s="212"/>
      <c r="G922" s="212"/>
      <c r="H922" s="212"/>
      <c r="I922" s="212"/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</row>
    <row r="923" spans="1:38" x14ac:dyDescent="0.25">
      <c r="A923" s="212"/>
      <c r="B923" s="212"/>
      <c r="C923" s="212"/>
      <c r="D923" s="212"/>
      <c r="E923" s="212"/>
      <c r="F923" s="212"/>
      <c r="G923" s="212"/>
      <c r="H923" s="212"/>
      <c r="I923" s="212"/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</row>
    <row r="924" spans="1:38" x14ac:dyDescent="0.25">
      <c r="A924" s="212"/>
      <c r="B924" s="212"/>
      <c r="C924" s="212"/>
      <c r="D924" s="212"/>
      <c r="E924" s="212"/>
      <c r="F924" s="212"/>
      <c r="G924" s="212"/>
      <c r="H924" s="212"/>
      <c r="I924" s="212"/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</row>
    <row r="925" spans="1:38" x14ac:dyDescent="0.25">
      <c r="A925" s="212"/>
      <c r="B925" s="212"/>
      <c r="C925" s="212"/>
      <c r="D925" s="212"/>
      <c r="E925" s="212"/>
      <c r="F925" s="212"/>
      <c r="G925" s="212"/>
      <c r="H925" s="212"/>
      <c r="I925" s="212"/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</row>
    <row r="926" spans="1:38" x14ac:dyDescent="0.25">
      <c r="A926" s="212"/>
      <c r="B926" s="212"/>
      <c r="C926" s="212"/>
      <c r="D926" s="212"/>
      <c r="E926" s="212"/>
      <c r="F926" s="212"/>
      <c r="G926" s="212"/>
      <c r="H926" s="212"/>
      <c r="I926" s="212"/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</row>
    <row r="927" spans="1:38" x14ac:dyDescent="0.25">
      <c r="A927" s="212"/>
      <c r="B927" s="212"/>
      <c r="C927" s="212"/>
      <c r="D927" s="212"/>
      <c r="E927" s="212"/>
      <c r="F927" s="212"/>
      <c r="G927" s="212"/>
      <c r="H927" s="212"/>
      <c r="I927" s="212"/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</row>
    <row r="928" spans="1:38" x14ac:dyDescent="0.25">
      <c r="A928" s="212"/>
      <c r="B928" s="212"/>
      <c r="C928" s="212"/>
      <c r="D928" s="212"/>
      <c r="E928" s="212"/>
      <c r="F928" s="212"/>
      <c r="G928" s="212"/>
      <c r="H928" s="212"/>
      <c r="I928" s="212"/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  <c r="AH928" s="210"/>
      <c r="AI928" s="210"/>
      <c r="AJ928" s="210"/>
      <c r="AK928" s="210"/>
      <c r="AL928" s="210"/>
    </row>
    <row r="929" spans="1:38" x14ac:dyDescent="0.25">
      <c r="A929" s="212"/>
      <c r="B929" s="212"/>
      <c r="C929" s="212"/>
      <c r="D929" s="212"/>
      <c r="E929" s="212"/>
      <c r="F929" s="212"/>
      <c r="G929" s="212"/>
      <c r="H929" s="212"/>
      <c r="I929" s="212"/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  <c r="AH929" s="210"/>
      <c r="AI929" s="210"/>
      <c r="AJ929" s="210"/>
      <c r="AK929" s="210"/>
      <c r="AL929" s="210"/>
    </row>
    <row r="930" spans="1:38" x14ac:dyDescent="0.25">
      <c r="A930" s="212"/>
      <c r="B930" s="212"/>
      <c r="C930" s="212"/>
      <c r="D930" s="212"/>
      <c r="E930" s="212"/>
      <c r="F930" s="212"/>
      <c r="G930" s="212"/>
      <c r="H930" s="212"/>
      <c r="I930" s="212"/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  <c r="AH930" s="210"/>
      <c r="AI930" s="210"/>
      <c r="AJ930" s="210"/>
      <c r="AK930" s="210"/>
      <c r="AL930" s="210"/>
    </row>
    <row r="931" spans="1:38" x14ac:dyDescent="0.25">
      <c r="A931" s="212"/>
      <c r="B931" s="212"/>
      <c r="C931" s="212"/>
      <c r="D931" s="212"/>
      <c r="E931" s="212"/>
      <c r="F931" s="212"/>
      <c r="G931" s="212"/>
      <c r="H931" s="212"/>
      <c r="I931" s="212"/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  <c r="AH931" s="210"/>
      <c r="AI931" s="210"/>
      <c r="AJ931" s="210"/>
      <c r="AK931" s="210"/>
      <c r="AL931" s="210"/>
    </row>
    <row r="932" spans="1:38" x14ac:dyDescent="0.25">
      <c r="A932" s="212"/>
      <c r="B932" s="212"/>
      <c r="C932" s="212"/>
      <c r="D932" s="212"/>
      <c r="E932" s="212"/>
      <c r="F932" s="212"/>
      <c r="G932" s="212"/>
      <c r="H932" s="212"/>
      <c r="I932" s="212"/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  <c r="AH932" s="210"/>
      <c r="AI932" s="210"/>
      <c r="AJ932" s="210"/>
      <c r="AK932" s="210"/>
      <c r="AL932" s="210"/>
    </row>
    <row r="933" spans="1:38" x14ac:dyDescent="0.25">
      <c r="A933" s="212"/>
      <c r="B933" s="212"/>
      <c r="C933" s="212"/>
      <c r="D933" s="212"/>
      <c r="E933" s="212"/>
      <c r="F933" s="212"/>
      <c r="G933" s="212"/>
      <c r="H933" s="212"/>
      <c r="I933" s="212"/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  <c r="AH933" s="210"/>
      <c r="AI933" s="210"/>
      <c r="AJ933" s="210"/>
      <c r="AK933" s="210"/>
      <c r="AL933" s="210"/>
    </row>
    <row r="934" spans="1:38" x14ac:dyDescent="0.25">
      <c r="A934" s="212"/>
      <c r="B934" s="212"/>
      <c r="C934" s="212"/>
      <c r="D934" s="212"/>
      <c r="E934" s="212"/>
      <c r="F934" s="212"/>
      <c r="G934" s="212"/>
      <c r="H934" s="212"/>
      <c r="I934" s="212"/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  <c r="AH934" s="210"/>
      <c r="AI934" s="210"/>
      <c r="AJ934" s="210"/>
      <c r="AK934" s="210"/>
      <c r="AL934" s="210"/>
    </row>
    <row r="935" spans="1:38" x14ac:dyDescent="0.25">
      <c r="A935" s="212"/>
      <c r="B935" s="212"/>
      <c r="C935" s="212"/>
      <c r="D935" s="212"/>
      <c r="E935" s="212"/>
      <c r="F935" s="212"/>
      <c r="G935" s="212"/>
      <c r="H935" s="212"/>
      <c r="I935" s="212"/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  <c r="AH935" s="210"/>
      <c r="AI935" s="210"/>
      <c r="AJ935" s="210"/>
      <c r="AK935" s="210"/>
      <c r="AL935" s="210"/>
    </row>
    <row r="936" spans="1:38" x14ac:dyDescent="0.25">
      <c r="A936" s="212"/>
      <c r="B936" s="212"/>
      <c r="C936" s="212"/>
      <c r="D936" s="212"/>
      <c r="E936" s="212"/>
      <c r="F936" s="212"/>
      <c r="G936" s="212"/>
      <c r="H936" s="212"/>
      <c r="I936" s="212"/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  <c r="AH936" s="210"/>
      <c r="AI936" s="210"/>
      <c r="AJ936" s="210"/>
      <c r="AK936" s="210"/>
      <c r="AL936" s="210"/>
    </row>
    <row r="937" spans="1:38" x14ac:dyDescent="0.25">
      <c r="A937" s="212"/>
      <c r="B937" s="212"/>
      <c r="C937" s="212"/>
      <c r="D937" s="212"/>
      <c r="E937" s="212"/>
      <c r="F937" s="212"/>
      <c r="G937" s="212"/>
      <c r="H937" s="212"/>
      <c r="I937" s="212"/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  <c r="AH937" s="210"/>
      <c r="AI937" s="210"/>
      <c r="AJ937" s="210"/>
      <c r="AK937" s="210"/>
      <c r="AL937" s="210"/>
    </row>
    <row r="938" spans="1:38" x14ac:dyDescent="0.25">
      <c r="A938" s="212"/>
      <c r="B938" s="212"/>
      <c r="C938" s="212"/>
      <c r="D938" s="212"/>
      <c r="E938" s="212"/>
      <c r="F938" s="212"/>
      <c r="G938" s="212"/>
      <c r="H938" s="212"/>
      <c r="I938" s="212"/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  <c r="AH938" s="210"/>
      <c r="AI938" s="210"/>
      <c r="AJ938" s="210"/>
      <c r="AK938" s="210"/>
      <c r="AL938" s="210"/>
    </row>
    <row r="939" spans="1:38" x14ac:dyDescent="0.25">
      <c r="A939" s="212"/>
      <c r="B939" s="212"/>
      <c r="C939" s="212"/>
      <c r="D939" s="212"/>
      <c r="E939" s="212"/>
      <c r="F939" s="212"/>
      <c r="G939" s="212"/>
      <c r="H939" s="212"/>
      <c r="I939" s="212"/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  <c r="AH939" s="210"/>
      <c r="AI939" s="210"/>
      <c r="AJ939" s="210"/>
      <c r="AK939" s="210"/>
      <c r="AL939" s="210"/>
    </row>
    <row r="940" spans="1:38" x14ac:dyDescent="0.25">
      <c r="A940" s="212"/>
      <c r="B940" s="212"/>
      <c r="C940" s="212"/>
      <c r="D940" s="212"/>
      <c r="E940" s="212"/>
      <c r="F940" s="212"/>
      <c r="G940" s="212"/>
      <c r="H940" s="212"/>
      <c r="I940" s="212"/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  <c r="AH940" s="210"/>
      <c r="AI940" s="210"/>
      <c r="AJ940" s="210"/>
      <c r="AK940" s="210"/>
      <c r="AL940" s="210"/>
    </row>
    <row r="941" spans="1:38" x14ac:dyDescent="0.25">
      <c r="A941" s="212"/>
      <c r="B941" s="212"/>
      <c r="C941" s="212"/>
      <c r="D941" s="212"/>
      <c r="E941" s="212"/>
      <c r="F941" s="212"/>
      <c r="G941" s="212"/>
      <c r="H941" s="212"/>
      <c r="I941" s="212"/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  <c r="AH941" s="210"/>
      <c r="AI941" s="210"/>
      <c r="AJ941" s="210"/>
      <c r="AK941" s="210"/>
      <c r="AL941" s="210"/>
    </row>
    <row r="942" spans="1:38" x14ac:dyDescent="0.25">
      <c r="A942" s="212"/>
      <c r="B942" s="212"/>
      <c r="C942" s="212"/>
      <c r="D942" s="212"/>
      <c r="E942" s="212"/>
      <c r="F942" s="212"/>
      <c r="G942" s="212"/>
      <c r="H942" s="212"/>
      <c r="I942" s="212"/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  <c r="AH942" s="210"/>
      <c r="AI942" s="210"/>
      <c r="AJ942" s="210"/>
      <c r="AK942" s="210"/>
      <c r="AL942" s="210"/>
    </row>
    <row r="943" spans="1:38" x14ac:dyDescent="0.25">
      <c r="A943" s="212"/>
      <c r="B943" s="212"/>
      <c r="C943" s="212"/>
      <c r="D943" s="212"/>
      <c r="E943" s="212"/>
      <c r="F943" s="212"/>
      <c r="G943" s="212"/>
      <c r="H943" s="212"/>
      <c r="I943" s="212"/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  <c r="AH943" s="210"/>
      <c r="AI943" s="210"/>
      <c r="AJ943" s="210"/>
      <c r="AK943" s="210"/>
      <c r="AL943" s="210"/>
    </row>
    <row r="944" spans="1:38" x14ac:dyDescent="0.25">
      <c r="A944" s="212"/>
      <c r="B944" s="212"/>
      <c r="C944" s="212"/>
      <c r="D944" s="212"/>
      <c r="E944" s="212"/>
      <c r="F944" s="212"/>
      <c r="G944" s="212"/>
      <c r="H944" s="212"/>
      <c r="I944" s="212"/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  <c r="AH944" s="210"/>
      <c r="AI944" s="210"/>
      <c r="AJ944" s="210"/>
      <c r="AK944" s="210"/>
      <c r="AL944" s="210"/>
    </row>
    <row r="945" spans="1:38" x14ac:dyDescent="0.25">
      <c r="A945" s="212"/>
      <c r="B945" s="212"/>
      <c r="C945" s="212"/>
      <c r="D945" s="212"/>
      <c r="E945" s="212"/>
      <c r="F945" s="212"/>
      <c r="G945" s="212"/>
      <c r="H945" s="212"/>
      <c r="I945" s="212"/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  <c r="AH945" s="210"/>
      <c r="AI945" s="210"/>
      <c r="AJ945" s="210"/>
      <c r="AK945" s="210"/>
      <c r="AL945" s="210"/>
    </row>
    <row r="946" spans="1:38" x14ac:dyDescent="0.25">
      <c r="A946" s="212"/>
      <c r="B946" s="212"/>
      <c r="C946" s="212"/>
      <c r="D946" s="212"/>
      <c r="E946" s="212"/>
      <c r="F946" s="212"/>
      <c r="G946" s="212"/>
      <c r="H946" s="212"/>
      <c r="I946" s="212"/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  <c r="AH946" s="210"/>
      <c r="AI946" s="210"/>
      <c r="AJ946" s="210"/>
      <c r="AK946" s="210"/>
      <c r="AL946" s="210"/>
    </row>
    <row r="947" spans="1:38" x14ac:dyDescent="0.25">
      <c r="A947" s="212"/>
      <c r="B947" s="212"/>
      <c r="C947" s="212"/>
      <c r="D947" s="212"/>
      <c r="E947" s="212"/>
      <c r="F947" s="212"/>
      <c r="G947" s="212"/>
      <c r="H947" s="212"/>
      <c r="I947" s="212"/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  <c r="AH947" s="210"/>
      <c r="AI947" s="210"/>
      <c r="AJ947" s="210"/>
      <c r="AK947" s="210"/>
      <c r="AL947" s="210"/>
    </row>
    <row r="948" spans="1:38" x14ac:dyDescent="0.25">
      <c r="A948" s="212"/>
      <c r="B948" s="212"/>
      <c r="C948" s="212"/>
      <c r="D948" s="212"/>
      <c r="E948" s="212"/>
      <c r="F948" s="212"/>
      <c r="G948" s="212"/>
      <c r="H948" s="212"/>
      <c r="I948" s="212"/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  <c r="AH948" s="210"/>
      <c r="AI948" s="210"/>
      <c r="AJ948" s="210"/>
      <c r="AK948" s="210"/>
      <c r="AL948" s="210"/>
    </row>
    <row r="949" spans="1:38" x14ac:dyDescent="0.25">
      <c r="A949" s="212"/>
      <c r="B949" s="212"/>
      <c r="C949" s="212"/>
      <c r="D949" s="212"/>
      <c r="E949" s="212"/>
      <c r="F949" s="212"/>
      <c r="G949" s="212"/>
      <c r="H949" s="212"/>
      <c r="I949" s="212"/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  <c r="AH949" s="210"/>
      <c r="AI949" s="210"/>
      <c r="AJ949" s="210"/>
      <c r="AK949" s="210"/>
      <c r="AL949" s="210"/>
    </row>
    <row r="950" spans="1:38" x14ac:dyDescent="0.25">
      <c r="A950" s="212"/>
      <c r="B950" s="212"/>
      <c r="C950" s="212"/>
      <c r="D950" s="212"/>
      <c r="E950" s="212"/>
      <c r="F950" s="212"/>
      <c r="G950" s="212"/>
      <c r="H950" s="212"/>
      <c r="I950" s="212"/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  <c r="AH950" s="210"/>
      <c r="AI950" s="210"/>
      <c r="AJ950" s="210"/>
      <c r="AK950" s="210"/>
      <c r="AL950" s="210"/>
    </row>
    <row r="951" spans="1:38" x14ac:dyDescent="0.25">
      <c r="A951" s="212"/>
      <c r="B951" s="212"/>
      <c r="C951" s="212"/>
      <c r="D951" s="212"/>
      <c r="E951" s="212"/>
      <c r="F951" s="212"/>
      <c r="G951" s="212"/>
      <c r="H951" s="212"/>
      <c r="I951" s="212"/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  <c r="AH951" s="210"/>
      <c r="AI951" s="210"/>
      <c r="AJ951" s="210"/>
      <c r="AK951" s="210"/>
      <c r="AL951" s="210"/>
    </row>
    <row r="952" spans="1:38" x14ac:dyDescent="0.25">
      <c r="A952" s="212"/>
      <c r="B952" s="212"/>
      <c r="C952" s="212"/>
      <c r="D952" s="212"/>
      <c r="E952" s="212"/>
      <c r="F952" s="212"/>
      <c r="G952" s="212"/>
      <c r="H952" s="212"/>
      <c r="I952" s="212"/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  <c r="AH952" s="210"/>
      <c r="AI952" s="210"/>
      <c r="AJ952" s="210"/>
      <c r="AK952" s="210"/>
      <c r="AL952" s="210"/>
    </row>
    <row r="953" spans="1:38" x14ac:dyDescent="0.25">
      <c r="A953" s="212"/>
      <c r="B953" s="212"/>
      <c r="C953" s="212"/>
      <c r="D953" s="212"/>
      <c r="E953" s="212"/>
      <c r="F953" s="212"/>
      <c r="G953" s="212"/>
      <c r="H953" s="212"/>
      <c r="I953" s="212"/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  <c r="AH953" s="210"/>
      <c r="AI953" s="210"/>
      <c r="AJ953" s="210"/>
      <c r="AK953" s="210"/>
      <c r="AL953" s="210"/>
    </row>
    <row r="954" spans="1:38" x14ac:dyDescent="0.25">
      <c r="A954" s="212"/>
      <c r="B954" s="212"/>
      <c r="C954" s="212"/>
      <c r="D954" s="212"/>
      <c r="E954" s="212"/>
      <c r="F954" s="212"/>
      <c r="G954" s="212"/>
      <c r="H954" s="212"/>
      <c r="I954" s="212"/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  <c r="AH954" s="210"/>
      <c r="AI954" s="210"/>
      <c r="AJ954" s="210"/>
      <c r="AK954" s="210"/>
      <c r="AL954" s="210"/>
    </row>
    <row r="955" spans="1:38" x14ac:dyDescent="0.25">
      <c r="A955" s="212"/>
      <c r="B955" s="212"/>
      <c r="C955" s="212"/>
      <c r="D955" s="212"/>
      <c r="E955" s="212"/>
      <c r="F955" s="212"/>
      <c r="G955" s="212"/>
      <c r="H955" s="212"/>
      <c r="I955" s="212"/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  <c r="AH955" s="210"/>
      <c r="AI955" s="210"/>
      <c r="AJ955" s="210"/>
      <c r="AK955" s="210"/>
      <c r="AL955" s="210"/>
    </row>
    <row r="956" spans="1:38" x14ac:dyDescent="0.25">
      <c r="A956" s="212"/>
      <c r="B956" s="212"/>
      <c r="C956" s="212"/>
      <c r="D956" s="212"/>
      <c r="E956" s="212"/>
      <c r="F956" s="212"/>
      <c r="G956" s="212"/>
      <c r="H956" s="212"/>
      <c r="I956" s="212"/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  <c r="AH956" s="210"/>
      <c r="AI956" s="210"/>
      <c r="AJ956" s="210"/>
      <c r="AK956" s="210"/>
      <c r="AL956" s="210"/>
    </row>
    <row r="957" spans="1:38" x14ac:dyDescent="0.25">
      <c r="A957" s="212"/>
      <c r="B957" s="212"/>
      <c r="C957" s="212"/>
      <c r="D957" s="212"/>
      <c r="E957" s="212"/>
      <c r="F957" s="212"/>
      <c r="G957" s="212"/>
      <c r="H957" s="212"/>
      <c r="I957" s="212"/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  <c r="AH957" s="210"/>
      <c r="AI957" s="210"/>
      <c r="AJ957" s="210"/>
      <c r="AK957" s="210"/>
      <c r="AL957" s="210"/>
    </row>
    <row r="958" spans="1:38" x14ac:dyDescent="0.25">
      <c r="A958" s="212"/>
      <c r="B958" s="212"/>
      <c r="C958" s="212"/>
      <c r="D958" s="212"/>
      <c r="E958" s="212"/>
      <c r="F958" s="212"/>
      <c r="G958" s="212"/>
      <c r="H958" s="212"/>
      <c r="I958" s="212"/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  <c r="AH958" s="210"/>
      <c r="AI958" s="210"/>
      <c r="AJ958" s="210"/>
      <c r="AK958" s="210"/>
      <c r="AL958" s="210"/>
    </row>
    <row r="959" spans="1:38" x14ac:dyDescent="0.25">
      <c r="A959" s="212"/>
      <c r="B959" s="212"/>
      <c r="C959" s="212"/>
      <c r="D959" s="212"/>
      <c r="E959" s="212"/>
      <c r="F959" s="212"/>
      <c r="G959" s="212"/>
      <c r="H959" s="212"/>
      <c r="I959" s="212"/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  <c r="AH959" s="210"/>
      <c r="AI959" s="210"/>
      <c r="AJ959" s="210"/>
      <c r="AK959" s="210"/>
      <c r="AL959" s="210"/>
    </row>
    <row r="960" spans="1:38" x14ac:dyDescent="0.25">
      <c r="A960" s="212"/>
      <c r="B960" s="212"/>
      <c r="C960" s="212"/>
      <c r="D960" s="212"/>
      <c r="E960" s="212"/>
      <c r="F960" s="212"/>
      <c r="G960" s="212"/>
      <c r="H960" s="212"/>
      <c r="I960" s="212"/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  <c r="AH960" s="210"/>
      <c r="AI960" s="210"/>
      <c r="AJ960" s="210"/>
      <c r="AK960" s="210"/>
      <c r="AL960" s="210"/>
    </row>
    <row r="961" spans="1:38" x14ac:dyDescent="0.25">
      <c r="A961" s="212"/>
      <c r="B961" s="212"/>
      <c r="C961" s="212"/>
      <c r="D961" s="212"/>
      <c r="E961" s="212"/>
      <c r="F961" s="212"/>
      <c r="G961" s="212"/>
      <c r="H961" s="212"/>
      <c r="I961" s="212"/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</row>
    <row r="962" spans="1:38" x14ac:dyDescent="0.25">
      <c r="A962" s="212"/>
      <c r="B962" s="212"/>
      <c r="C962" s="212"/>
      <c r="D962" s="212"/>
      <c r="E962" s="212"/>
      <c r="F962" s="212"/>
      <c r="G962" s="212"/>
      <c r="H962" s="212"/>
      <c r="I962" s="212"/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</row>
    <row r="963" spans="1:38" x14ac:dyDescent="0.25">
      <c r="A963" s="212"/>
      <c r="B963" s="212"/>
      <c r="C963" s="212"/>
      <c r="D963" s="212"/>
      <c r="E963" s="212"/>
      <c r="F963" s="212"/>
      <c r="G963" s="212"/>
      <c r="H963" s="212"/>
      <c r="I963" s="212"/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</row>
    <row r="964" spans="1:38" x14ac:dyDescent="0.25">
      <c r="A964" s="212"/>
      <c r="B964" s="212"/>
      <c r="C964" s="212"/>
      <c r="D964" s="212"/>
      <c r="E964" s="212"/>
      <c r="F964" s="212"/>
      <c r="G964" s="212"/>
      <c r="H964" s="212"/>
      <c r="I964" s="212"/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</row>
    <row r="965" spans="1:38" x14ac:dyDescent="0.25">
      <c r="A965" s="212"/>
      <c r="B965" s="212"/>
      <c r="C965" s="212"/>
      <c r="D965" s="212"/>
      <c r="E965" s="212"/>
      <c r="F965" s="212"/>
      <c r="G965" s="212"/>
      <c r="H965" s="212"/>
      <c r="I965" s="212"/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</row>
    <row r="966" spans="1:38" x14ac:dyDescent="0.25">
      <c r="A966" s="212"/>
      <c r="B966" s="212"/>
      <c r="C966" s="212"/>
      <c r="D966" s="212"/>
      <c r="E966" s="212"/>
      <c r="F966" s="212"/>
      <c r="G966" s="212"/>
      <c r="H966" s="212"/>
      <c r="I966" s="212"/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</row>
    <row r="967" spans="1:38" x14ac:dyDescent="0.25">
      <c r="A967" s="212"/>
      <c r="B967" s="212"/>
      <c r="C967" s="212"/>
      <c r="D967" s="212"/>
      <c r="E967" s="212"/>
      <c r="F967" s="212"/>
      <c r="G967" s="212"/>
      <c r="H967" s="212"/>
      <c r="I967" s="212"/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</row>
    <row r="968" spans="1:38" x14ac:dyDescent="0.25">
      <c r="A968" s="212"/>
      <c r="B968" s="212"/>
      <c r="C968" s="212"/>
      <c r="D968" s="212"/>
      <c r="E968" s="212"/>
      <c r="F968" s="212"/>
      <c r="G968" s="212"/>
      <c r="H968" s="212"/>
      <c r="I968" s="212"/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</row>
    <row r="969" spans="1:38" x14ac:dyDescent="0.25">
      <c r="A969" s="212"/>
      <c r="B969" s="212"/>
      <c r="C969" s="212"/>
      <c r="D969" s="212"/>
      <c r="E969" s="212"/>
      <c r="F969" s="212"/>
      <c r="G969" s="212"/>
      <c r="H969" s="212"/>
      <c r="I969" s="212"/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  <c r="AH969" s="210"/>
      <c r="AI969" s="210"/>
      <c r="AJ969" s="210"/>
      <c r="AK969" s="210"/>
      <c r="AL969" s="210"/>
    </row>
    <row r="970" spans="1:38" x14ac:dyDescent="0.25">
      <c r="A970" s="212"/>
      <c r="B970" s="212"/>
      <c r="C970" s="212"/>
      <c r="D970" s="212"/>
      <c r="E970" s="212"/>
      <c r="F970" s="212"/>
      <c r="G970" s="212"/>
      <c r="H970" s="212"/>
      <c r="I970" s="212"/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  <c r="AH970" s="210"/>
      <c r="AI970" s="210"/>
      <c r="AJ970" s="210"/>
      <c r="AK970" s="210"/>
      <c r="AL970" s="210"/>
    </row>
    <row r="971" spans="1:38" x14ac:dyDescent="0.25">
      <c r="A971" s="212"/>
      <c r="B971" s="212"/>
      <c r="C971" s="212"/>
      <c r="D971" s="212"/>
      <c r="E971" s="212"/>
      <c r="F971" s="212"/>
      <c r="G971" s="212"/>
      <c r="H971" s="212"/>
      <c r="I971" s="212"/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  <c r="AH971" s="210"/>
      <c r="AI971" s="210"/>
      <c r="AJ971" s="210"/>
      <c r="AK971" s="210"/>
      <c r="AL971" s="210"/>
    </row>
    <row r="972" spans="1:38" x14ac:dyDescent="0.25">
      <c r="A972" s="212"/>
      <c r="B972" s="212"/>
      <c r="C972" s="212"/>
      <c r="D972" s="212"/>
      <c r="E972" s="212"/>
      <c r="F972" s="212"/>
      <c r="G972" s="212"/>
      <c r="H972" s="212"/>
      <c r="I972" s="212"/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  <c r="AH972" s="210"/>
      <c r="AI972" s="210"/>
      <c r="AJ972" s="210"/>
      <c r="AK972" s="210"/>
      <c r="AL972" s="210"/>
    </row>
    <row r="973" spans="1:38" x14ac:dyDescent="0.25">
      <c r="A973" s="212"/>
      <c r="B973" s="212"/>
      <c r="C973" s="212"/>
      <c r="D973" s="212"/>
      <c r="E973" s="212"/>
      <c r="F973" s="212"/>
      <c r="G973" s="212"/>
      <c r="H973" s="212"/>
      <c r="I973" s="212"/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  <c r="AH973" s="210"/>
      <c r="AI973" s="210"/>
      <c r="AJ973" s="210"/>
      <c r="AK973" s="210"/>
      <c r="AL973" s="210"/>
    </row>
    <row r="974" spans="1:38" x14ac:dyDescent="0.25">
      <c r="A974" s="212"/>
      <c r="B974" s="212"/>
      <c r="C974" s="212"/>
      <c r="D974" s="212"/>
      <c r="E974" s="212"/>
      <c r="F974" s="212"/>
      <c r="G974" s="212"/>
      <c r="H974" s="212"/>
      <c r="I974" s="212"/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  <c r="AH974" s="210"/>
      <c r="AI974" s="210"/>
      <c r="AJ974" s="210"/>
      <c r="AK974" s="210"/>
      <c r="AL974" s="210"/>
    </row>
    <row r="975" spans="1:38" x14ac:dyDescent="0.25">
      <c r="A975" s="212"/>
      <c r="B975" s="212"/>
      <c r="C975" s="212"/>
      <c r="D975" s="212"/>
      <c r="E975" s="212"/>
      <c r="F975" s="212"/>
      <c r="G975" s="212"/>
      <c r="H975" s="212"/>
      <c r="I975" s="212"/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  <c r="AH975" s="210"/>
      <c r="AI975" s="210"/>
      <c r="AJ975" s="210"/>
      <c r="AK975" s="210"/>
      <c r="AL975" s="210"/>
    </row>
    <row r="976" spans="1:38" x14ac:dyDescent="0.25">
      <c r="A976" s="212"/>
      <c r="B976" s="212"/>
      <c r="C976" s="212"/>
      <c r="D976" s="212"/>
      <c r="E976" s="212"/>
      <c r="F976" s="212"/>
      <c r="G976" s="212"/>
      <c r="H976" s="212"/>
      <c r="I976" s="212"/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  <c r="AH976" s="210"/>
      <c r="AI976" s="210"/>
      <c r="AJ976" s="210"/>
      <c r="AK976" s="210"/>
      <c r="AL976" s="210"/>
    </row>
    <row r="977" spans="1:38" x14ac:dyDescent="0.25">
      <c r="A977" s="212"/>
      <c r="B977" s="212"/>
      <c r="C977" s="212"/>
      <c r="D977" s="212"/>
      <c r="E977" s="212"/>
      <c r="F977" s="212"/>
      <c r="G977" s="212"/>
      <c r="H977" s="212"/>
      <c r="I977" s="212"/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  <c r="AH977" s="210"/>
      <c r="AI977" s="210"/>
      <c r="AJ977" s="210"/>
      <c r="AK977" s="210"/>
      <c r="AL977" s="210"/>
    </row>
    <row r="978" spans="1:38" x14ac:dyDescent="0.25">
      <c r="A978" s="212"/>
      <c r="B978" s="212"/>
      <c r="C978" s="212"/>
      <c r="D978" s="212"/>
      <c r="E978" s="212"/>
      <c r="F978" s="212"/>
      <c r="G978" s="212"/>
      <c r="H978" s="212"/>
      <c r="I978" s="212"/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  <c r="AH978" s="210"/>
      <c r="AI978" s="210"/>
      <c r="AJ978" s="210"/>
      <c r="AK978" s="210"/>
      <c r="AL978" s="210"/>
    </row>
    <row r="979" spans="1:38" x14ac:dyDescent="0.25">
      <c r="A979" s="212"/>
      <c r="B979" s="212"/>
      <c r="C979" s="212"/>
      <c r="D979" s="212"/>
      <c r="E979" s="212"/>
      <c r="F979" s="212"/>
      <c r="G979" s="212"/>
      <c r="H979" s="212"/>
      <c r="I979" s="212"/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  <c r="AH979" s="210"/>
      <c r="AI979" s="210"/>
      <c r="AJ979" s="210"/>
      <c r="AK979" s="210"/>
      <c r="AL979" s="210"/>
    </row>
    <row r="980" spans="1:38" x14ac:dyDescent="0.25">
      <c r="A980" s="212"/>
      <c r="B980" s="212"/>
      <c r="C980" s="212"/>
      <c r="D980" s="212"/>
      <c r="E980" s="212"/>
      <c r="F980" s="212"/>
      <c r="G980" s="212"/>
      <c r="H980" s="212"/>
      <c r="I980" s="212"/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</row>
    <row r="981" spans="1:38" x14ac:dyDescent="0.25">
      <c r="A981" s="212"/>
      <c r="B981" s="212"/>
      <c r="C981" s="212"/>
      <c r="D981" s="212"/>
      <c r="E981" s="212"/>
      <c r="F981" s="212"/>
      <c r="G981" s="212"/>
      <c r="H981" s="212"/>
      <c r="I981" s="212"/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</row>
    <row r="982" spans="1:38" x14ac:dyDescent="0.25">
      <c r="A982" s="212"/>
      <c r="B982" s="212"/>
      <c r="C982" s="212"/>
      <c r="D982" s="212"/>
      <c r="E982" s="212"/>
      <c r="F982" s="212"/>
      <c r="G982" s="212"/>
      <c r="H982" s="212"/>
      <c r="I982" s="212"/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  <c r="AH982" s="210"/>
      <c r="AI982" s="210"/>
      <c r="AJ982" s="210"/>
      <c r="AK982" s="210"/>
      <c r="AL982" s="210"/>
    </row>
    <row r="983" spans="1:38" x14ac:dyDescent="0.25">
      <c r="A983" s="212"/>
      <c r="B983" s="212"/>
      <c r="C983" s="212"/>
      <c r="D983" s="212"/>
      <c r="E983" s="212"/>
      <c r="F983" s="212"/>
      <c r="G983" s="212"/>
      <c r="H983" s="212"/>
      <c r="I983" s="212"/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  <c r="AH983" s="210"/>
      <c r="AI983" s="210"/>
      <c r="AJ983" s="210"/>
      <c r="AK983" s="210"/>
      <c r="AL983" s="210"/>
    </row>
    <row r="984" spans="1:38" x14ac:dyDescent="0.25">
      <c r="A984" s="212"/>
      <c r="B984" s="212"/>
      <c r="C984" s="212"/>
      <c r="D984" s="212"/>
      <c r="E984" s="212"/>
      <c r="F984" s="212"/>
      <c r="G984" s="212"/>
      <c r="H984" s="212"/>
      <c r="I984" s="212"/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  <c r="AH984" s="210"/>
      <c r="AI984" s="210"/>
      <c r="AJ984" s="210"/>
      <c r="AK984" s="210"/>
      <c r="AL984" s="210"/>
    </row>
    <row r="985" spans="1:38" x14ac:dyDescent="0.25">
      <c r="A985" s="212"/>
      <c r="B985" s="212"/>
      <c r="C985" s="212"/>
      <c r="D985" s="212"/>
      <c r="E985" s="212"/>
      <c r="F985" s="212"/>
      <c r="G985" s="212"/>
      <c r="H985" s="212"/>
      <c r="I985" s="212"/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  <c r="AH985" s="210"/>
      <c r="AI985" s="210"/>
      <c r="AJ985" s="210"/>
      <c r="AK985" s="210"/>
      <c r="AL985" s="210"/>
    </row>
    <row r="986" spans="1:38" x14ac:dyDescent="0.25">
      <c r="A986" s="212"/>
      <c r="B986" s="212"/>
      <c r="C986" s="212"/>
      <c r="D986" s="212"/>
      <c r="E986" s="212"/>
      <c r="F986" s="212"/>
      <c r="G986" s="212"/>
      <c r="H986" s="212"/>
      <c r="I986" s="212"/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</row>
    <row r="987" spans="1:38" x14ac:dyDescent="0.25">
      <c r="A987" s="212"/>
      <c r="B987" s="212"/>
      <c r="C987" s="212"/>
      <c r="D987" s="212"/>
      <c r="E987" s="212"/>
      <c r="F987" s="212"/>
      <c r="G987" s="212"/>
      <c r="H987" s="212"/>
      <c r="I987" s="212"/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  <c r="AH987" s="210"/>
      <c r="AI987" s="210"/>
      <c r="AJ987" s="210"/>
      <c r="AK987" s="210"/>
      <c r="AL987" s="210"/>
    </row>
    <row r="988" spans="1:38" x14ac:dyDescent="0.25">
      <c r="A988" s="212"/>
      <c r="B988" s="212"/>
      <c r="C988" s="212"/>
      <c r="D988" s="212"/>
      <c r="E988" s="212"/>
      <c r="F988" s="212"/>
      <c r="G988" s="212"/>
      <c r="H988" s="212"/>
      <c r="I988" s="212"/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  <c r="AH988" s="210"/>
      <c r="AI988" s="210"/>
      <c r="AJ988" s="210"/>
      <c r="AK988" s="210"/>
      <c r="AL988" s="210"/>
    </row>
    <row r="989" spans="1:38" x14ac:dyDescent="0.25">
      <c r="A989" s="212"/>
      <c r="B989" s="212"/>
      <c r="C989" s="212"/>
      <c r="D989" s="212"/>
      <c r="E989" s="212"/>
      <c r="F989" s="212"/>
      <c r="G989" s="212"/>
      <c r="H989" s="212"/>
      <c r="I989" s="212"/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  <c r="AH989" s="210"/>
      <c r="AI989" s="210"/>
      <c r="AJ989" s="210"/>
      <c r="AK989" s="210"/>
      <c r="AL989" s="210"/>
    </row>
    <row r="990" spans="1:38" x14ac:dyDescent="0.25">
      <c r="A990" s="212"/>
      <c r="B990" s="212"/>
      <c r="C990" s="212"/>
      <c r="D990" s="212"/>
      <c r="E990" s="212"/>
      <c r="F990" s="212"/>
      <c r="G990" s="212"/>
      <c r="H990" s="212"/>
      <c r="I990" s="212"/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</row>
    <row r="991" spans="1:38" x14ac:dyDescent="0.25">
      <c r="A991" s="212"/>
      <c r="B991" s="212"/>
      <c r="C991" s="212"/>
      <c r="D991" s="212"/>
      <c r="E991" s="212"/>
      <c r="F991" s="212"/>
      <c r="G991" s="212"/>
      <c r="H991" s="212"/>
      <c r="I991" s="212"/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</row>
    <row r="992" spans="1:38" x14ac:dyDescent="0.25">
      <c r="A992" s="212"/>
      <c r="B992" s="212"/>
      <c r="C992" s="212"/>
      <c r="D992" s="212"/>
      <c r="E992" s="212"/>
      <c r="F992" s="212"/>
      <c r="G992" s="212"/>
      <c r="H992" s="212"/>
      <c r="I992" s="212"/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</row>
    <row r="993" spans="1:38" x14ac:dyDescent="0.25">
      <c r="A993" s="212"/>
      <c r="B993" s="212"/>
      <c r="C993" s="212"/>
      <c r="D993" s="212"/>
      <c r="E993" s="212"/>
      <c r="F993" s="212"/>
      <c r="G993" s="212"/>
      <c r="H993" s="212"/>
      <c r="I993" s="212"/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</row>
    <row r="994" spans="1:38" x14ac:dyDescent="0.25">
      <c r="A994" s="212"/>
      <c r="B994" s="212"/>
      <c r="C994" s="212"/>
      <c r="D994" s="212"/>
      <c r="E994" s="212"/>
      <c r="F994" s="212"/>
      <c r="G994" s="212"/>
      <c r="H994" s="212"/>
      <c r="I994" s="212"/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</row>
    <row r="995" spans="1:38" x14ac:dyDescent="0.25">
      <c r="A995" s="212"/>
      <c r="B995" s="212"/>
      <c r="C995" s="212"/>
      <c r="D995" s="212"/>
      <c r="E995" s="212"/>
      <c r="F995" s="212"/>
      <c r="G995" s="212"/>
      <c r="H995" s="212"/>
      <c r="I995" s="212"/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</row>
    <row r="996" spans="1:38" x14ac:dyDescent="0.25">
      <c r="A996" s="212"/>
      <c r="B996" s="212"/>
      <c r="C996" s="212"/>
      <c r="D996" s="212"/>
      <c r="E996" s="212"/>
      <c r="F996" s="212"/>
      <c r="G996" s="212"/>
      <c r="H996" s="212"/>
      <c r="I996" s="212"/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</row>
    <row r="997" spans="1:38" x14ac:dyDescent="0.25">
      <c r="A997" s="212"/>
      <c r="B997" s="212"/>
      <c r="C997" s="212"/>
      <c r="D997" s="212"/>
      <c r="E997" s="212"/>
      <c r="F997" s="212"/>
      <c r="G997" s="212"/>
      <c r="H997" s="212"/>
      <c r="I997" s="212"/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</row>
    <row r="998" spans="1:38" x14ac:dyDescent="0.25">
      <c r="A998" s="212"/>
      <c r="B998" s="212"/>
      <c r="C998" s="212"/>
      <c r="D998" s="212"/>
      <c r="E998" s="212"/>
      <c r="F998" s="212"/>
      <c r="G998" s="212"/>
      <c r="H998" s="212"/>
      <c r="I998" s="212"/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</row>
    <row r="999" spans="1:38" x14ac:dyDescent="0.25">
      <c r="A999" s="212"/>
      <c r="B999" s="212"/>
      <c r="C999" s="212"/>
      <c r="D999" s="212"/>
      <c r="E999" s="212"/>
      <c r="F999" s="212"/>
      <c r="G999" s="212"/>
      <c r="H999" s="212"/>
      <c r="I999" s="212"/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</row>
    <row r="1000" spans="1:38" x14ac:dyDescent="0.25">
      <c r="A1000" s="212"/>
      <c r="B1000" s="212"/>
      <c r="C1000" s="212"/>
      <c r="D1000" s="212"/>
      <c r="E1000" s="212"/>
      <c r="F1000" s="212"/>
      <c r="G1000" s="212"/>
      <c r="H1000" s="212"/>
      <c r="I1000" s="212"/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  <c r="AH1000" s="210"/>
      <c r="AI1000" s="210"/>
      <c r="AJ1000" s="210"/>
      <c r="AK1000" s="210"/>
      <c r="AL1000" s="210"/>
    </row>
    <row r="1001" spans="1:38" x14ac:dyDescent="0.25">
      <c r="A1001" s="212"/>
      <c r="B1001" s="212"/>
      <c r="C1001" s="212"/>
      <c r="D1001" s="212"/>
      <c r="E1001" s="212"/>
      <c r="F1001" s="212"/>
      <c r="G1001" s="212"/>
      <c r="H1001" s="212"/>
      <c r="I1001" s="212"/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  <c r="AH1001" s="210"/>
      <c r="AI1001" s="210"/>
      <c r="AJ1001" s="210"/>
      <c r="AK1001" s="210"/>
      <c r="AL1001" s="210"/>
    </row>
    <row r="1002" spans="1:38" x14ac:dyDescent="0.25">
      <c r="A1002" s="212"/>
      <c r="B1002" s="212"/>
      <c r="C1002" s="212"/>
      <c r="D1002" s="212"/>
      <c r="E1002" s="212"/>
      <c r="F1002" s="212"/>
      <c r="G1002" s="212"/>
      <c r="H1002" s="212"/>
      <c r="I1002" s="212"/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  <c r="AH1002" s="210"/>
      <c r="AI1002" s="210"/>
      <c r="AJ1002" s="210"/>
      <c r="AK1002" s="210"/>
      <c r="AL1002" s="210"/>
    </row>
    <row r="1003" spans="1:38" x14ac:dyDescent="0.25">
      <c r="A1003" s="212"/>
      <c r="B1003" s="212"/>
      <c r="C1003" s="212"/>
      <c r="D1003" s="212"/>
      <c r="E1003" s="212"/>
      <c r="F1003" s="212"/>
      <c r="G1003" s="212"/>
      <c r="H1003" s="212"/>
      <c r="I1003" s="212"/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  <c r="AH1003" s="210"/>
      <c r="AI1003" s="210"/>
      <c r="AJ1003" s="210"/>
      <c r="AK1003" s="210"/>
      <c r="AL1003" s="210"/>
    </row>
    <row r="1004" spans="1:38" x14ac:dyDescent="0.25">
      <c r="A1004" s="212"/>
      <c r="B1004" s="212"/>
      <c r="C1004" s="212"/>
      <c r="D1004" s="212"/>
      <c r="E1004" s="212"/>
      <c r="F1004" s="212"/>
      <c r="G1004" s="212"/>
      <c r="H1004" s="212"/>
      <c r="I1004" s="212"/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  <c r="AH1004" s="210"/>
      <c r="AI1004" s="210"/>
      <c r="AJ1004" s="210"/>
      <c r="AK1004" s="210"/>
      <c r="AL1004" s="210"/>
    </row>
    <row r="1005" spans="1:38" x14ac:dyDescent="0.25">
      <c r="A1005" s="212"/>
      <c r="B1005" s="212"/>
      <c r="C1005" s="212"/>
      <c r="D1005" s="212"/>
      <c r="E1005" s="212"/>
      <c r="F1005" s="212"/>
      <c r="G1005" s="212"/>
      <c r="H1005" s="212"/>
      <c r="I1005" s="212"/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  <c r="AH1005" s="210"/>
      <c r="AI1005" s="210"/>
      <c r="AJ1005" s="210"/>
      <c r="AK1005" s="210"/>
      <c r="AL1005" s="210"/>
    </row>
    <row r="1006" spans="1:38" x14ac:dyDescent="0.25">
      <c r="A1006" s="212"/>
      <c r="B1006" s="212"/>
      <c r="C1006" s="212"/>
      <c r="D1006" s="212"/>
      <c r="E1006" s="212"/>
      <c r="F1006" s="212"/>
      <c r="G1006" s="212"/>
      <c r="H1006" s="212"/>
      <c r="I1006" s="212"/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  <c r="AH1006" s="210"/>
      <c r="AI1006" s="210"/>
      <c r="AJ1006" s="210"/>
      <c r="AK1006" s="210"/>
      <c r="AL1006" s="210"/>
    </row>
  </sheetData>
  <mergeCells count="3998">
    <mergeCell ref="CJ99:CK99"/>
    <mergeCell ref="CL99:CM99"/>
    <mergeCell ref="CN99:CO99"/>
    <mergeCell ref="CP99:CQ99"/>
    <mergeCell ref="CR99:CS99"/>
    <mergeCell ref="CT99:CU99"/>
    <mergeCell ref="CV99:CW99"/>
    <mergeCell ref="CX99:CY99"/>
    <mergeCell ref="CZ99:DA99"/>
    <mergeCell ref="DB99:DC99"/>
    <mergeCell ref="DP99:DQ99"/>
    <mergeCell ref="DR99:DS99"/>
    <mergeCell ref="DD99:DE99"/>
    <mergeCell ref="DF99:DG99"/>
    <mergeCell ref="DH99:DI99"/>
    <mergeCell ref="DJ99:DK99"/>
    <mergeCell ref="DL99:DM99"/>
    <mergeCell ref="DN99:DO99"/>
    <mergeCell ref="AZ99:BA99"/>
    <mergeCell ref="BB99:BC99"/>
    <mergeCell ref="BD99:BE99"/>
    <mergeCell ref="BF99:BG99"/>
    <mergeCell ref="BH99:BI99"/>
    <mergeCell ref="BJ99:BK99"/>
    <mergeCell ref="BL99:BM99"/>
    <mergeCell ref="BN99:BO99"/>
    <mergeCell ref="BP99:BQ99"/>
    <mergeCell ref="BR99:BS99"/>
    <mergeCell ref="BT99:BU99"/>
    <mergeCell ref="BV99:BW99"/>
    <mergeCell ref="BX99:BY99"/>
    <mergeCell ref="BZ99:CA99"/>
    <mergeCell ref="CB99:CC99"/>
    <mergeCell ref="CF99:CG99"/>
    <mergeCell ref="CH99:CI99"/>
    <mergeCell ref="DF98:DG98"/>
    <mergeCell ref="DH98:DI98"/>
    <mergeCell ref="DJ98:DK98"/>
    <mergeCell ref="DL98:DM98"/>
    <mergeCell ref="CD99:CE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BN98:BO98"/>
    <mergeCell ref="BP98:BQ98"/>
    <mergeCell ref="BR98:BS98"/>
    <mergeCell ref="BT98:BU98"/>
    <mergeCell ref="AJ99:AK99"/>
    <mergeCell ref="AL99:AM99"/>
    <mergeCell ref="AN99:AO99"/>
    <mergeCell ref="AP99:AQ99"/>
    <mergeCell ref="AR99:AS99"/>
    <mergeCell ref="AT99:AU99"/>
    <mergeCell ref="BZ98:CA98"/>
    <mergeCell ref="CB98:CC98"/>
    <mergeCell ref="CD98:CE98"/>
    <mergeCell ref="AV99:AW99"/>
    <mergeCell ref="AX99:AY99"/>
    <mergeCell ref="DN98:DO98"/>
    <mergeCell ref="DP98:DQ98"/>
    <mergeCell ref="DR98:DS98"/>
    <mergeCell ref="B99:C99"/>
    <mergeCell ref="D99:E99"/>
    <mergeCell ref="F99:G99"/>
    <mergeCell ref="H99:I99"/>
    <mergeCell ref="J99:K99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CF98:CG98"/>
    <mergeCell ref="CH98:CI98"/>
    <mergeCell ref="CJ98:CK98"/>
    <mergeCell ref="CL98:CM98"/>
    <mergeCell ref="CN98:CO98"/>
    <mergeCell ref="CP98:CQ98"/>
    <mergeCell ref="CR98:CS98"/>
    <mergeCell ref="CT98:CU98"/>
    <mergeCell ref="CV98:CW98"/>
    <mergeCell ref="CX98:CY98"/>
    <mergeCell ref="CZ98:DA98"/>
    <mergeCell ref="DB98:DC98"/>
    <mergeCell ref="BV98:BW98"/>
    <mergeCell ref="BX98:BY98"/>
    <mergeCell ref="BB98:BC98"/>
    <mergeCell ref="BD98:BE98"/>
    <mergeCell ref="BF98:BG98"/>
    <mergeCell ref="BH98:BI98"/>
    <mergeCell ref="BJ98:BK98"/>
    <mergeCell ref="BL98:BM98"/>
    <mergeCell ref="CR97:CS97"/>
    <mergeCell ref="CT97:CU97"/>
    <mergeCell ref="CV97:CW97"/>
    <mergeCell ref="CX97:CY97"/>
    <mergeCell ref="CZ97:DA97"/>
    <mergeCell ref="DB97:DC97"/>
    <mergeCell ref="DD97:DE97"/>
    <mergeCell ref="BR97:BS97"/>
    <mergeCell ref="CN97:CO97"/>
    <mergeCell ref="CP97:CQ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DD98:DE98"/>
    <mergeCell ref="DF97:DG97"/>
    <mergeCell ref="DH97:DI97"/>
    <mergeCell ref="DJ97:DK97"/>
    <mergeCell ref="DL97:DM97"/>
    <mergeCell ref="DN97:DO97"/>
    <mergeCell ref="DP97:DQ97"/>
    <mergeCell ref="DR97:D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V97:AW97"/>
    <mergeCell ref="AX97:AY97"/>
    <mergeCell ref="AZ97:BA97"/>
    <mergeCell ref="BB97:BC97"/>
    <mergeCell ref="BD97:BE97"/>
    <mergeCell ref="BF97:BG97"/>
    <mergeCell ref="BH97:BI97"/>
    <mergeCell ref="BJ97:BK97"/>
    <mergeCell ref="BL97:BM97"/>
    <mergeCell ref="BN97:BO97"/>
    <mergeCell ref="BP97:BQ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BZ96:CA96"/>
    <mergeCell ref="CB96:CC96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CT96:CU96"/>
    <mergeCell ref="CV96:CW96"/>
    <mergeCell ref="CX96:CY96"/>
    <mergeCell ref="CZ96:DA96"/>
    <mergeCell ref="DB96:DC96"/>
    <mergeCell ref="DD96:DE96"/>
    <mergeCell ref="CJ97:CK97"/>
    <mergeCell ref="CL97:CM97"/>
    <mergeCell ref="DF96:DG96"/>
    <mergeCell ref="DH96:DI96"/>
    <mergeCell ref="DJ96:DK96"/>
    <mergeCell ref="DL96:DM96"/>
    <mergeCell ref="DN96:DO96"/>
    <mergeCell ref="DP96:DQ96"/>
    <mergeCell ref="DR96:DS96"/>
    <mergeCell ref="B97:C97"/>
    <mergeCell ref="D97:E97"/>
    <mergeCell ref="F97:G97"/>
    <mergeCell ref="H97:I97"/>
    <mergeCell ref="J97:K97"/>
    <mergeCell ref="BZ95:CA95"/>
    <mergeCell ref="CB95:CC95"/>
    <mergeCell ref="CD95:CE95"/>
    <mergeCell ref="CF95:CG95"/>
    <mergeCell ref="CH95:CI95"/>
    <mergeCell ref="CJ95:CK95"/>
    <mergeCell ref="CZ95:DA95"/>
    <mergeCell ref="DB95:DC95"/>
    <mergeCell ref="DD95:DE95"/>
    <mergeCell ref="DF95:DG95"/>
    <mergeCell ref="DH95:DI95"/>
    <mergeCell ref="CL95:CM95"/>
    <mergeCell ref="CN95:CO95"/>
    <mergeCell ref="CP95:CQ95"/>
    <mergeCell ref="CR95:CS95"/>
    <mergeCell ref="CT95:CU95"/>
    <mergeCell ref="DJ95:DK95"/>
    <mergeCell ref="DL95:DM95"/>
    <mergeCell ref="DN95:DO95"/>
    <mergeCell ref="DP95:DQ95"/>
    <mergeCell ref="BP96:BQ96"/>
    <mergeCell ref="BR96:BS96"/>
    <mergeCell ref="BT96:BU96"/>
    <mergeCell ref="BV96:BW96"/>
    <mergeCell ref="BX96:BY96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DH94:DI94"/>
    <mergeCell ref="DJ94:DK94"/>
    <mergeCell ref="DL94:DM94"/>
    <mergeCell ref="DN94:DO94"/>
    <mergeCell ref="DP94:DQ94"/>
    <mergeCell ref="CD94:CE94"/>
    <mergeCell ref="CZ94:DA94"/>
    <mergeCell ref="DB94:DC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DR95:DS95"/>
    <mergeCell ref="BT94:BU94"/>
    <mergeCell ref="BV94:BW94"/>
    <mergeCell ref="BX94:BY94"/>
    <mergeCell ref="BZ94:CA94"/>
    <mergeCell ref="CB94:CC94"/>
    <mergeCell ref="CV94:CW94"/>
    <mergeCell ref="CX94:CY94"/>
    <mergeCell ref="BN95:BO95"/>
    <mergeCell ref="BP95:BQ95"/>
    <mergeCell ref="BR95:BS95"/>
    <mergeCell ref="BT95:BU95"/>
    <mergeCell ref="BV95:BW95"/>
    <mergeCell ref="BX95:BY95"/>
    <mergeCell ref="CX95:CY95"/>
    <mergeCell ref="CV95:CW95"/>
    <mergeCell ref="DD94:DE94"/>
    <mergeCell ref="DF94:DG94"/>
    <mergeCell ref="BD91:BE91"/>
    <mergeCell ref="BF91:BG91"/>
    <mergeCell ref="BH91:BI91"/>
    <mergeCell ref="BJ91:BK91"/>
    <mergeCell ref="BL91:BM91"/>
    <mergeCell ref="DR94:D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BH94:BI94"/>
    <mergeCell ref="BJ94:BK94"/>
    <mergeCell ref="BL94:BM94"/>
    <mergeCell ref="BN94:BO94"/>
    <mergeCell ref="BP94:BQ94"/>
    <mergeCell ref="BR94:BS94"/>
    <mergeCell ref="CZ91:DA91"/>
    <mergeCell ref="DB91:DC91"/>
    <mergeCell ref="DD91:DE91"/>
    <mergeCell ref="DF91:DG91"/>
    <mergeCell ref="DH91:DI91"/>
    <mergeCell ref="DJ91:DK91"/>
    <mergeCell ref="DL91:DM91"/>
    <mergeCell ref="DN91:DO91"/>
    <mergeCell ref="DP91:DQ91"/>
    <mergeCell ref="DR91:DS91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BZ91:CA91"/>
    <mergeCell ref="CB91:CC91"/>
    <mergeCell ref="CD91:CE91"/>
    <mergeCell ref="CF91:CG91"/>
    <mergeCell ref="AV94:AW94"/>
    <mergeCell ref="AX94:AY94"/>
    <mergeCell ref="AZ94:BA94"/>
    <mergeCell ref="BB94:BC94"/>
    <mergeCell ref="BD94:BE94"/>
    <mergeCell ref="BF94:BG94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AP91:AQ91"/>
    <mergeCell ref="AR91:AS91"/>
    <mergeCell ref="AT91:AU91"/>
    <mergeCell ref="AV91:AW91"/>
    <mergeCell ref="AX91:AY91"/>
    <mergeCell ref="AZ91:BA91"/>
    <mergeCell ref="DD80:DE80"/>
    <mergeCell ref="DF80:DG80"/>
    <mergeCell ref="DH80:DI80"/>
    <mergeCell ref="DJ80:DK80"/>
    <mergeCell ref="DL80:DM80"/>
    <mergeCell ref="DN80:DO80"/>
    <mergeCell ref="DP80:DQ80"/>
    <mergeCell ref="CD80:CE80"/>
    <mergeCell ref="CZ80:DA80"/>
    <mergeCell ref="DB80:DC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AJ91:AK91"/>
    <mergeCell ref="AL91:AM91"/>
    <mergeCell ref="AN91:AO91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BZ80:CA80"/>
    <mergeCell ref="CB80:CC80"/>
    <mergeCell ref="CV80:CW80"/>
    <mergeCell ref="CX80:CY80"/>
    <mergeCell ref="CH91:CI91"/>
    <mergeCell ref="CJ91:CK91"/>
    <mergeCell ref="BN91:BO91"/>
    <mergeCell ref="BP91:BQ91"/>
    <mergeCell ref="BR91:BS91"/>
    <mergeCell ref="BT91:BU91"/>
    <mergeCell ref="BV91:BW91"/>
    <mergeCell ref="BX91:BY91"/>
    <mergeCell ref="CL91:CM91"/>
    <mergeCell ref="CN91:CO91"/>
    <mergeCell ref="CP91:CQ91"/>
    <mergeCell ref="CR91:CS91"/>
    <mergeCell ref="CT91:CU91"/>
    <mergeCell ref="CV91:CW91"/>
    <mergeCell ref="CX91:CY91"/>
    <mergeCell ref="BB91:BC91"/>
    <mergeCell ref="AZ80:BA80"/>
    <mergeCell ref="BB80:BC80"/>
    <mergeCell ref="BD80:BE80"/>
    <mergeCell ref="BF80:BG80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AJ77:AK77"/>
    <mergeCell ref="AL77:AM77"/>
    <mergeCell ref="DR80:DS8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80:A81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AR77:AS77"/>
    <mergeCell ref="AT77:AU77"/>
    <mergeCell ref="AV77:AW77"/>
    <mergeCell ref="AX77:AY77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BX77:BY77"/>
    <mergeCell ref="BZ77:CA77"/>
    <mergeCell ref="DF76:DG76"/>
    <mergeCell ref="DH76:DI76"/>
    <mergeCell ref="DJ76:DK76"/>
    <mergeCell ref="DL76:DM76"/>
    <mergeCell ref="DN76:DO76"/>
    <mergeCell ref="DP76:DQ76"/>
    <mergeCell ref="DR76:DS76"/>
    <mergeCell ref="CN77:CO77"/>
    <mergeCell ref="CP77:CQ77"/>
    <mergeCell ref="CR77:CS77"/>
    <mergeCell ref="CT77:CU77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CB77:CC77"/>
    <mergeCell ref="CD77:CE77"/>
    <mergeCell ref="CF77:CG77"/>
    <mergeCell ref="CH77:CI77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N77:AO77"/>
    <mergeCell ref="AP77:AQ77"/>
    <mergeCell ref="BJ76:BK76"/>
    <mergeCell ref="BL76:BM76"/>
    <mergeCell ref="BN76:BO76"/>
    <mergeCell ref="BP76:BQ76"/>
    <mergeCell ref="BR76:BS76"/>
    <mergeCell ref="BT76:BU76"/>
    <mergeCell ref="BV76:BW76"/>
    <mergeCell ref="BX76:BY76"/>
    <mergeCell ref="BZ76:CA76"/>
    <mergeCell ref="CB76:CC76"/>
    <mergeCell ref="CD76:CE76"/>
    <mergeCell ref="CF76:CG76"/>
    <mergeCell ref="DB76:DC76"/>
    <mergeCell ref="DD76:DE76"/>
    <mergeCell ref="CH76:CI76"/>
    <mergeCell ref="CJ76:CK76"/>
    <mergeCell ref="CL76:CM76"/>
    <mergeCell ref="CN76:CO76"/>
    <mergeCell ref="CP76:CQ76"/>
    <mergeCell ref="CR76:CS76"/>
    <mergeCell ref="CT76:CU76"/>
    <mergeCell ref="CV76:CW76"/>
    <mergeCell ref="CX76:CY76"/>
    <mergeCell ref="CZ76:DA76"/>
    <mergeCell ref="CJ77:CK77"/>
    <mergeCell ref="CL77:CM77"/>
    <mergeCell ref="BP77:BQ77"/>
    <mergeCell ref="BR77:BS77"/>
    <mergeCell ref="BT77:BU77"/>
    <mergeCell ref="BV77:BW77"/>
    <mergeCell ref="CD75:CE75"/>
    <mergeCell ref="CF75:CG75"/>
    <mergeCell ref="CH75:CI75"/>
    <mergeCell ref="AX76:AY76"/>
    <mergeCell ref="AZ76:BA76"/>
    <mergeCell ref="BB76:BC76"/>
    <mergeCell ref="BD76:BE76"/>
    <mergeCell ref="BF76:BG76"/>
    <mergeCell ref="BH76:BI76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R75:AS75"/>
    <mergeCell ref="AT75:AU75"/>
    <mergeCell ref="AV75:AW75"/>
    <mergeCell ref="AX75:AY75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J75:AK75"/>
    <mergeCell ref="AL75:AM75"/>
    <mergeCell ref="CJ75:CK75"/>
    <mergeCell ref="CL75:CM75"/>
    <mergeCell ref="BP75:BQ75"/>
    <mergeCell ref="BR75:BS75"/>
    <mergeCell ref="BT75:BU75"/>
    <mergeCell ref="BV75:BW75"/>
    <mergeCell ref="BX75:BY75"/>
    <mergeCell ref="BZ75:CA75"/>
    <mergeCell ref="DF74:DG74"/>
    <mergeCell ref="DH74:DI74"/>
    <mergeCell ref="DJ74:DK74"/>
    <mergeCell ref="DL74:DM74"/>
    <mergeCell ref="DN74:DO74"/>
    <mergeCell ref="DP74:DQ74"/>
    <mergeCell ref="DR74:DS74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CB75:CC75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BP74:BQ74"/>
    <mergeCell ref="BR74:BS74"/>
    <mergeCell ref="BT74:BU74"/>
    <mergeCell ref="BV74:BW74"/>
    <mergeCell ref="BX74:BY74"/>
    <mergeCell ref="BZ74:CA74"/>
    <mergeCell ref="CB74:CC74"/>
    <mergeCell ref="CD74:CE74"/>
    <mergeCell ref="CF74:CG74"/>
    <mergeCell ref="DB74:DC74"/>
    <mergeCell ref="DD74:DE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AZ74:BA74"/>
    <mergeCell ref="BB74:BC74"/>
    <mergeCell ref="BD74:BE74"/>
    <mergeCell ref="BF74:BG74"/>
    <mergeCell ref="BH74:BI74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AJ73:AK73"/>
    <mergeCell ref="AL73:AM73"/>
    <mergeCell ref="AN75:AO75"/>
    <mergeCell ref="AP75:AQ75"/>
    <mergeCell ref="BJ74:BK74"/>
    <mergeCell ref="BL74:BM74"/>
    <mergeCell ref="BN74:BO74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R73:AS73"/>
    <mergeCell ref="AT73:AU73"/>
    <mergeCell ref="AV73:AW73"/>
    <mergeCell ref="AX73:AY73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BX73:BY73"/>
    <mergeCell ref="BZ73:CA73"/>
    <mergeCell ref="DF72:DG72"/>
    <mergeCell ref="DH72:DI72"/>
    <mergeCell ref="DJ72:DK72"/>
    <mergeCell ref="DL72:DM72"/>
    <mergeCell ref="DN72:DO72"/>
    <mergeCell ref="DP72:DQ72"/>
    <mergeCell ref="DR72:DS72"/>
    <mergeCell ref="CN73:CO73"/>
    <mergeCell ref="CP73:CQ73"/>
    <mergeCell ref="CR73:CS73"/>
    <mergeCell ref="CT73:CU73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CB73:CC73"/>
    <mergeCell ref="CD73:CE73"/>
    <mergeCell ref="CF73:CG73"/>
    <mergeCell ref="CH73:CI73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N73:AO73"/>
    <mergeCell ref="AP73:AQ73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DB72:DC72"/>
    <mergeCell ref="DD72:DE72"/>
    <mergeCell ref="CH72:CI72"/>
    <mergeCell ref="CJ72:CK72"/>
    <mergeCell ref="CL72:CM72"/>
    <mergeCell ref="CN72:CO72"/>
    <mergeCell ref="CP72:CQ72"/>
    <mergeCell ref="CR72:CS72"/>
    <mergeCell ref="CT72:CU72"/>
    <mergeCell ref="CV72:CW72"/>
    <mergeCell ref="CX72:CY72"/>
    <mergeCell ref="CZ72:DA72"/>
    <mergeCell ref="CJ73:CK73"/>
    <mergeCell ref="CL73:CM73"/>
    <mergeCell ref="BP73:BQ73"/>
    <mergeCell ref="BR73:BS73"/>
    <mergeCell ref="BT73:BU73"/>
    <mergeCell ref="BV73:BW73"/>
    <mergeCell ref="CD71:CE71"/>
    <mergeCell ref="CF71:CG71"/>
    <mergeCell ref="CH71:CI71"/>
    <mergeCell ref="AX72:AY72"/>
    <mergeCell ref="AZ72:BA72"/>
    <mergeCell ref="BB72:BC72"/>
    <mergeCell ref="BD72:BE72"/>
    <mergeCell ref="BF72:BG72"/>
    <mergeCell ref="BH72:BI72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R71:AS71"/>
    <mergeCell ref="AT71:AU71"/>
    <mergeCell ref="AV71:AW71"/>
    <mergeCell ref="AX71:AY71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J71:AK71"/>
    <mergeCell ref="AL71:AM71"/>
    <mergeCell ref="CJ71:CK71"/>
    <mergeCell ref="CL71:CM71"/>
    <mergeCell ref="BP71:BQ71"/>
    <mergeCell ref="BR71:BS71"/>
    <mergeCell ref="BT71:BU71"/>
    <mergeCell ref="BV71:BW71"/>
    <mergeCell ref="BX71:BY71"/>
    <mergeCell ref="BZ71:CA71"/>
    <mergeCell ref="DF70:DG70"/>
    <mergeCell ref="DH70:DI70"/>
    <mergeCell ref="DJ70:DK70"/>
    <mergeCell ref="DL70:DM70"/>
    <mergeCell ref="DN70:DO70"/>
    <mergeCell ref="DP70:DQ70"/>
    <mergeCell ref="DR70:DS70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CB71:CC71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BP70:BQ70"/>
    <mergeCell ref="BR70:BS70"/>
    <mergeCell ref="BT70:BU70"/>
    <mergeCell ref="BV70:BW70"/>
    <mergeCell ref="BX70:BY70"/>
    <mergeCell ref="BZ70:CA70"/>
    <mergeCell ref="CB70:CC70"/>
    <mergeCell ref="CD70:CE70"/>
    <mergeCell ref="CF70:CG70"/>
    <mergeCell ref="DB70:DC70"/>
    <mergeCell ref="DD70:DE70"/>
    <mergeCell ref="CH70:CI70"/>
    <mergeCell ref="CJ70:CK70"/>
    <mergeCell ref="CL70:CM70"/>
    <mergeCell ref="CN70:CO70"/>
    <mergeCell ref="CP70:CQ70"/>
    <mergeCell ref="CR70:CS70"/>
    <mergeCell ref="CT70:CU70"/>
    <mergeCell ref="CV70:CW70"/>
    <mergeCell ref="CX70:CY70"/>
    <mergeCell ref="CZ70:DA70"/>
    <mergeCell ref="AZ70:BA70"/>
    <mergeCell ref="BB70:BC70"/>
    <mergeCell ref="BD70:BE70"/>
    <mergeCell ref="BF70:BG70"/>
    <mergeCell ref="BH70:BI70"/>
    <mergeCell ref="AZ69:BA69"/>
    <mergeCell ref="BB69:BC69"/>
    <mergeCell ref="BD69:BE69"/>
    <mergeCell ref="BF69:BG69"/>
    <mergeCell ref="BH69:BI69"/>
    <mergeCell ref="BJ69:BK69"/>
    <mergeCell ref="BL69:BM69"/>
    <mergeCell ref="BN69:BO69"/>
    <mergeCell ref="AJ69:AK69"/>
    <mergeCell ref="AL69:AM69"/>
    <mergeCell ref="AN71:AO71"/>
    <mergeCell ref="AP71:AQ71"/>
    <mergeCell ref="BJ70:BK70"/>
    <mergeCell ref="BL70:BM70"/>
    <mergeCell ref="BN70:BO70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R69:AS69"/>
    <mergeCell ref="AT69:AU69"/>
    <mergeCell ref="AV69:AW69"/>
    <mergeCell ref="AX69:AY69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BX69:BY69"/>
    <mergeCell ref="BZ69:CA69"/>
    <mergeCell ref="DF68:DG68"/>
    <mergeCell ref="DH68:DI68"/>
    <mergeCell ref="DJ68:DK68"/>
    <mergeCell ref="DL68:DM68"/>
    <mergeCell ref="DN68:DO68"/>
    <mergeCell ref="DP68:DQ68"/>
    <mergeCell ref="DR68:DS68"/>
    <mergeCell ref="CN69:CO69"/>
    <mergeCell ref="CP69:CQ69"/>
    <mergeCell ref="CR69:CS69"/>
    <mergeCell ref="CT69:CU69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CB69:CC69"/>
    <mergeCell ref="CD69:CE69"/>
    <mergeCell ref="CF69:CG69"/>
    <mergeCell ref="CH69:CI69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N69:AO69"/>
    <mergeCell ref="AP69:AQ69"/>
    <mergeCell ref="BJ68:BK68"/>
    <mergeCell ref="BL68:BM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DB68:DC68"/>
    <mergeCell ref="DD68:DE68"/>
    <mergeCell ref="CH68:CI68"/>
    <mergeCell ref="CJ68:CK68"/>
    <mergeCell ref="CL68:CM68"/>
    <mergeCell ref="CN68:CO68"/>
    <mergeCell ref="CP68:CQ68"/>
    <mergeCell ref="CR68:CS68"/>
    <mergeCell ref="CT68:CU68"/>
    <mergeCell ref="CV68:CW68"/>
    <mergeCell ref="CX68:CY68"/>
    <mergeCell ref="CZ68:DA68"/>
    <mergeCell ref="CJ69:CK69"/>
    <mergeCell ref="CL69:CM69"/>
    <mergeCell ref="BP69:BQ69"/>
    <mergeCell ref="BR69:BS69"/>
    <mergeCell ref="BT69:BU69"/>
    <mergeCell ref="BV69:BW69"/>
    <mergeCell ref="CD65:CE65"/>
    <mergeCell ref="CF65:CG65"/>
    <mergeCell ref="CH65:CI65"/>
    <mergeCell ref="AX68:AY68"/>
    <mergeCell ref="AZ68:BA68"/>
    <mergeCell ref="BB68:BC68"/>
    <mergeCell ref="BD68:BE68"/>
    <mergeCell ref="BF68:BG68"/>
    <mergeCell ref="BH68:BI68"/>
    <mergeCell ref="AZ65:BA65"/>
    <mergeCell ref="BB65:BC65"/>
    <mergeCell ref="BD65:BE65"/>
    <mergeCell ref="BF65:BG65"/>
    <mergeCell ref="BH65:BI65"/>
    <mergeCell ref="BJ65:BK65"/>
    <mergeCell ref="BL65:BM65"/>
    <mergeCell ref="BN65:BO65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R65:AS65"/>
    <mergeCell ref="AT65:AU65"/>
    <mergeCell ref="AV65:AW65"/>
    <mergeCell ref="AX65:AY65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J65:AK65"/>
    <mergeCell ref="AL65:AM65"/>
    <mergeCell ref="CJ65:CK65"/>
    <mergeCell ref="CL65:CM65"/>
    <mergeCell ref="BP65:BQ65"/>
    <mergeCell ref="BR65:BS65"/>
    <mergeCell ref="BT65:BU65"/>
    <mergeCell ref="BV65:BW65"/>
    <mergeCell ref="BX65:BY65"/>
    <mergeCell ref="BZ65:CA65"/>
    <mergeCell ref="DF64:DG64"/>
    <mergeCell ref="DH64:DI64"/>
    <mergeCell ref="DJ64:DK64"/>
    <mergeCell ref="DL64:DM64"/>
    <mergeCell ref="DN64:DO64"/>
    <mergeCell ref="DP64:DQ64"/>
    <mergeCell ref="DR64:DS64"/>
    <mergeCell ref="CN65:CO65"/>
    <mergeCell ref="CP65:CQ65"/>
    <mergeCell ref="CR65:CS65"/>
    <mergeCell ref="CT65:CU65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DP65:DQ65"/>
    <mergeCell ref="DR65:DS65"/>
    <mergeCell ref="CB65:CC65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DB64:DC64"/>
    <mergeCell ref="DD64:DE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CX64:CY64"/>
    <mergeCell ref="CZ64:DA64"/>
    <mergeCell ref="AZ64:BA64"/>
    <mergeCell ref="BB64:BC64"/>
    <mergeCell ref="BD64:BE64"/>
    <mergeCell ref="BF64:BG64"/>
    <mergeCell ref="BH64:BI64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AJ63:AK63"/>
    <mergeCell ref="AL63:AM63"/>
    <mergeCell ref="AN65:AO65"/>
    <mergeCell ref="AP65:AQ65"/>
    <mergeCell ref="BJ64:BK64"/>
    <mergeCell ref="BL64:BM64"/>
    <mergeCell ref="BN64:BO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R63:AS63"/>
    <mergeCell ref="AT63:AU63"/>
    <mergeCell ref="AV63:AW63"/>
    <mergeCell ref="AX63:AY63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BX63:BY63"/>
    <mergeCell ref="BZ63:CA63"/>
    <mergeCell ref="DF62:DG62"/>
    <mergeCell ref="DH62:DI62"/>
    <mergeCell ref="DJ62:DK62"/>
    <mergeCell ref="DL62:DM62"/>
    <mergeCell ref="DN62:DO62"/>
    <mergeCell ref="DP62:DQ62"/>
    <mergeCell ref="DR62:DS62"/>
    <mergeCell ref="CN63:CO63"/>
    <mergeCell ref="CP63:CQ63"/>
    <mergeCell ref="CR63:CS63"/>
    <mergeCell ref="CT63:CU63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DP63:DQ63"/>
    <mergeCell ref="DR63:DS63"/>
    <mergeCell ref="CB63:CC63"/>
    <mergeCell ref="CD63:CE63"/>
    <mergeCell ref="CF63:CG63"/>
    <mergeCell ref="CH63:CI63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N63:AO63"/>
    <mergeCell ref="AP63:AQ63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CB62:CC62"/>
    <mergeCell ref="CD62:CE62"/>
    <mergeCell ref="CF62:CG62"/>
    <mergeCell ref="DB62:DC62"/>
    <mergeCell ref="DD62:DE62"/>
    <mergeCell ref="CH62:CI62"/>
    <mergeCell ref="CJ62:CK62"/>
    <mergeCell ref="CL62:CM62"/>
    <mergeCell ref="CN62:CO62"/>
    <mergeCell ref="CP62:CQ62"/>
    <mergeCell ref="CR62:CS62"/>
    <mergeCell ref="CT62:CU62"/>
    <mergeCell ref="CV62:CW62"/>
    <mergeCell ref="CX62:CY62"/>
    <mergeCell ref="CZ62:DA62"/>
    <mergeCell ref="CJ63:CK63"/>
    <mergeCell ref="CL63:CM63"/>
    <mergeCell ref="BP63:BQ63"/>
    <mergeCell ref="BR63:BS63"/>
    <mergeCell ref="BT63:BU63"/>
    <mergeCell ref="BV63:BW63"/>
    <mergeCell ref="CD61:CE61"/>
    <mergeCell ref="CF61:CG61"/>
    <mergeCell ref="CH61:CI61"/>
    <mergeCell ref="AX62:AY62"/>
    <mergeCell ref="AZ62:BA62"/>
    <mergeCell ref="BB62:BC62"/>
    <mergeCell ref="BD62:BE62"/>
    <mergeCell ref="BF62:BG62"/>
    <mergeCell ref="BH62:BI62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R61:AS61"/>
    <mergeCell ref="AT61:AU61"/>
    <mergeCell ref="AV61:AW61"/>
    <mergeCell ref="AX61:AY61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J61:AK61"/>
    <mergeCell ref="AL61:AM61"/>
    <mergeCell ref="CJ61:CK61"/>
    <mergeCell ref="CL61:CM61"/>
    <mergeCell ref="BP61:BQ61"/>
    <mergeCell ref="BR61:BS61"/>
    <mergeCell ref="BT61:BU61"/>
    <mergeCell ref="BV61:BW61"/>
    <mergeCell ref="BX61:BY61"/>
    <mergeCell ref="BZ61:CA61"/>
    <mergeCell ref="DF60:DG60"/>
    <mergeCell ref="DH60:DI60"/>
    <mergeCell ref="DJ60:DK60"/>
    <mergeCell ref="DL60:DM60"/>
    <mergeCell ref="DN60:DO60"/>
    <mergeCell ref="DP60:DQ60"/>
    <mergeCell ref="DR60:DS60"/>
    <mergeCell ref="CN61:CO61"/>
    <mergeCell ref="CP61:CQ61"/>
    <mergeCell ref="CR61:CS61"/>
    <mergeCell ref="CT61:CU61"/>
    <mergeCell ref="CV61:CW61"/>
    <mergeCell ref="CX61:CY61"/>
    <mergeCell ref="CZ61:DA61"/>
    <mergeCell ref="DB61:DC61"/>
    <mergeCell ref="DD61:DE61"/>
    <mergeCell ref="DF61:DG61"/>
    <mergeCell ref="DH61:DI61"/>
    <mergeCell ref="DJ61:DK61"/>
    <mergeCell ref="DL61:DM61"/>
    <mergeCell ref="DN61:DO61"/>
    <mergeCell ref="DP61:DQ61"/>
    <mergeCell ref="DR61:DS61"/>
    <mergeCell ref="CB61:CC61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BP60:BQ60"/>
    <mergeCell ref="BR60:BS60"/>
    <mergeCell ref="BT60:BU60"/>
    <mergeCell ref="BV60:BW60"/>
    <mergeCell ref="BX60:BY60"/>
    <mergeCell ref="BZ60:CA60"/>
    <mergeCell ref="CB60:CC60"/>
    <mergeCell ref="CD60:CE60"/>
    <mergeCell ref="CF60:CG60"/>
    <mergeCell ref="DB60:DC60"/>
    <mergeCell ref="DD60:DE60"/>
    <mergeCell ref="CH60:CI60"/>
    <mergeCell ref="CJ60:CK60"/>
    <mergeCell ref="CL60:CM60"/>
    <mergeCell ref="CN60:CO60"/>
    <mergeCell ref="CP60:CQ60"/>
    <mergeCell ref="CR60:CS60"/>
    <mergeCell ref="CT60:CU60"/>
    <mergeCell ref="CV60:CW60"/>
    <mergeCell ref="CX60:CY60"/>
    <mergeCell ref="CZ60:DA60"/>
    <mergeCell ref="AZ60:BA60"/>
    <mergeCell ref="BB60:BC60"/>
    <mergeCell ref="BD60:BE60"/>
    <mergeCell ref="BF60:BG60"/>
    <mergeCell ref="BH60:BI60"/>
    <mergeCell ref="AZ57:BA57"/>
    <mergeCell ref="BB57:BC57"/>
    <mergeCell ref="BD57:BE57"/>
    <mergeCell ref="BF57:BG57"/>
    <mergeCell ref="BH57:BI57"/>
    <mergeCell ref="BJ57:BK57"/>
    <mergeCell ref="BL57:BM57"/>
    <mergeCell ref="BN57:BO57"/>
    <mergeCell ref="AJ57:AK57"/>
    <mergeCell ref="AL57:AM57"/>
    <mergeCell ref="AN61:AO61"/>
    <mergeCell ref="AP61:AQ61"/>
    <mergeCell ref="BJ60:BK60"/>
    <mergeCell ref="BL60:BM60"/>
    <mergeCell ref="BN60:BO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R57:AS57"/>
    <mergeCell ref="AT57:AU57"/>
    <mergeCell ref="AV57:AW57"/>
    <mergeCell ref="AX57:AY57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BX57:BY57"/>
    <mergeCell ref="BZ57:CA57"/>
    <mergeCell ref="DF56:DG56"/>
    <mergeCell ref="DH56:DI56"/>
    <mergeCell ref="DJ56:DK56"/>
    <mergeCell ref="DL56:DM56"/>
    <mergeCell ref="DN56:DO56"/>
    <mergeCell ref="DP56:DQ56"/>
    <mergeCell ref="DR56:DS56"/>
    <mergeCell ref="CN57:CO57"/>
    <mergeCell ref="CP57:CQ57"/>
    <mergeCell ref="CR57:CS57"/>
    <mergeCell ref="CT57:CU57"/>
    <mergeCell ref="CV57:CW57"/>
    <mergeCell ref="CX57:CY57"/>
    <mergeCell ref="CZ57:DA57"/>
    <mergeCell ref="DB57:DC57"/>
    <mergeCell ref="DD57:DE57"/>
    <mergeCell ref="DF57:DG57"/>
    <mergeCell ref="DH57:DI57"/>
    <mergeCell ref="DJ57:DK57"/>
    <mergeCell ref="DL57:DM57"/>
    <mergeCell ref="DN57:DO57"/>
    <mergeCell ref="DP57:DQ57"/>
    <mergeCell ref="DR57:DS57"/>
    <mergeCell ref="CB57:CC57"/>
    <mergeCell ref="CD57:CE57"/>
    <mergeCell ref="CF57:CG57"/>
    <mergeCell ref="CH57:CI57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N57:AO57"/>
    <mergeCell ref="AP57:AQ57"/>
    <mergeCell ref="BJ56:BK56"/>
    <mergeCell ref="BL56:BM56"/>
    <mergeCell ref="BN56:BO56"/>
    <mergeCell ref="BP56:BQ56"/>
    <mergeCell ref="BR56:BS56"/>
    <mergeCell ref="BT56:BU56"/>
    <mergeCell ref="BV56:BW56"/>
    <mergeCell ref="BX56:BY56"/>
    <mergeCell ref="BZ56:CA56"/>
    <mergeCell ref="CB56:CC56"/>
    <mergeCell ref="CD56:CE56"/>
    <mergeCell ref="CF56:CG56"/>
    <mergeCell ref="DB56:DC56"/>
    <mergeCell ref="DD56:DE56"/>
    <mergeCell ref="CH56:CI56"/>
    <mergeCell ref="CJ56:CK56"/>
    <mergeCell ref="CL56:CM56"/>
    <mergeCell ref="CN56:CO56"/>
    <mergeCell ref="CP56:CQ56"/>
    <mergeCell ref="CR56:CS56"/>
    <mergeCell ref="CT56:CU56"/>
    <mergeCell ref="CV56:CW56"/>
    <mergeCell ref="CX56:CY56"/>
    <mergeCell ref="CZ56:DA56"/>
    <mergeCell ref="CJ57:CK57"/>
    <mergeCell ref="CL57:CM57"/>
    <mergeCell ref="BP57:BQ57"/>
    <mergeCell ref="BR57:BS57"/>
    <mergeCell ref="BT57:BU57"/>
    <mergeCell ref="BV57:BW57"/>
    <mergeCell ref="CD55:CE55"/>
    <mergeCell ref="CF55:CG55"/>
    <mergeCell ref="CH55:CI55"/>
    <mergeCell ref="AX56:AY56"/>
    <mergeCell ref="AZ56:BA56"/>
    <mergeCell ref="BB56:BC56"/>
    <mergeCell ref="BD56:BE56"/>
    <mergeCell ref="BF56:BG56"/>
    <mergeCell ref="BH56:BI56"/>
    <mergeCell ref="AZ55:BA55"/>
    <mergeCell ref="BB55:BC55"/>
    <mergeCell ref="BD55:BE55"/>
    <mergeCell ref="BF55:BG55"/>
    <mergeCell ref="BH55:BI55"/>
    <mergeCell ref="BJ55:BK55"/>
    <mergeCell ref="BL55:BM55"/>
    <mergeCell ref="BN55:BO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R55:AS55"/>
    <mergeCell ref="AT55:AU55"/>
    <mergeCell ref="AV55:AW55"/>
    <mergeCell ref="AX55:AY55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J55:AK55"/>
    <mergeCell ref="AL55:AM55"/>
    <mergeCell ref="CJ55:CK55"/>
    <mergeCell ref="CL55:CM55"/>
    <mergeCell ref="BP55:BQ55"/>
    <mergeCell ref="BR55:BS55"/>
    <mergeCell ref="BT55:BU55"/>
    <mergeCell ref="BV55:BW55"/>
    <mergeCell ref="BX55:BY55"/>
    <mergeCell ref="BZ55:CA55"/>
    <mergeCell ref="DF54:DG54"/>
    <mergeCell ref="DH54:DI54"/>
    <mergeCell ref="DJ54:DK54"/>
    <mergeCell ref="DL54:DM54"/>
    <mergeCell ref="DN54:DO54"/>
    <mergeCell ref="DP54:DQ54"/>
    <mergeCell ref="DR54:DS54"/>
    <mergeCell ref="CN55:CO55"/>
    <mergeCell ref="CP55:CQ55"/>
    <mergeCell ref="CR55:CS55"/>
    <mergeCell ref="CT55:CU55"/>
    <mergeCell ref="CV55:CW55"/>
    <mergeCell ref="CX55:CY55"/>
    <mergeCell ref="CZ55:DA55"/>
    <mergeCell ref="DB55:DC55"/>
    <mergeCell ref="DD55:DE55"/>
    <mergeCell ref="DF55:DG55"/>
    <mergeCell ref="DH55:DI55"/>
    <mergeCell ref="DJ55:DK55"/>
    <mergeCell ref="DL55:DM55"/>
    <mergeCell ref="DN55:DO55"/>
    <mergeCell ref="DP55:DQ55"/>
    <mergeCell ref="DR55:DS55"/>
    <mergeCell ref="CB55:CC55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BP54:BQ54"/>
    <mergeCell ref="BR54:BS54"/>
    <mergeCell ref="BT54:BU54"/>
    <mergeCell ref="BV54:BW54"/>
    <mergeCell ref="BX54:BY54"/>
    <mergeCell ref="BZ54:CA54"/>
    <mergeCell ref="CB54:CC54"/>
    <mergeCell ref="CD54:CE54"/>
    <mergeCell ref="CF54:CG54"/>
    <mergeCell ref="DB54:DC54"/>
    <mergeCell ref="DD54:DE54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AZ54:BA54"/>
    <mergeCell ref="BB54:BC54"/>
    <mergeCell ref="BD54:BE54"/>
    <mergeCell ref="BF54:BG54"/>
    <mergeCell ref="BH54:BI54"/>
    <mergeCell ref="AZ53:BA53"/>
    <mergeCell ref="BB53:BC53"/>
    <mergeCell ref="BD53:BE53"/>
    <mergeCell ref="BF53:BG53"/>
    <mergeCell ref="BH53:BI53"/>
    <mergeCell ref="BJ53:BK53"/>
    <mergeCell ref="BL53:BM53"/>
    <mergeCell ref="BN53:BO53"/>
    <mergeCell ref="AJ53:AK53"/>
    <mergeCell ref="AL53:AM53"/>
    <mergeCell ref="AN55:AO55"/>
    <mergeCell ref="AP55:AQ55"/>
    <mergeCell ref="BJ54:BK54"/>
    <mergeCell ref="BL54:BM54"/>
    <mergeCell ref="BN54:BO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R53:AS53"/>
    <mergeCell ref="AT53:AU53"/>
    <mergeCell ref="AV53:AW53"/>
    <mergeCell ref="AX53:AY53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BX53:BY53"/>
    <mergeCell ref="BZ53:CA53"/>
    <mergeCell ref="DF52:DG52"/>
    <mergeCell ref="DH52:DI52"/>
    <mergeCell ref="DJ52:DK52"/>
    <mergeCell ref="DL52:DM52"/>
    <mergeCell ref="DN52:DO52"/>
    <mergeCell ref="DP52:DQ52"/>
    <mergeCell ref="DR52:DS52"/>
    <mergeCell ref="CN53:CO53"/>
    <mergeCell ref="CP53:CQ53"/>
    <mergeCell ref="CR53:CS53"/>
    <mergeCell ref="CT53:CU53"/>
    <mergeCell ref="CV53:CW53"/>
    <mergeCell ref="CX53:CY53"/>
    <mergeCell ref="CZ53:DA53"/>
    <mergeCell ref="DB53:DC53"/>
    <mergeCell ref="DD53:DE53"/>
    <mergeCell ref="DF53:DG53"/>
    <mergeCell ref="DH53:DI53"/>
    <mergeCell ref="DJ53:DK53"/>
    <mergeCell ref="DL53:DM53"/>
    <mergeCell ref="DN53:DO53"/>
    <mergeCell ref="DP53:DQ53"/>
    <mergeCell ref="DR53:DS53"/>
    <mergeCell ref="CB53:CC53"/>
    <mergeCell ref="CD53:CE53"/>
    <mergeCell ref="CF53:CG53"/>
    <mergeCell ref="CH53:CI53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N53:AO53"/>
    <mergeCell ref="AP53:AQ53"/>
    <mergeCell ref="BJ52:BK52"/>
    <mergeCell ref="BL52:BM52"/>
    <mergeCell ref="BN52:BO52"/>
    <mergeCell ref="BP52:BQ52"/>
    <mergeCell ref="BR52:BS52"/>
    <mergeCell ref="BT52:BU52"/>
    <mergeCell ref="BV52:BW52"/>
    <mergeCell ref="BX52:BY52"/>
    <mergeCell ref="BZ52:CA52"/>
    <mergeCell ref="CB52:CC52"/>
    <mergeCell ref="CD52:CE52"/>
    <mergeCell ref="CF52:CG52"/>
    <mergeCell ref="DB52:DC52"/>
    <mergeCell ref="DD52:DE52"/>
    <mergeCell ref="CH52:CI52"/>
    <mergeCell ref="CJ52:CK52"/>
    <mergeCell ref="CL52:CM52"/>
    <mergeCell ref="CN52:CO52"/>
    <mergeCell ref="CP52:CQ52"/>
    <mergeCell ref="CR52:CS52"/>
    <mergeCell ref="CT52:CU52"/>
    <mergeCell ref="CV52:CW52"/>
    <mergeCell ref="CX52:CY52"/>
    <mergeCell ref="CZ52:DA52"/>
    <mergeCell ref="CJ53:CK53"/>
    <mergeCell ref="CL53:CM53"/>
    <mergeCell ref="BP53:BQ53"/>
    <mergeCell ref="BR53:BS53"/>
    <mergeCell ref="BT53:BU53"/>
    <mergeCell ref="BV53:BW53"/>
    <mergeCell ref="CD51:CE51"/>
    <mergeCell ref="CF51:CG51"/>
    <mergeCell ref="CH51:CI51"/>
    <mergeCell ref="AX52:AY52"/>
    <mergeCell ref="AZ52:BA52"/>
    <mergeCell ref="BB52:BC52"/>
    <mergeCell ref="BD52:BE52"/>
    <mergeCell ref="BF52:BG52"/>
    <mergeCell ref="BH52:BI52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R51:AS51"/>
    <mergeCell ref="AT51:AU51"/>
    <mergeCell ref="AV51:AW51"/>
    <mergeCell ref="AX51:AY51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J51:AK51"/>
    <mergeCell ref="AL51:AM51"/>
    <mergeCell ref="CJ51:CK51"/>
    <mergeCell ref="CL51:CM51"/>
    <mergeCell ref="BP51:BQ51"/>
    <mergeCell ref="BR51:BS51"/>
    <mergeCell ref="BT51:BU51"/>
    <mergeCell ref="BV51:BW51"/>
    <mergeCell ref="BX51:BY51"/>
    <mergeCell ref="BZ51:CA51"/>
    <mergeCell ref="DF48:DG48"/>
    <mergeCell ref="DH48:DI48"/>
    <mergeCell ref="DJ48:DK48"/>
    <mergeCell ref="DL48:DM48"/>
    <mergeCell ref="DN48:DO48"/>
    <mergeCell ref="DP48:DQ48"/>
    <mergeCell ref="DR48:DS48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CB51:CC51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DB48:DC48"/>
    <mergeCell ref="DD48:DE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AZ48:BA48"/>
    <mergeCell ref="BB48:BC48"/>
    <mergeCell ref="BD48:BE48"/>
    <mergeCell ref="BF48:BG48"/>
    <mergeCell ref="BH48:BI48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AJ47:AK47"/>
    <mergeCell ref="AL47:AM47"/>
    <mergeCell ref="AN51:AO51"/>
    <mergeCell ref="AP51:AQ51"/>
    <mergeCell ref="BJ48:BK48"/>
    <mergeCell ref="BL48:BM48"/>
    <mergeCell ref="BN48:BO48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R47:AS47"/>
    <mergeCell ref="AT47:AU47"/>
    <mergeCell ref="AV47:AW47"/>
    <mergeCell ref="AX47:AY47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BX47:BY47"/>
    <mergeCell ref="BZ47:CA47"/>
    <mergeCell ref="DF46:DG46"/>
    <mergeCell ref="DH46:DI46"/>
    <mergeCell ref="DJ46:DK46"/>
    <mergeCell ref="DL46:DM46"/>
    <mergeCell ref="DN46:DO46"/>
    <mergeCell ref="DP46:DQ46"/>
    <mergeCell ref="DR46:DS46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CB47:CC47"/>
    <mergeCell ref="CD47:CE47"/>
    <mergeCell ref="CF47:CG47"/>
    <mergeCell ref="CH47:CI47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N47:AO47"/>
    <mergeCell ref="AP47:AQ47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DB46:DC46"/>
    <mergeCell ref="DD46:DE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CJ47:CK47"/>
    <mergeCell ref="CL47:CM47"/>
    <mergeCell ref="BP47:BQ47"/>
    <mergeCell ref="BR47:BS47"/>
    <mergeCell ref="BT47:BU47"/>
    <mergeCell ref="BV47:BW47"/>
    <mergeCell ref="CD45:CE45"/>
    <mergeCell ref="CF45:CG45"/>
    <mergeCell ref="CH45:CI45"/>
    <mergeCell ref="AX46:AY46"/>
    <mergeCell ref="AZ46:BA46"/>
    <mergeCell ref="BB46:BC46"/>
    <mergeCell ref="BD46:BE46"/>
    <mergeCell ref="BF46:BG46"/>
    <mergeCell ref="BH46:BI46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R45:AS45"/>
    <mergeCell ref="AT45:AU45"/>
    <mergeCell ref="AV45:AW45"/>
    <mergeCell ref="AX45:AY45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J45:AK45"/>
    <mergeCell ref="AL45:AM45"/>
    <mergeCell ref="CJ45:CK45"/>
    <mergeCell ref="CL45:CM45"/>
    <mergeCell ref="BP45:BQ45"/>
    <mergeCell ref="BR45:BS45"/>
    <mergeCell ref="BT45:BU45"/>
    <mergeCell ref="BV45:BW45"/>
    <mergeCell ref="BX45:BY45"/>
    <mergeCell ref="BZ45:CA45"/>
    <mergeCell ref="DF44:DG44"/>
    <mergeCell ref="DH44:DI44"/>
    <mergeCell ref="DJ44:DK44"/>
    <mergeCell ref="DL44:DM44"/>
    <mergeCell ref="DN44:DO44"/>
    <mergeCell ref="DP44:DQ44"/>
    <mergeCell ref="DR44:DS44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CB45:CC45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DB44:DC44"/>
    <mergeCell ref="DD44:DE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AZ44:BA44"/>
    <mergeCell ref="BB44:BC44"/>
    <mergeCell ref="BD44:BE44"/>
    <mergeCell ref="BF44:BG44"/>
    <mergeCell ref="BH44:BI44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AJ43:AK43"/>
    <mergeCell ref="AL43:AM43"/>
    <mergeCell ref="AN45:AO45"/>
    <mergeCell ref="AP45:AQ45"/>
    <mergeCell ref="BJ44:BK44"/>
    <mergeCell ref="BL44:BM44"/>
    <mergeCell ref="BN44:BO44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R43:AS43"/>
    <mergeCell ref="AT43:AU43"/>
    <mergeCell ref="AV43:AW43"/>
    <mergeCell ref="AX43:AY43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BX43:BY43"/>
    <mergeCell ref="BZ43:CA43"/>
    <mergeCell ref="DF42:DG42"/>
    <mergeCell ref="DH42:DI42"/>
    <mergeCell ref="DJ42:DK42"/>
    <mergeCell ref="DL42:DM42"/>
    <mergeCell ref="DN42:DO42"/>
    <mergeCell ref="DP42:DQ42"/>
    <mergeCell ref="DR42:DS42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CB43:CC43"/>
    <mergeCell ref="CD43:CE43"/>
    <mergeCell ref="CF43:CG43"/>
    <mergeCell ref="CH43:CI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N43:AO43"/>
    <mergeCell ref="AP43:AQ43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DB42:DC42"/>
    <mergeCell ref="DD42:DE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CJ43:CK43"/>
    <mergeCell ref="CL43:CM43"/>
    <mergeCell ref="BP43:BQ43"/>
    <mergeCell ref="BR43:BS43"/>
    <mergeCell ref="BT43:BU43"/>
    <mergeCell ref="BV43:BW43"/>
    <mergeCell ref="CD41:CE41"/>
    <mergeCell ref="CF41:CG41"/>
    <mergeCell ref="CH41:CI41"/>
    <mergeCell ref="AX42:AY42"/>
    <mergeCell ref="AZ42:BA42"/>
    <mergeCell ref="BB42:BC42"/>
    <mergeCell ref="BD42:BE42"/>
    <mergeCell ref="BF42:BG42"/>
    <mergeCell ref="BH42:BI42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R41:AS41"/>
    <mergeCell ref="AT41:AU41"/>
    <mergeCell ref="AV41:AW41"/>
    <mergeCell ref="AX41:AY41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J41:AK41"/>
    <mergeCell ref="AL41:AM41"/>
    <mergeCell ref="CJ41:CK41"/>
    <mergeCell ref="CL41:CM41"/>
    <mergeCell ref="BP41:BQ41"/>
    <mergeCell ref="BR41:BS41"/>
    <mergeCell ref="BT41:BU41"/>
    <mergeCell ref="BV41:BW41"/>
    <mergeCell ref="BX41:BY41"/>
    <mergeCell ref="BZ41:CA41"/>
    <mergeCell ref="DF38:DG38"/>
    <mergeCell ref="DH38:DI38"/>
    <mergeCell ref="DJ38:DK38"/>
    <mergeCell ref="DL38:DM38"/>
    <mergeCell ref="DN38:DO38"/>
    <mergeCell ref="DP38:DQ38"/>
    <mergeCell ref="DR38:DS38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CB41:CC41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DB38:DC38"/>
    <mergeCell ref="DD38:DE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AZ38:BA38"/>
    <mergeCell ref="BB38:BC38"/>
    <mergeCell ref="BD38:BE38"/>
    <mergeCell ref="BF38:BG38"/>
    <mergeCell ref="BH38:BI38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AJ37:AK37"/>
    <mergeCell ref="AL37:AM37"/>
    <mergeCell ref="AN41:AO41"/>
    <mergeCell ref="AP41:AQ41"/>
    <mergeCell ref="BJ38:BK38"/>
    <mergeCell ref="BL38:BM38"/>
    <mergeCell ref="BN38:BO38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R37:AS37"/>
    <mergeCell ref="AT37:AU37"/>
    <mergeCell ref="AV37:AW37"/>
    <mergeCell ref="AX37:AY37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BX37:BY37"/>
    <mergeCell ref="BZ37:CA37"/>
    <mergeCell ref="DF36:DG36"/>
    <mergeCell ref="DH36:DI36"/>
    <mergeCell ref="DJ36:DK36"/>
    <mergeCell ref="DL36:DM36"/>
    <mergeCell ref="DN36:DO36"/>
    <mergeCell ref="DP36:DQ36"/>
    <mergeCell ref="DR36:DS36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CB37:CC37"/>
    <mergeCell ref="CD37:CE37"/>
    <mergeCell ref="CF37:CG37"/>
    <mergeCell ref="CH37:CI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N37:AO37"/>
    <mergeCell ref="AP37:AQ37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DB36:DC36"/>
    <mergeCell ref="DD36:DE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CJ37:CK37"/>
    <mergeCell ref="CL37:CM37"/>
    <mergeCell ref="BP37:BQ37"/>
    <mergeCell ref="BR37:BS37"/>
    <mergeCell ref="BT37:BU37"/>
    <mergeCell ref="BV37:BW37"/>
    <mergeCell ref="CD35:CE35"/>
    <mergeCell ref="CF35:CG35"/>
    <mergeCell ref="CH35:CI35"/>
    <mergeCell ref="AX36:AY36"/>
    <mergeCell ref="AZ36:BA36"/>
    <mergeCell ref="BB36:BC36"/>
    <mergeCell ref="BD36:BE36"/>
    <mergeCell ref="BF36:BG36"/>
    <mergeCell ref="BH36:BI36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R35:AS35"/>
    <mergeCell ref="AT35:AU35"/>
    <mergeCell ref="AV35:AW35"/>
    <mergeCell ref="AX35:AY35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J35:AK35"/>
    <mergeCell ref="AL35:AM35"/>
    <mergeCell ref="CJ35:CK35"/>
    <mergeCell ref="CL35:CM35"/>
    <mergeCell ref="BP35:BQ35"/>
    <mergeCell ref="BR35:BS35"/>
    <mergeCell ref="BT35:BU35"/>
    <mergeCell ref="BV35:BW35"/>
    <mergeCell ref="BX35:BY35"/>
    <mergeCell ref="BZ35:CA35"/>
    <mergeCell ref="DF34:DG34"/>
    <mergeCell ref="DH34:DI34"/>
    <mergeCell ref="DJ34:DK34"/>
    <mergeCell ref="DL34:DM34"/>
    <mergeCell ref="DN34:DO34"/>
    <mergeCell ref="DP34:DQ34"/>
    <mergeCell ref="DR34:DS34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CB35:CC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DB34:DC34"/>
    <mergeCell ref="DD34:DE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AZ34:BA34"/>
    <mergeCell ref="BB34:BC34"/>
    <mergeCell ref="BD34:BE34"/>
    <mergeCell ref="BF34:BG34"/>
    <mergeCell ref="BH34:BI34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AJ33:AK33"/>
    <mergeCell ref="AL33:AM33"/>
    <mergeCell ref="AN35:AO35"/>
    <mergeCell ref="AP35:AQ35"/>
    <mergeCell ref="BJ34:BK34"/>
    <mergeCell ref="BL34:BM34"/>
    <mergeCell ref="BN34:BO34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R33:AS33"/>
    <mergeCell ref="AT33:AU33"/>
    <mergeCell ref="AV33:AW33"/>
    <mergeCell ref="AX33:AY33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BX33:BY33"/>
    <mergeCell ref="BZ33:CA33"/>
    <mergeCell ref="DF32:DG32"/>
    <mergeCell ref="DH32:DI32"/>
    <mergeCell ref="DJ32:DK32"/>
    <mergeCell ref="DL32:DM32"/>
    <mergeCell ref="DN32:DO32"/>
    <mergeCell ref="DP32:DQ32"/>
    <mergeCell ref="DR32:DS32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CB33:CC33"/>
    <mergeCell ref="CD33:CE33"/>
    <mergeCell ref="CF33:CG33"/>
    <mergeCell ref="CH33:CI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N33:AO33"/>
    <mergeCell ref="AP33:AQ33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DB32:DC32"/>
    <mergeCell ref="DD32:DE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CJ33:CK33"/>
    <mergeCell ref="CL33:CM33"/>
    <mergeCell ref="BP33:BQ33"/>
    <mergeCell ref="BR33:BS33"/>
    <mergeCell ref="BT33:BU33"/>
    <mergeCell ref="BV33:BW33"/>
    <mergeCell ref="CD31:CE31"/>
    <mergeCell ref="CF31:CG31"/>
    <mergeCell ref="CH31:CI31"/>
    <mergeCell ref="AX32:AY32"/>
    <mergeCell ref="AZ32:BA32"/>
    <mergeCell ref="BB32:BC32"/>
    <mergeCell ref="BD32:BE32"/>
    <mergeCell ref="BF32:BG32"/>
    <mergeCell ref="BH32:BI32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R31:AS31"/>
    <mergeCell ref="AT31:AU31"/>
    <mergeCell ref="AV31:AW31"/>
    <mergeCell ref="AX31:AY31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J31:AK31"/>
    <mergeCell ref="AL31:AM31"/>
    <mergeCell ref="CJ31:CK31"/>
    <mergeCell ref="CL31:CM31"/>
    <mergeCell ref="BP31:BQ31"/>
    <mergeCell ref="BR31:BS31"/>
    <mergeCell ref="BT31:BU31"/>
    <mergeCell ref="BV31:BW31"/>
    <mergeCell ref="BX31:BY31"/>
    <mergeCell ref="BZ31:CA31"/>
    <mergeCell ref="DF30:DG30"/>
    <mergeCell ref="DH30:DI30"/>
    <mergeCell ref="DJ30:DK30"/>
    <mergeCell ref="DL30:DM30"/>
    <mergeCell ref="DN30:DO30"/>
    <mergeCell ref="DP30:DQ30"/>
    <mergeCell ref="DR30:DS30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CB31:CC31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DB30:DC30"/>
    <mergeCell ref="DD30:DE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AZ30:BA30"/>
    <mergeCell ref="BB30:BC30"/>
    <mergeCell ref="BD30:BE30"/>
    <mergeCell ref="BF30:BG30"/>
    <mergeCell ref="BH30:BI30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AJ27:AK27"/>
    <mergeCell ref="AL27:AM27"/>
    <mergeCell ref="AN31:AO31"/>
    <mergeCell ref="AP31:AQ31"/>
    <mergeCell ref="BJ30:BK30"/>
    <mergeCell ref="BL30:BM30"/>
    <mergeCell ref="BN30:BO30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R27:AS27"/>
    <mergeCell ref="AT27:AU27"/>
    <mergeCell ref="AV27:AW27"/>
    <mergeCell ref="AX27:AY27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BX27:BY27"/>
    <mergeCell ref="BZ27:CA27"/>
    <mergeCell ref="DF26:DG26"/>
    <mergeCell ref="DH26:DI26"/>
    <mergeCell ref="DJ26:DK26"/>
    <mergeCell ref="DL26:DM26"/>
    <mergeCell ref="DN26:DO26"/>
    <mergeCell ref="DP26:DQ26"/>
    <mergeCell ref="DR26:DS26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CB27:CC27"/>
    <mergeCell ref="CD27:CE27"/>
    <mergeCell ref="CF27:CG27"/>
    <mergeCell ref="CH27:CI27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N27:AO27"/>
    <mergeCell ref="AP27:AQ27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DB26:DC26"/>
    <mergeCell ref="DD26:DE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CJ27:CK27"/>
    <mergeCell ref="CL27:CM27"/>
    <mergeCell ref="BP27:BQ27"/>
    <mergeCell ref="BR27:BS27"/>
    <mergeCell ref="BT27:BU27"/>
    <mergeCell ref="BV27:BW27"/>
    <mergeCell ref="CD25:CE25"/>
    <mergeCell ref="CF25:CG25"/>
    <mergeCell ref="CH25:CI25"/>
    <mergeCell ref="AX26:AY26"/>
    <mergeCell ref="AZ26:BA26"/>
    <mergeCell ref="BB26:BC26"/>
    <mergeCell ref="BD26:BE26"/>
    <mergeCell ref="BF26:BG26"/>
    <mergeCell ref="BH26:BI26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R25:AS25"/>
    <mergeCell ref="AT25:AU25"/>
    <mergeCell ref="AV25:AW25"/>
    <mergeCell ref="AX25:AY25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J25:AK25"/>
    <mergeCell ref="AL25:AM25"/>
    <mergeCell ref="CJ25:CK25"/>
    <mergeCell ref="CL25:CM25"/>
    <mergeCell ref="BP25:BQ25"/>
    <mergeCell ref="BR25:BS25"/>
    <mergeCell ref="BT25:BU25"/>
    <mergeCell ref="BV25:BW25"/>
    <mergeCell ref="BX25:BY25"/>
    <mergeCell ref="BZ25:CA25"/>
    <mergeCell ref="DF24:DG24"/>
    <mergeCell ref="DH24:DI24"/>
    <mergeCell ref="DJ24:DK24"/>
    <mergeCell ref="DL24:DM24"/>
    <mergeCell ref="DN24:DO24"/>
    <mergeCell ref="DP24:DQ24"/>
    <mergeCell ref="DR24:DS24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CB25:CC25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DB24:DC24"/>
    <mergeCell ref="DD24:DE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AZ24:BA24"/>
    <mergeCell ref="BB24:BC24"/>
    <mergeCell ref="BD24:BE24"/>
    <mergeCell ref="BF24:BG24"/>
    <mergeCell ref="BH24:BI24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AJ23:AK23"/>
    <mergeCell ref="AL23:AM23"/>
    <mergeCell ref="AN25:AO25"/>
    <mergeCell ref="AP25:AQ25"/>
    <mergeCell ref="BJ24:BK24"/>
    <mergeCell ref="BL24:BM24"/>
    <mergeCell ref="BN24:BO24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R23:AS23"/>
    <mergeCell ref="AT23:AU23"/>
    <mergeCell ref="AV23:AW23"/>
    <mergeCell ref="AX23:AY23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BX23:BY23"/>
    <mergeCell ref="BZ23:CA23"/>
    <mergeCell ref="DF22:DG22"/>
    <mergeCell ref="DH22:DI22"/>
    <mergeCell ref="DJ22:DK22"/>
    <mergeCell ref="DL22:DM22"/>
    <mergeCell ref="DN22:DO22"/>
    <mergeCell ref="DP22:DQ22"/>
    <mergeCell ref="DR22:DS22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CB23:CC23"/>
    <mergeCell ref="CD23:CE23"/>
    <mergeCell ref="CF23:CG23"/>
    <mergeCell ref="CH23:CI23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N23:AO23"/>
    <mergeCell ref="AP23:AQ23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DB22:DC22"/>
    <mergeCell ref="DD22:DE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CJ23:CK23"/>
    <mergeCell ref="CL23:CM23"/>
    <mergeCell ref="BP23:BQ23"/>
    <mergeCell ref="BR23:BS23"/>
    <mergeCell ref="BT23:BU23"/>
    <mergeCell ref="BV23:BW23"/>
    <mergeCell ref="CD21:CE21"/>
    <mergeCell ref="CF21:CG21"/>
    <mergeCell ref="CH21:CI21"/>
    <mergeCell ref="AX22:AY22"/>
    <mergeCell ref="AZ22:BA22"/>
    <mergeCell ref="BB22:BC22"/>
    <mergeCell ref="BD22:BE22"/>
    <mergeCell ref="BF22:BG22"/>
    <mergeCell ref="BH22:BI22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R21:AS21"/>
    <mergeCell ref="AT21:AU21"/>
    <mergeCell ref="AV21:AW21"/>
    <mergeCell ref="AX21:AY21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J21:AK21"/>
    <mergeCell ref="AL21:AM21"/>
    <mergeCell ref="CJ21:CK21"/>
    <mergeCell ref="CL21:CM21"/>
    <mergeCell ref="BP21:BQ21"/>
    <mergeCell ref="BR21:BS21"/>
    <mergeCell ref="BT21:BU21"/>
    <mergeCell ref="BV21:BW21"/>
    <mergeCell ref="BX21:BY21"/>
    <mergeCell ref="BZ21:CA21"/>
    <mergeCell ref="DF20:DG20"/>
    <mergeCell ref="DH20:DI20"/>
    <mergeCell ref="DJ20:DK20"/>
    <mergeCell ref="DL20:DM20"/>
    <mergeCell ref="DN20:DO20"/>
    <mergeCell ref="DP20:DQ20"/>
    <mergeCell ref="DR20:DS20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CB21:CC21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DB20:DC20"/>
    <mergeCell ref="DD20:DE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AZ20:BA20"/>
    <mergeCell ref="BB20:BC20"/>
    <mergeCell ref="BD20:BE20"/>
    <mergeCell ref="BF20:BG20"/>
    <mergeCell ref="BH20:BI20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AJ19:AK19"/>
    <mergeCell ref="AL19:AM19"/>
    <mergeCell ref="AN21:AO21"/>
    <mergeCell ref="AP21:AQ21"/>
    <mergeCell ref="BJ20:BK20"/>
    <mergeCell ref="BL20:BM20"/>
    <mergeCell ref="BN20:BO20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R19:AS19"/>
    <mergeCell ref="AT19:AU19"/>
    <mergeCell ref="AV19:AW19"/>
    <mergeCell ref="AX19:AY19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BX19:BY19"/>
    <mergeCell ref="BZ19:CA19"/>
    <mergeCell ref="DF16:DG16"/>
    <mergeCell ref="DH16:DI16"/>
    <mergeCell ref="DJ16:DK16"/>
    <mergeCell ref="DL16:DM16"/>
    <mergeCell ref="DN16:DO16"/>
    <mergeCell ref="DP16:DQ16"/>
    <mergeCell ref="DR16:DS16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CB19:CC19"/>
    <mergeCell ref="CD19:CE19"/>
    <mergeCell ref="CF19:CG19"/>
    <mergeCell ref="CH19:CI19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N19:AO19"/>
    <mergeCell ref="AP19:AQ19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DB16:DC16"/>
    <mergeCell ref="DD16:DE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CJ19:CK19"/>
    <mergeCell ref="CL19:CM19"/>
    <mergeCell ref="BP19:BQ19"/>
    <mergeCell ref="BR19:BS19"/>
    <mergeCell ref="BT19:BU19"/>
    <mergeCell ref="BV19:BW19"/>
    <mergeCell ref="CD15:CE15"/>
    <mergeCell ref="CF15:CG15"/>
    <mergeCell ref="CH15:CI15"/>
    <mergeCell ref="AX16:AY16"/>
    <mergeCell ref="AZ16:BA16"/>
    <mergeCell ref="BB16:BC16"/>
    <mergeCell ref="BD16:BE16"/>
    <mergeCell ref="BF16:BG16"/>
    <mergeCell ref="BH16:BI16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R15:AS15"/>
    <mergeCell ref="AT15:AU15"/>
    <mergeCell ref="AV15:AW15"/>
    <mergeCell ref="AX15:AY15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J15:AK15"/>
    <mergeCell ref="AL15:AM15"/>
    <mergeCell ref="CJ15:CK15"/>
    <mergeCell ref="CL15:CM15"/>
    <mergeCell ref="BP15:BQ15"/>
    <mergeCell ref="BR15:BS15"/>
    <mergeCell ref="BT15:BU15"/>
    <mergeCell ref="BV15:BW15"/>
    <mergeCell ref="BX15:BY15"/>
    <mergeCell ref="BZ15:CA15"/>
    <mergeCell ref="DF14:DG14"/>
    <mergeCell ref="DH14:DI14"/>
    <mergeCell ref="DJ14:DK14"/>
    <mergeCell ref="DL14:DM14"/>
    <mergeCell ref="DN14:DO14"/>
    <mergeCell ref="DP14:DQ14"/>
    <mergeCell ref="DR14:DS14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CB15:CC15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DB14:DC14"/>
    <mergeCell ref="DD14:DE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AZ14:BA14"/>
    <mergeCell ref="BB14:BC14"/>
    <mergeCell ref="BD14:BE14"/>
    <mergeCell ref="BF14:BG14"/>
    <mergeCell ref="BH14:BI14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AJ13:AK13"/>
    <mergeCell ref="AL13:AM13"/>
    <mergeCell ref="AN15:AO15"/>
    <mergeCell ref="AP15:AQ15"/>
    <mergeCell ref="BJ14:BK14"/>
    <mergeCell ref="BL14:BM14"/>
    <mergeCell ref="BN14:BO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R13:AS13"/>
    <mergeCell ref="AT13:AU13"/>
    <mergeCell ref="AV13:AW13"/>
    <mergeCell ref="AX13:AY13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BX13:BY13"/>
    <mergeCell ref="BZ13:CA13"/>
    <mergeCell ref="DF12:DG12"/>
    <mergeCell ref="DH12:DI12"/>
    <mergeCell ref="DJ12:DK12"/>
    <mergeCell ref="DL12:DM12"/>
    <mergeCell ref="DN12:DO12"/>
    <mergeCell ref="DP12:DQ12"/>
    <mergeCell ref="DR12:DS12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CB13:CC13"/>
    <mergeCell ref="CD13:CE13"/>
    <mergeCell ref="CF13:CG13"/>
    <mergeCell ref="CH13:CI13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N13:AO13"/>
    <mergeCell ref="AP13:AQ13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DB12:DC12"/>
    <mergeCell ref="DD12:DE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CJ13:CK13"/>
    <mergeCell ref="CL13:CM13"/>
    <mergeCell ref="BP13:BQ13"/>
    <mergeCell ref="BR13:BS13"/>
    <mergeCell ref="BT13:BU13"/>
    <mergeCell ref="BV13:BW13"/>
    <mergeCell ref="CD11:CE11"/>
    <mergeCell ref="CF11:CG11"/>
    <mergeCell ref="CH11:CI11"/>
    <mergeCell ref="AX12:AY12"/>
    <mergeCell ref="AZ12:BA12"/>
    <mergeCell ref="BB12:BC12"/>
    <mergeCell ref="BD12:BE12"/>
    <mergeCell ref="BF12:BG12"/>
    <mergeCell ref="BH12:BI12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R11:AS11"/>
    <mergeCell ref="AT11:AU11"/>
    <mergeCell ref="AV11:AW11"/>
    <mergeCell ref="AX11:AY11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J11:AK11"/>
    <mergeCell ref="AL11:AM11"/>
    <mergeCell ref="CJ11:CK11"/>
    <mergeCell ref="CL11:CM11"/>
    <mergeCell ref="BP11:BQ11"/>
    <mergeCell ref="BR11:BS11"/>
    <mergeCell ref="BT11:BU11"/>
    <mergeCell ref="BV11:BW11"/>
    <mergeCell ref="BX11:BY11"/>
    <mergeCell ref="BZ11:CA11"/>
    <mergeCell ref="DF10:DG10"/>
    <mergeCell ref="DH10:DI10"/>
    <mergeCell ref="DJ10:DK10"/>
    <mergeCell ref="DL10:DM10"/>
    <mergeCell ref="DN10:DO10"/>
    <mergeCell ref="DP10:DQ10"/>
    <mergeCell ref="DR10:DS10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CB11:CC11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DB10:DC10"/>
    <mergeCell ref="DD10:DE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AZ10:BA10"/>
    <mergeCell ref="BB10:BC10"/>
    <mergeCell ref="BD10:BE10"/>
    <mergeCell ref="BF10:BG10"/>
    <mergeCell ref="BH10:BI10"/>
    <mergeCell ref="AZ9:BA9"/>
    <mergeCell ref="BB9:BC9"/>
    <mergeCell ref="BD9:BE9"/>
    <mergeCell ref="BF9:BG9"/>
    <mergeCell ref="BH9:BI9"/>
    <mergeCell ref="BJ9:BK9"/>
    <mergeCell ref="BL9:BM9"/>
    <mergeCell ref="BN9:BO9"/>
    <mergeCell ref="AJ9:AK9"/>
    <mergeCell ref="AL9:AM9"/>
    <mergeCell ref="AN11:AO11"/>
    <mergeCell ref="AP11:AQ11"/>
    <mergeCell ref="BJ10:BK10"/>
    <mergeCell ref="BL10:BM10"/>
    <mergeCell ref="BN10:BO10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R9:AS9"/>
    <mergeCell ref="AT9:AU9"/>
    <mergeCell ref="AV9:AW9"/>
    <mergeCell ref="AX9:AY9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BT9:BU9"/>
    <mergeCell ref="BV9:BW9"/>
    <mergeCell ref="BX9:BY9"/>
    <mergeCell ref="BZ9:CA9"/>
    <mergeCell ref="DF8:DG8"/>
    <mergeCell ref="DH8:DI8"/>
    <mergeCell ref="DJ8:DK8"/>
    <mergeCell ref="DL8:DM8"/>
    <mergeCell ref="DN8:DO8"/>
    <mergeCell ref="DP8:DQ8"/>
    <mergeCell ref="DR8:DS8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CB9:CC9"/>
    <mergeCell ref="CD9:CE9"/>
    <mergeCell ref="CF9:CG9"/>
    <mergeCell ref="CH9:CI9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BF8:BG8"/>
    <mergeCell ref="AN9:AO9"/>
    <mergeCell ref="AP9:AQ9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DB8:DC8"/>
    <mergeCell ref="DD8:DE8"/>
    <mergeCell ref="CH8:CI8"/>
    <mergeCell ref="CJ8:CK8"/>
    <mergeCell ref="CL8:CM8"/>
    <mergeCell ref="CN8:CO8"/>
    <mergeCell ref="CP8:CQ8"/>
    <mergeCell ref="CR8:CS8"/>
    <mergeCell ref="CT8:CU8"/>
    <mergeCell ref="CV8:CW8"/>
    <mergeCell ref="BH8:BI8"/>
    <mergeCell ref="CX8:CY8"/>
    <mergeCell ref="CZ8:DA8"/>
    <mergeCell ref="CJ9:CK9"/>
    <mergeCell ref="CL9:CM9"/>
    <mergeCell ref="BP9:BQ9"/>
    <mergeCell ref="BR9:BS9"/>
    <mergeCell ref="A1:Y4"/>
    <mergeCell ref="A5:DS5"/>
    <mergeCell ref="B6:Y6"/>
    <mergeCell ref="Z6:DS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</mergeCells>
  <conditionalFormatting sqref="A1:DS4 DT1:IV6 A5:A6 A7:XFD91 A92 DT92:IV92 A93:XFD95 A96:BP96 BR96 BT96 BV96 BX96 BZ96 CB96 CD96 CF96 CH96 CJ96 CL96 CN96:CP96 CR96 CT96:CV96 CX96 CZ96 DB96 DD96 DF96 DH96 DJ96 DL96 DN96 DP96 DR96 DT96:IV96 A97:XFD65536">
    <cfRule type="cellIs" dxfId="1" priority="2" operator="equal">
      <formula>"N/A"</formula>
    </cfRule>
  </conditionalFormatting>
  <conditionalFormatting sqref="B6">
    <cfRule type="cellIs" dxfId="0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fitToHeight="2" orientation="portrait" r:id="rId1"/>
  <headerFooter>
    <oddHeader>&amp;C&amp;A</oddHeader>
    <oddFooter>&amp;C
Diretoria Geral HEF&amp;RPágina &amp;P de &amp;N</oddFooter>
  </headerFooter>
  <rowBreaks count="1" manualBreakCount="1">
    <brk id="57" max="48" man="1"/>
  </rowBreaks>
  <colBreaks count="1" manualBreakCount="1">
    <brk id="87" max="9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98855-4AED-4B23-A9DF-F44BC19D7B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1E9FB3-6D18-4A77-AD07-00A7319AE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Producao</vt:lpstr>
      <vt:lpstr>Desempenho</vt:lpstr>
      <vt:lpstr>Efetividade</vt:lpstr>
      <vt:lpstr>Desempenho!Area_de_impressao</vt:lpstr>
      <vt:lpstr>Efetividade!Area_de_impressao</vt:lpstr>
      <vt:lpstr>Producao!Area_de_impressao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2026-08-04T13:43:14Z</dcterms:created>
  <dcterms:modified xsi:type="dcterms:W3CDTF">2026-08-05T14:37:45Z</dcterms:modified>
  <cp:category/>
  <cp:contentStatus/>
</cp:coreProperties>
</file>