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7FORMOSA\2022\02-2022-TRANSPARENCIA-FEVEREIRO-IMED-FORMOSA\G.9\"/>
    </mc:Choice>
  </mc:AlternateContent>
  <xr:revisionPtr revIDLastSave="0" documentId="8_{DE1C309A-E9F9-4B40-B7C1-365138EFC67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22022" sheetId="1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5" i="12" l="1"/>
  <c r="B70" i="12" s="1"/>
  <c r="B73" i="12" s="1"/>
  <c r="B38" i="12"/>
  <c r="B56" i="12"/>
  <c r="B62" i="12" s="1"/>
  <c r="B53" i="12"/>
  <c r="B125" i="12"/>
  <c r="B97" i="12"/>
  <c r="B90" i="12"/>
  <c r="B98" i="12" l="1"/>
  <c r="B119" i="12" s="1"/>
</calcChain>
</file>

<file path=xl/sharedStrings.xml><?xml version="1.0" encoding="utf-8"?>
<sst xmlns="http://schemas.openxmlformats.org/spreadsheetml/2006/main" count="113" uniqueCount="95">
  <si>
    <t>Relatório Mensal Comparativo de Recursos Recebidos, Gastos e Devolvidos ao Poder Público</t>
  </si>
  <si>
    <t xml:space="preserve">Metodologia de Avaliação da Transparência Ativa e Passiva - Organizações sem fins lucrativos que recebem recursos públicos e seus respectivos órgãos supervisores  - CGE/TCE- 2ª Edição -  2021 - Item  3.9/Financeiro                Fundamento legal: Item 12.1.p da Minuta Padrão do Contrato de Gestão-PGE e Item 31, anexo II da Resolução Normativa nº 013/2017 TCE-GO // Item 3.9 da Metodologia de avaliação O.S. CGE-TCE 2021 // Art. 6º, §3º, III da Lei estadual n° 18.025/2013 </t>
  </si>
  <si>
    <t>CNPJ: 02.529.964/0001-57</t>
  </si>
  <si>
    <r>
      <rPr>
        <sz val="11"/>
        <color rgb="FF000000"/>
        <rFont val="Calibri"/>
        <family val="2"/>
        <charset val="1"/>
      </rPr>
      <t xml:space="preserve">NOME DA ORGANIZAÇÃO SOCIAL/CONTRATADA: </t>
    </r>
    <r>
      <rPr>
        <b/>
        <sz val="11"/>
        <color rgb="FF000000"/>
        <rFont val="Calibri"/>
        <family val="2"/>
        <charset val="1"/>
      </rPr>
      <t xml:space="preserve">IMED - </t>
    </r>
    <r>
      <rPr>
        <sz val="11"/>
        <color rgb="FF000000"/>
        <rFont val="Calibri"/>
        <family val="2"/>
        <charset val="1"/>
      </rPr>
      <t xml:space="preserve"> INSTITUTO DE MEDICINA, ESTUDOS E DESENVOLVIMENTO</t>
    </r>
  </si>
  <si>
    <t>CNPJ: 19.324.171/0001-02</t>
  </si>
  <si>
    <r>
      <rPr>
        <sz val="11"/>
        <color rgb="FF000000"/>
        <rFont val="Calibri"/>
        <family val="2"/>
        <charset val="1"/>
      </rPr>
      <t xml:space="preserve">NOME DA UNIDADE GERIDA: </t>
    </r>
    <r>
      <rPr>
        <b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>HOSPITAL REGIONAL DE FORMOSA - César Saad Fayad  - HCAMP</t>
    </r>
  </si>
  <si>
    <t>CNPJ: 19.324.171/0006-09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</si>
  <si>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</si>
  <si>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</si>
  <si>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</si>
  <si>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</si>
  <si>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</si>
  <si>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</si>
  <si>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 AG: 3009  C/C: 1601-4</t>
  </si>
  <si>
    <t>1.3 Aplicações financeiras  (DETALHAR NÚMERO DA CONTA E FINALIDADE -SE CUSTEIO OU INVESTIMENTO)</t>
  </si>
  <si>
    <t>SALDO ANTERIOR (1= 1.1 + 1.2 + 1.3)</t>
  </si>
  <si>
    <t>2.ENTRADAS DE RECURSOS FINANCEIROS</t>
  </si>
  <si>
    <r>
      <rPr>
        <sz val="11"/>
        <color rgb="FF000000"/>
        <rFont val="Calibri"/>
        <family val="2"/>
        <charset val="1"/>
      </rPr>
      <t>2.1 Repasse - CUSTEIO  (</t>
    </r>
    <r>
      <rPr>
        <sz val="9"/>
        <color rgb="FF000000"/>
        <rFont val="Arial"/>
        <charset val="1"/>
      </rPr>
      <t>C.E.F  AG: 3009  C/C: 1601-4</t>
    </r>
    <r>
      <rPr>
        <sz val="11"/>
        <color rgb="FF000000"/>
        <rFont val="Calibri"/>
        <family val="2"/>
        <charset val="1"/>
      </rPr>
      <t>)</t>
    </r>
  </si>
  <si>
    <t>2.4 Rendimento sobre Aplicação Financeiras - INVESTIMENTO (DETALHAR NÚMERO DA CONTA)</t>
  </si>
  <si>
    <t>Recuperação de Despesas</t>
  </si>
  <si>
    <t>Aporte para Caixa</t>
  </si>
  <si>
    <t>TOTAL DE ENTRADAS (2= 2.1 + 2.2 + 2.3 + 2.4 + 2.5)</t>
  </si>
  <si>
    <t>3. RESGATE APLICAÇÃO FINANCEIRA</t>
  </si>
  <si>
    <t>3.2 Resgate Aplicação - INVESTIMENTO (DETALHAR NÚMERO DA CONTA )</t>
  </si>
  <si>
    <t>TOTAL DOS RESGATES (3= 3.1 + 3.2)</t>
  </si>
  <si>
    <t>4. APLICAÇÃO FINANCEIRA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</si>
  <si>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</si>
  <si>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</si>
  <si>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</si>
  <si>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</si>
  <si>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</si>
  <si>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</si>
  <si>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</si>
  <si>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</si>
  <si>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</si>
  <si>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</si>
  <si>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</si>
  <si>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</si>
  <si>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</si>
  <si>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</si>
  <si>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Rescisões Trabalhistas</t>
  </si>
  <si>
    <t>Alugueis</t>
  </si>
  <si>
    <t>Encargos Sobre Rescisões Trabalhistas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</si>
  <si>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</si>
  <si>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</si>
  <si>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</si>
  <si>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</si>
  <si>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</si>
  <si>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</si>
  <si>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</si>
  <si>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</si>
  <si>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</si>
  <si>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</si>
  <si>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</si>
  <si>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</si>
  <si>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</si>
  <si>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</si>
  <si>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</si>
  <si>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</si>
  <si>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</si>
  <si>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</si>
  <si>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</si>
  <si>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</si>
  <si>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</si>
  <si>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</si>
  <si>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</si>
  <si>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</si>
  <si>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</si>
  <si>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</si>
  <si>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NOME DO ÓRGÃO PÚBLICO/CONTRATANTE:  Secretária de Estado da Saúde – SES</t>
  </si>
  <si>
    <t>C.E.F  AG: 3009  C/C: 1724-0</t>
  </si>
  <si>
    <t>2.2 Repasse – INVESTIMENTO (DETALHAR NÚMERO DA CONTA)</t>
  </si>
  <si>
    <t>2.5 Outras entradas (ex: convênio, doações - especificar)</t>
  </si>
  <si>
    <t>Devolução do Saldo de Caixa</t>
  </si>
  <si>
    <t>Concessionárias (Água, luz e telefonia)</t>
  </si>
  <si>
    <t>Reembolso de Despesas</t>
  </si>
  <si>
    <t xml:space="preserve">SANTANDER  AG: 2175  C/C: 13008888-9 </t>
  </si>
  <si>
    <t>SANTANDER  AG: 2175  CONTA APLIC:  13008888-9</t>
  </si>
  <si>
    <t>CONTRATO DE GESTÃO/ADITIVO Nº: 049/2021</t>
  </si>
  <si>
    <t>VIGÊNCIA DO CONTRATO DE GESTÃO/TERMO ADITIVO:                                                             INÍCIO 03/07/2021      E              TÉRMINO  02/01/2022</t>
  </si>
  <si>
    <t>SUPER DIGITAL SANTANDER AG.3410 C/C 77005792-3</t>
  </si>
  <si>
    <t>SUPER DIGITAL SANTANDER  AG: 3410 C/C: 77005792-3</t>
  </si>
  <si>
    <t>SANTANDER AG: 2175  CONTA CDB: 13008888-9</t>
  </si>
  <si>
    <t>SANTANDER  AG: 2175  C/C: 13004444-9</t>
  </si>
  <si>
    <r>
      <t xml:space="preserve">PREVISÃO DE REPASSE MENSAL DO CONTRATO DE GESTÃO/ADITIVO - CUSTEIO : </t>
    </r>
    <r>
      <rPr>
        <sz val="11"/>
        <color rgb="FF000000"/>
        <rFont val="Calibri"/>
        <family val="2"/>
        <charset val="1"/>
      </rPr>
      <t xml:space="preserve"> R$ 7.438.783,28</t>
    </r>
  </si>
  <si>
    <t>C.E.F  AG: 3009  APLIC: 1601-4</t>
  </si>
  <si>
    <t>2.3 Rendimento sobre Aplicação Financeiras - CUSTEIO  (DETALHAR NÚMERO DA CONTA)</t>
  </si>
  <si>
    <t>3.1 Resgate Aplicação - CUSTEIO   (DETALHAR NÚMERO DA CONTA)</t>
  </si>
  <si>
    <t>4.1 Aplicação Financeira - CUSTEIO   (DETALHAR NÚMERO DA CONTA)</t>
  </si>
  <si>
    <t>Competência: FEVEREIRO /2022</t>
  </si>
  <si>
    <t>XP INVESTIMENTOS</t>
  </si>
  <si>
    <t>XP FUNDO DE INVESTIMENTOS</t>
  </si>
  <si>
    <t>XP INVESTIMENTO</t>
  </si>
  <si>
    <t>XP FUNDO DE INVESTIMENTO</t>
  </si>
  <si>
    <t>7.SALDO BANCÁRIO FINAL EM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</si>
</sst>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9"/>
      <color rgb="FF000000"/>
      <name val="Arial"/>
      <charset val="1"/>
    </font>
    <font>
      <sz val="9"/>
      <name val="Arial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87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3" borderId="1" xfId="1" applyNumberFormat="1" applyFont="1" applyFill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1" xfId="1" applyNumberFormat="1" applyFont="1" applyBorder="1" applyAlignment="1" applyProtection="1">
      <alignment vertic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4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3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3" fillId="6" borderId="1" xfId="1" applyNumberFormat="1" applyFont="1" applyFill="1" applyBorder="1" applyAlignment="1" applyProtection="1">
      <alignment vertical="center"/>
    </xf>
    <xf numFmtId="0" fontId="3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3" fillId="5" borderId="1" xfId="1" applyNumberFormat="1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 applyProtection="1">
      <alignment horizontal="left" vertical="center" wrapText="1" shrinkToFit="1"/>
    </xf>
    <xf numFmtId="4" fontId="0" fillId="0" borderId="1" xfId="0" applyNumberFormat="1" applyBorder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49" fontId="8" fillId="0" borderId="1" xfId="0" applyNumberFormat="1" applyFont="1" applyBorder="1" applyAlignment="1" applyProtection="1">
      <alignment horizontal="left" vertical="center" wrapText="1" shrinkToFit="1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7" borderId="1" xfId="0" applyNumberFormat="1" applyFont="1" applyFill="1" applyBorder="1" applyAlignment="1">
      <alignment vertical="center" shrinkToFit="1"/>
    </xf>
    <xf numFmtId="4" fontId="0" fillId="7" borderId="1" xfId="1" applyNumberFormat="1" applyFont="1" applyFill="1" applyBorder="1" applyAlignment="1" applyProtection="1">
      <alignment vertical="center"/>
    </xf>
    <xf numFmtId="49" fontId="9" fillId="8" borderId="1" xfId="0" applyNumberFormat="1" applyFont="1" applyFill="1" applyBorder="1" applyAlignment="1" applyProtection="1">
      <alignment horizontal="left" vertical="center" wrapText="1" shrinkToFit="1"/>
    </xf>
    <xf numFmtId="4" fontId="0" fillId="8" borderId="1" xfId="0" applyNumberFormat="1" applyFill="1" applyBorder="1"/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232605</xdr:colOff>
      <xdr:row>0</xdr:row>
      <xdr:rowOff>1468080</xdr:rowOff>
    </xdr:to>
    <xdr:pic>
      <xdr:nvPicPr>
        <xdr:cNvPr id="11" name="Figura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57868" cy="1468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132"/>
  <sheetViews>
    <sheetView tabSelected="1" view="pageBreakPreview" zoomScale="95" zoomScaleNormal="95" zoomScaleSheetLayoutView="95" workbookViewId="0">
      <selection activeCell="C1" sqref="C1"/>
    </sheetView>
  </sheetViews>
  <sheetFormatPr defaultColWidth="41.7109375" defaultRowHeight="15" x14ac:dyDescent="0.25"/>
  <cols>
    <col min="1" max="1" width="108" style="1" customWidth="1"/>
    <col min="2" max="2" width="36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7" customHeight="1" x14ac:dyDescent="0.25">
      <c r="A1" s="78"/>
      <c r="B1" s="78"/>
    </row>
    <row r="2" spans="1:3" s="1" customFormat="1" x14ac:dyDescent="0.25">
      <c r="A2" s="79" t="s">
        <v>0</v>
      </c>
      <c r="B2" s="79"/>
      <c r="C2" s="2"/>
    </row>
    <row r="3" spans="1:3" s="1" customFormat="1" x14ac:dyDescent="0.25">
      <c r="A3" s="79"/>
      <c r="B3" s="79"/>
      <c r="C3" s="2"/>
    </row>
    <row r="4" spans="1:3" s="1" customFormat="1" x14ac:dyDescent="0.25">
      <c r="A4" s="79"/>
      <c r="B4" s="79"/>
      <c r="C4" s="2"/>
    </row>
    <row r="5" spans="1:3" s="1" customFormat="1" x14ac:dyDescent="0.25">
      <c r="A5" s="79"/>
      <c r="B5" s="79"/>
      <c r="C5" s="2"/>
    </row>
    <row r="6" spans="1:3" s="1" customFormat="1" x14ac:dyDescent="0.25">
      <c r="A6" s="79"/>
      <c r="B6" s="79"/>
      <c r="C6" s="2"/>
    </row>
    <row r="7" spans="1:3" s="1" customFormat="1" x14ac:dyDescent="0.25">
      <c r="A7" s="79"/>
      <c r="B7" s="79"/>
      <c r="C7" s="3"/>
    </row>
    <row r="8" spans="1:3" s="1" customFormat="1" ht="23.25" customHeight="1" x14ac:dyDescent="0.25">
      <c r="A8" s="80" t="s">
        <v>1</v>
      </c>
      <c r="B8" s="80"/>
      <c r="C8" s="3"/>
    </row>
    <row r="9" spans="1:3" s="1" customFormat="1" ht="23.25" customHeight="1" x14ac:dyDescent="0.25">
      <c r="A9" s="80"/>
      <c r="B9" s="80"/>
      <c r="C9" s="3"/>
    </row>
    <row r="10" spans="1:3" s="1" customFormat="1" x14ac:dyDescent="0.25">
      <c r="A10" s="81" t="s">
        <v>69</v>
      </c>
      <c r="B10" s="81"/>
      <c r="C10" s="2"/>
    </row>
    <row r="11" spans="1:3" s="1" customFormat="1" x14ac:dyDescent="0.25">
      <c r="A11" s="4" t="s">
        <v>2</v>
      </c>
      <c r="B11" s="5"/>
      <c r="C11" s="2"/>
    </row>
    <row r="12" spans="1:3" s="1" customFormat="1" x14ac:dyDescent="0.25">
      <c r="A12" s="82" t="s">
        <v>3</v>
      </c>
      <c r="B12" s="82"/>
      <c r="C12" s="6"/>
    </row>
    <row r="13" spans="1:3" s="1" customFormat="1" x14ac:dyDescent="0.25">
      <c r="A13" s="7" t="s">
        <v>4</v>
      </c>
      <c r="B13" s="5"/>
      <c r="C13" s="2"/>
    </row>
    <row r="14" spans="1:3" s="1" customFormat="1" x14ac:dyDescent="0.25">
      <c r="A14" s="82" t="s">
        <v>5</v>
      </c>
      <c r="B14" s="82"/>
      <c r="C14" s="8"/>
    </row>
    <row r="15" spans="1:3" s="1" customFormat="1" x14ac:dyDescent="0.25">
      <c r="A15" s="7" t="s">
        <v>6</v>
      </c>
      <c r="B15" s="5"/>
      <c r="C15" s="2"/>
    </row>
    <row r="16" spans="1:3" s="1" customFormat="1" x14ac:dyDescent="0.25">
      <c r="A16" s="9" t="s">
        <v>78</v>
      </c>
      <c r="B16" s="9"/>
      <c r="C16" s="6"/>
    </row>
    <row r="17" spans="1:3" s="1" customFormat="1" x14ac:dyDescent="0.25">
      <c r="A17" s="82" t="s">
        <v>79</v>
      </c>
      <c r="B17" s="82"/>
      <c r="C17" s="8"/>
    </row>
    <row r="18" spans="1:3" s="1" customFormat="1" ht="13.9" customHeight="1" x14ac:dyDescent="0.25">
      <c r="A18" s="7"/>
      <c r="B18" s="5"/>
      <c r="C18" s="8"/>
    </row>
    <row r="19" spans="1:3" s="13" customFormat="1" x14ac:dyDescent="0.25">
      <c r="A19" s="10" t="s">
        <v>84</v>
      </c>
      <c r="B19" s="11"/>
      <c r="C19" s="12"/>
    </row>
    <row r="20" spans="1:3" s="13" customFormat="1" x14ac:dyDescent="0.25">
      <c r="A20" s="10" t="s">
        <v>7</v>
      </c>
      <c r="B20" s="11"/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84" t="s">
        <v>8</v>
      </c>
      <c r="B22" s="84"/>
      <c r="C22" s="6"/>
    </row>
    <row r="23" spans="1:3" s="1" customFormat="1" ht="26.25" x14ac:dyDescent="0.25">
      <c r="A23" s="68"/>
      <c r="B23" s="85" t="s">
        <v>9</v>
      </c>
      <c r="C23" s="6"/>
    </row>
    <row r="24" spans="1:3" s="1" customFormat="1" ht="14.25" customHeight="1" x14ac:dyDescent="0.25">
      <c r="A24" s="69" t="s">
        <v>89</v>
      </c>
      <c r="B24" s="85"/>
      <c r="C24" s="14"/>
    </row>
    <row r="25" spans="1:3" s="1" customFormat="1" x14ac:dyDescent="0.25">
      <c r="A25" s="15" t="s">
        <v>10</v>
      </c>
      <c r="B25" s="16"/>
      <c r="C25" s="17"/>
    </row>
    <row r="26" spans="1:3" s="1" customFormat="1" x14ac:dyDescent="0.25">
      <c r="A26" s="18" t="s">
        <v>11</v>
      </c>
      <c r="B26" s="19">
        <v>0</v>
      </c>
      <c r="C26" s="20"/>
    </row>
    <row r="27" spans="1:3" s="1" customFormat="1" x14ac:dyDescent="0.25">
      <c r="A27" s="18" t="s">
        <v>12</v>
      </c>
      <c r="B27" s="21"/>
      <c r="C27" s="20"/>
    </row>
    <row r="28" spans="1:3" s="1" customFormat="1" x14ac:dyDescent="0.25">
      <c r="A28" s="66" t="s">
        <v>13</v>
      </c>
      <c r="B28" s="21">
        <v>96482258.379999995</v>
      </c>
      <c r="C28" s="20"/>
    </row>
    <row r="29" spans="1:3" s="1" customFormat="1" x14ac:dyDescent="0.25">
      <c r="A29" s="66" t="s">
        <v>70</v>
      </c>
      <c r="B29" s="67">
        <v>10186.049999999999</v>
      </c>
      <c r="C29" s="20"/>
    </row>
    <row r="30" spans="1:3" s="1" customFormat="1" x14ac:dyDescent="0.25">
      <c r="A30" s="66" t="s">
        <v>76</v>
      </c>
      <c r="B30" s="21">
        <v>0</v>
      </c>
      <c r="C30" s="20"/>
    </row>
    <row r="31" spans="1:3" s="1" customFormat="1" x14ac:dyDescent="0.25">
      <c r="A31" s="66" t="s">
        <v>80</v>
      </c>
      <c r="B31" s="21">
        <v>0</v>
      </c>
      <c r="C31" s="20"/>
    </row>
    <row r="32" spans="1:3" s="1" customFormat="1" x14ac:dyDescent="0.25">
      <c r="A32" s="66" t="s">
        <v>90</v>
      </c>
      <c r="B32" s="21">
        <v>0</v>
      </c>
      <c r="C32" s="20"/>
    </row>
    <row r="33" spans="1:3" s="1" customFormat="1" x14ac:dyDescent="0.25">
      <c r="A33" s="18" t="s">
        <v>14</v>
      </c>
      <c r="B33" s="21"/>
      <c r="C33" s="20"/>
    </row>
    <row r="34" spans="1:3" s="1" customFormat="1" x14ac:dyDescent="0.25">
      <c r="A34" s="66" t="s">
        <v>77</v>
      </c>
      <c r="B34" s="67">
        <v>6648122.1299999999</v>
      </c>
      <c r="C34" s="20"/>
    </row>
    <row r="35" spans="1:3" s="1" customFormat="1" x14ac:dyDescent="0.25">
      <c r="A35" s="66" t="s">
        <v>82</v>
      </c>
      <c r="B35" s="67">
        <v>335789.56</v>
      </c>
      <c r="C35" s="20"/>
    </row>
    <row r="36" spans="1:3" s="1" customFormat="1" x14ac:dyDescent="0.25">
      <c r="A36" s="66" t="s">
        <v>85</v>
      </c>
      <c r="B36" s="67">
        <v>21804537.079999998</v>
      </c>
      <c r="C36" s="20"/>
    </row>
    <row r="37" spans="1:3" s="1" customFormat="1" x14ac:dyDescent="0.25">
      <c r="A37" s="66" t="s">
        <v>91</v>
      </c>
      <c r="B37" s="21">
        <v>0</v>
      </c>
      <c r="C37" s="20"/>
    </row>
    <row r="38" spans="1:3" s="1" customFormat="1" x14ac:dyDescent="0.25">
      <c r="A38" s="22" t="s">
        <v>15</v>
      </c>
      <c r="B38" s="23">
        <f>SUM(B26:B37)</f>
        <v>125280893.19999999</v>
      </c>
      <c r="C38" s="20"/>
    </row>
    <row r="39" spans="1:3" s="1" customFormat="1" x14ac:dyDescent="0.25">
      <c r="A39" s="24"/>
      <c r="B39" s="21"/>
      <c r="C39" s="20"/>
    </row>
    <row r="40" spans="1:3" s="1" customFormat="1" x14ac:dyDescent="0.25">
      <c r="A40" s="15" t="s">
        <v>16</v>
      </c>
      <c r="B40" s="15"/>
      <c r="C40" s="14"/>
    </row>
    <row r="41" spans="1:3" s="1" customFormat="1" x14ac:dyDescent="0.25">
      <c r="A41" s="25" t="s">
        <v>17</v>
      </c>
      <c r="B41" s="67">
        <v>8835132.8300000001</v>
      </c>
      <c r="C41" s="27"/>
    </row>
    <row r="42" spans="1:3" s="28" customFormat="1" x14ac:dyDescent="0.25">
      <c r="A42" s="25" t="s">
        <v>71</v>
      </c>
      <c r="B42" s="26">
        <v>0</v>
      </c>
      <c r="C42" s="27"/>
    </row>
    <row r="43" spans="1:3" s="28" customFormat="1" x14ac:dyDescent="0.25">
      <c r="A43" s="4" t="s">
        <v>86</v>
      </c>
      <c r="B43" s="49"/>
      <c r="C43" s="27"/>
    </row>
    <row r="44" spans="1:3" s="28" customFormat="1" x14ac:dyDescent="0.25">
      <c r="A44" s="66" t="s">
        <v>77</v>
      </c>
      <c r="B44" s="67">
        <v>1859.66</v>
      </c>
      <c r="C44" s="27"/>
    </row>
    <row r="45" spans="1:3" s="28" customFormat="1" x14ac:dyDescent="0.25">
      <c r="A45" s="66" t="s">
        <v>82</v>
      </c>
      <c r="B45" s="49">
        <v>2012.2</v>
      </c>
      <c r="C45" s="27"/>
    </row>
    <row r="46" spans="1:3" s="28" customFormat="1" x14ac:dyDescent="0.25">
      <c r="A46" s="66" t="s">
        <v>85</v>
      </c>
      <c r="B46" s="67">
        <v>153134.44</v>
      </c>
      <c r="C46" s="27"/>
    </row>
    <row r="47" spans="1:3" s="28" customFormat="1" x14ac:dyDescent="0.25">
      <c r="A47" s="66" t="s">
        <v>91</v>
      </c>
      <c r="B47" s="67">
        <v>0</v>
      </c>
      <c r="C47" s="27"/>
    </row>
    <row r="48" spans="1:3" s="28" customFormat="1" x14ac:dyDescent="0.25">
      <c r="A48" s="4" t="s">
        <v>18</v>
      </c>
      <c r="B48" s="26">
        <v>0</v>
      </c>
      <c r="C48" s="27"/>
    </row>
    <row r="49" spans="1:3" s="28" customFormat="1" x14ac:dyDescent="0.25">
      <c r="A49" s="4" t="s">
        <v>72</v>
      </c>
      <c r="B49" s="50">
        <v>0</v>
      </c>
      <c r="C49" s="27"/>
    </row>
    <row r="50" spans="1:3" s="28" customFormat="1" x14ac:dyDescent="0.25">
      <c r="A50" s="4" t="s">
        <v>19</v>
      </c>
      <c r="B50" s="67">
        <v>19942</v>
      </c>
      <c r="C50" s="27"/>
    </row>
    <row r="51" spans="1:3" s="28" customFormat="1" x14ac:dyDescent="0.25">
      <c r="A51" s="4" t="s">
        <v>20</v>
      </c>
      <c r="B51" s="50">
        <v>5000</v>
      </c>
      <c r="C51" s="27"/>
    </row>
    <row r="52" spans="1:3" s="28" customFormat="1" x14ac:dyDescent="0.25">
      <c r="A52" s="4" t="s">
        <v>73</v>
      </c>
      <c r="B52" s="50">
        <v>0</v>
      </c>
      <c r="C52" s="27"/>
    </row>
    <row r="53" spans="1:3" s="28" customFormat="1" x14ac:dyDescent="0.25">
      <c r="A53" s="29" t="s">
        <v>21</v>
      </c>
      <c r="B53" s="30">
        <f>B41+B42+B44+B45+B46+B48+B49+B50+B52</f>
        <v>9012081.129999999</v>
      </c>
      <c r="C53" s="31"/>
    </row>
    <row r="54" spans="1:3" s="28" customFormat="1" x14ac:dyDescent="0.25">
      <c r="A54" s="32"/>
      <c r="B54" s="33"/>
      <c r="C54" s="31"/>
    </row>
    <row r="55" spans="1:3" s="28" customFormat="1" x14ac:dyDescent="0.25">
      <c r="A55" s="34" t="s">
        <v>22</v>
      </c>
      <c r="B55" s="35"/>
      <c r="C55" s="31"/>
    </row>
    <row r="56" spans="1:3" s="28" customFormat="1" x14ac:dyDescent="0.25">
      <c r="A56" s="25" t="s">
        <v>87</v>
      </c>
      <c r="B56" s="33">
        <f>B57+B58+B59</f>
        <v>5687133.6900000004</v>
      </c>
      <c r="C56" s="31"/>
    </row>
    <row r="57" spans="1:3" s="28" customFormat="1" x14ac:dyDescent="0.25">
      <c r="A57" s="66" t="s">
        <v>77</v>
      </c>
      <c r="B57" s="67">
        <v>5687133.6900000004</v>
      </c>
      <c r="C57" s="31"/>
    </row>
    <row r="58" spans="1:3" s="28" customFormat="1" x14ac:dyDescent="0.25">
      <c r="A58" s="66" t="s">
        <v>82</v>
      </c>
      <c r="B58" s="33">
        <v>0</v>
      </c>
      <c r="C58" s="31"/>
    </row>
    <row r="59" spans="1:3" s="28" customFormat="1" x14ac:dyDescent="0.25">
      <c r="A59" s="66" t="s">
        <v>85</v>
      </c>
      <c r="B59" s="67">
        <v>0</v>
      </c>
      <c r="C59" s="31"/>
    </row>
    <row r="60" spans="1:3" s="28" customFormat="1" x14ac:dyDescent="0.25">
      <c r="A60" s="66" t="s">
        <v>91</v>
      </c>
      <c r="B60" s="67">
        <v>0</v>
      </c>
      <c r="C60" s="31"/>
    </row>
    <row r="61" spans="1:3" s="28" customFormat="1" x14ac:dyDescent="0.25">
      <c r="A61" s="25" t="s">
        <v>23</v>
      </c>
      <c r="B61" s="26">
        <v>0</v>
      </c>
      <c r="C61" s="31"/>
    </row>
    <row r="62" spans="1:3" s="28" customFormat="1" x14ac:dyDescent="0.25">
      <c r="A62" s="29" t="s">
        <v>24</v>
      </c>
      <c r="B62" s="36">
        <f>B56+B61</f>
        <v>5687133.6900000004</v>
      </c>
      <c r="C62" s="31"/>
    </row>
    <row r="63" spans="1:3" s="40" customFormat="1" x14ac:dyDescent="0.25">
      <c r="A63" s="37"/>
      <c r="B63" s="38"/>
      <c r="C63" s="39"/>
    </row>
    <row r="64" spans="1:3" s="28" customFormat="1" x14ac:dyDescent="0.25">
      <c r="A64" s="41" t="s">
        <v>25</v>
      </c>
      <c r="B64" s="42"/>
      <c r="C64" s="43"/>
    </row>
    <row r="65" spans="1:3" s="28" customFormat="1" x14ac:dyDescent="0.25">
      <c r="A65" s="44" t="s">
        <v>88</v>
      </c>
      <c r="B65" s="33">
        <f>B66+B67+B68+B69</f>
        <v>30000000</v>
      </c>
      <c r="C65" s="43"/>
    </row>
    <row r="66" spans="1:3" s="28" customFormat="1" x14ac:dyDescent="0.25">
      <c r="A66" s="66" t="s">
        <v>77</v>
      </c>
      <c r="B66" s="67">
        <v>0</v>
      </c>
      <c r="C66" s="43"/>
    </row>
    <row r="67" spans="1:3" s="28" customFormat="1" x14ac:dyDescent="0.25">
      <c r="A67" s="66" t="s">
        <v>82</v>
      </c>
      <c r="B67" s="33">
        <v>0</v>
      </c>
      <c r="C67" s="43"/>
    </row>
    <row r="68" spans="1:3" s="28" customFormat="1" x14ac:dyDescent="0.25">
      <c r="A68" s="66" t="s">
        <v>85</v>
      </c>
      <c r="B68" s="33">
        <v>0</v>
      </c>
      <c r="C68" s="43"/>
    </row>
    <row r="69" spans="1:3" s="28" customFormat="1" x14ac:dyDescent="0.25">
      <c r="A69" s="66" t="s">
        <v>91</v>
      </c>
      <c r="B69" s="33">
        <v>30000000</v>
      </c>
      <c r="C69" s="43"/>
    </row>
    <row r="70" spans="1:3" s="28" customFormat="1" x14ac:dyDescent="0.25">
      <c r="A70" s="37" t="s">
        <v>26</v>
      </c>
      <c r="B70" s="33">
        <f>B65</f>
        <v>30000000</v>
      </c>
      <c r="C70" s="43"/>
    </row>
    <row r="71" spans="1:3" s="28" customFormat="1" x14ac:dyDescent="0.25">
      <c r="A71" s="4" t="s">
        <v>27</v>
      </c>
      <c r="B71" s="33">
        <v>0</v>
      </c>
      <c r="C71" s="43"/>
    </row>
    <row r="72" spans="1:3" s="28" customFormat="1" x14ac:dyDescent="0.25">
      <c r="A72" s="37" t="s">
        <v>28</v>
      </c>
      <c r="B72" s="33">
        <v>0</v>
      </c>
      <c r="C72" s="43"/>
    </row>
    <row r="73" spans="1:3" s="28" customFormat="1" x14ac:dyDescent="0.25">
      <c r="A73" s="34" t="s">
        <v>29</v>
      </c>
      <c r="B73" s="45">
        <f>B70+B72</f>
        <v>30000000</v>
      </c>
      <c r="C73" s="43"/>
    </row>
    <row r="74" spans="1:3" s="40" customFormat="1" x14ac:dyDescent="0.25">
      <c r="A74" s="37"/>
      <c r="B74" s="38"/>
      <c r="C74" s="39"/>
    </row>
    <row r="75" spans="1:3" s="28" customFormat="1" x14ac:dyDescent="0.25">
      <c r="A75" s="34" t="s">
        <v>30</v>
      </c>
      <c r="B75" s="46"/>
      <c r="C75" s="43"/>
    </row>
    <row r="76" spans="1:3" s="28" customFormat="1" x14ac:dyDescent="0.25">
      <c r="A76" s="34" t="s">
        <v>31</v>
      </c>
      <c r="B76" s="34"/>
      <c r="C76" s="14"/>
    </row>
    <row r="77" spans="1:3" s="28" customFormat="1" x14ac:dyDescent="0.25">
      <c r="A77" s="47" t="s">
        <v>32</v>
      </c>
      <c r="B77" s="67">
        <v>629007.81000000006</v>
      </c>
      <c r="C77" s="27"/>
    </row>
    <row r="78" spans="1:3" s="28" customFormat="1" x14ac:dyDescent="0.25">
      <c r="A78" s="48" t="s">
        <v>33</v>
      </c>
      <c r="B78" s="67">
        <v>3064828.73</v>
      </c>
      <c r="C78" s="27"/>
    </row>
    <row r="79" spans="1:3" s="28" customFormat="1" x14ac:dyDescent="0.25">
      <c r="A79" s="48" t="s">
        <v>34</v>
      </c>
      <c r="B79" s="67">
        <v>1302323.71</v>
      </c>
      <c r="C79" s="27"/>
    </row>
    <row r="80" spans="1:3" s="28" customFormat="1" x14ac:dyDescent="0.25">
      <c r="A80" s="47" t="s">
        <v>35</v>
      </c>
      <c r="B80" s="26">
        <v>0</v>
      </c>
      <c r="C80" s="27"/>
    </row>
    <row r="81" spans="1:3" s="28" customFormat="1" x14ac:dyDescent="0.25">
      <c r="A81" s="47" t="s">
        <v>36</v>
      </c>
      <c r="B81" s="67">
        <v>285340.42</v>
      </c>
      <c r="C81" s="27"/>
    </row>
    <row r="82" spans="1:3" s="28" customFormat="1" x14ac:dyDescent="0.25">
      <c r="A82" s="47" t="s">
        <v>37</v>
      </c>
      <c r="B82" s="67">
        <v>350312.65</v>
      </c>
      <c r="C82" s="27"/>
    </row>
    <row r="83" spans="1:3" s="28" customFormat="1" ht="30" x14ac:dyDescent="0.25">
      <c r="A83" s="47" t="s">
        <v>38</v>
      </c>
      <c r="B83" s="50">
        <v>0</v>
      </c>
      <c r="C83" s="27"/>
    </row>
    <row r="84" spans="1:3" s="28" customFormat="1" x14ac:dyDescent="0.25">
      <c r="A84" s="44" t="s">
        <v>39</v>
      </c>
      <c r="B84" s="26">
        <v>0</v>
      </c>
      <c r="C84" s="27"/>
    </row>
    <row r="85" spans="1:3" s="28" customFormat="1" x14ac:dyDescent="0.25">
      <c r="A85" s="44" t="s">
        <v>74</v>
      </c>
      <c r="B85" s="67">
        <v>70873.210000000006</v>
      </c>
      <c r="C85" s="27"/>
    </row>
    <row r="86" spans="1:3" s="28" customFormat="1" x14ac:dyDescent="0.25">
      <c r="A86" s="44" t="s">
        <v>40</v>
      </c>
      <c r="B86" s="67">
        <v>20287.849999999999</v>
      </c>
      <c r="C86" s="27"/>
    </row>
    <row r="87" spans="1:3" s="28" customFormat="1" x14ac:dyDescent="0.25">
      <c r="A87" s="44" t="s">
        <v>41</v>
      </c>
      <c r="B87" s="26">
        <v>2000</v>
      </c>
      <c r="C87" s="27"/>
    </row>
    <row r="88" spans="1:3" s="28" customFormat="1" x14ac:dyDescent="0.25">
      <c r="A88" s="44" t="s">
        <v>75</v>
      </c>
      <c r="B88" s="73">
        <v>599.58000000000004</v>
      </c>
      <c r="C88" s="27"/>
    </row>
    <row r="89" spans="1:3" s="28" customFormat="1" x14ac:dyDescent="0.25">
      <c r="A89" s="44" t="s">
        <v>42</v>
      </c>
      <c r="B89" s="26">
        <v>0</v>
      </c>
      <c r="C89" s="27"/>
    </row>
    <row r="90" spans="1:3" s="28" customFormat="1" x14ac:dyDescent="0.25">
      <c r="A90" s="37" t="s">
        <v>43</v>
      </c>
      <c r="B90" s="51">
        <f>SUM(B77:B89)</f>
        <v>5725573.96</v>
      </c>
      <c r="C90" s="27"/>
    </row>
    <row r="91" spans="1:3" s="28" customFormat="1" x14ac:dyDescent="0.25">
      <c r="A91" s="37"/>
      <c r="B91" s="50"/>
      <c r="C91" s="27"/>
    </row>
    <row r="92" spans="1:3" s="28" customFormat="1" x14ac:dyDescent="0.25">
      <c r="A92" s="34" t="s">
        <v>44</v>
      </c>
      <c r="B92" s="34"/>
      <c r="C92" s="31"/>
    </row>
    <row r="93" spans="1:3" s="28" customFormat="1" x14ac:dyDescent="0.25">
      <c r="A93" s="47" t="s">
        <v>45</v>
      </c>
      <c r="B93" s="26">
        <v>0</v>
      </c>
      <c r="C93" s="31"/>
    </row>
    <row r="94" spans="1:3" s="28" customFormat="1" x14ac:dyDescent="0.25">
      <c r="A94" s="47" t="s">
        <v>46</v>
      </c>
      <c r="B94" s="26">
        <v>0</v>
      </c>
      <c r="C94" s="31"/>
    </row>
    <row r="95" spans="1:3" s="28" customFormat="1" x14ac:dyDescent="0.25">
      <c r="A95" s="44" t="s">
        <v>47</v>
      </c>
      <c r="B95" s="50">
        <v>0</v>
      </c>
      <c r="C95" s="31"/>
    </row>
    <row r="96" spans="1:3" s="28" customFormat="1" x14ac:dyDescent="0.25">
      <c r="A96" s="44" t="s">
        <v>48</v>
      </c>
      <c r="B96" s="50">
        <v>0</v>
      </c>
      <c r="C96" s="31"/>
    </row>
    <row r="97" spans="1:3" s="28" customFormat="1" x14ac:dyDescent="0.25">
      <c r="A97" s="37" t="s">
        <v>49</v>
      </c>
      <c r="B97" s="30">
        <f>B93+B94+B95+B96</f>
        <v>0</v>
      </c>
      <c r="C97" s="43"/>
    </row>
    <row r="98" spans="1:3" s="28" customFormat="1" ht="14.25" customHeight="1" x14ac:dyDescent="0.25">
      <c r="A98" s="37" t="s">
        <v>50</v>
      </c>
      <c r="B98" s="30">
        <f>B90+B97</f>
        <v>5725573.96</v>
      </c>
      <c r="C98" s="43"/>
    </row>
    <row r="99" spans="1:3" s="28" customFormat="1" x14ac:dyDescent="0.25">
      <c r="A99" s="37"/>
      <c r="B99" s="33"/>
      <c r="C99" s="43"/>
    </row>
    <row r="100" spans="1:3" s="28" customFormat="1" x14ac:dyDescent="0.25">
      <c r="A100" s="41" t="s">
        <v>51</v>
      </c>
      <c r="B100" s="42"/>
      <c r="C100" s="43"/>
    </row>
    <row r="101" spans="1:3" s="28" customFormat="1" x14ac:dyDescent="0.25">
      <c r="A101" s="47" t="s">
        <v>52</v>
      </c>
      <c r="B101" s="65">
        <v>0</v>
      </c>
      <c r="C101" s="31"/>
    </row>
    <row r="102" spans="1:3" s="28" customFormat="1" x14ac:dyDescent="0.25">
      <c r="A102" s="47" t="s">
        <v>53</v>
      </c>
      <c r="B102" s="52">
        <v>0</v>
      </c>
      <c r="C102" s="2"/>
    </row>
    <row r="103" spans="1:3" s="28" customFormat="1" x14ac:dyDescent="0.25">
      <c r="A103" s="53" t="s">
        <v>54</v>
      </c>
      <c r="B103" s="54"/>
      <c r="C103" s="2"/>
    </row>
    <row r="104" spans="1:3" s="56" customFormat="1" x14ac:dyDescent="0.25">
      <c r="A104" s="86"/>
      <c r="B104" s="86"/>
      <c r="C104" s="55"/>
    </row>
    <row r="105" spans="1:3" s="28" customFormat="1" x14ac:dyDescent="0.25">
      <c r="A105" s="15" t="s">
        <v>94</v>
      </c>
      <c r="B105" s="57"/>
      <c r="C105" s="20"/>
    </row>
    <row r="106" spans="1:3" s="28" customFormat="1" x14ac:dyDescent="0.25">
      <c r="A106" s="74" t="s">
        <v>55</v>
      </c>
      <c r="B106">
        <v>45.05</v>
      </c>
      <c r="C106" s="20"/>
    </row>
    <row r="107" spans="1:3" s="28" customFormat="1" x14ac:dyDescent="0.25">
      <c r="A107" s="58" t="s">
        <v>56</v>
      </c>
      <c r="B107" s="59"/>
      <c r="C107" s="20"/>
    </row>
    <row r="108" spans="1:3" s="28" customFormat="1" x14ac:dyDescent="0.25">
      <c r="A108" s="74" t="s">
        <v>83</v>
      </c>
      <c r="B108" s="75">
        <v>0</v>
      </c>
      <c r="C108" s="20"/>
    </row>
    <row r="109" spans="1:3" s="28" customFormat="1" x14ac:dyDescent="0.25">
      <c r="A109" s="76" t="s">
        <v>13</v>
      </c>
      <c r="B109" s="77">
        <v>75298896.890000001</v>
      </c>
      <c r="C109" s="20"/>
    </row>
    <row r="110" spans="1:3" s="28" customFormat="1" x14ac:dyDescent="0.25">
      <c r="A110" s="76" t="s">
        <v>70</v>
      </c>
      <c r="B110" s="77">
        <v>10137.049999999999</v>
      </c>
      <c r="C110" s="20"/>
    </row>
    <row r="111" spans="1:3" s="28" customFormat="1" x14ac:dyDescent="0.25">
      <c r="A111" s="76" t="s">
        <v>76</v>
      </c>
      <c r="B111" s="75">
        <v>0</v>
      </c>
      <c r="C111" s="20"/>
    </row>
    <row r="112" spans="1:3" s="28" customFormat="1" x14ac:dyDescent="0.25">
      <c r="A112" s="76" t="s">
        <v>81</v>
      </c>
      <c r="B112" s="75">
        <v>0</v>
      </c>
      <c r="C112" s="20"/>
    </row>
    <row r="113" spans="1:4" s="28" customFormat="1" x14ac:dyDescent="0.25">
      <c r="A113" s="76" t="s">
        <v>92</v>
      </c>
      <c r="B113" s="75">
        <v>0</v>
      </c>
      <c r="C113" s="20"/>
    </row>
    <row r="114" spans="1:4" s="28" customFormat="1" x14ac:dyDescent="0.25">
      <c r="A114" s="58" t="s">
        <v>57</v>
      </c>
      <c r="B114" s="59"/>
      <c r="C114" s="20"/>
    </row>
    <row r="115" spans="1:4" s="28" customFormat="1" x14ac:dyDescent="0.25">
      <c r="A115" s="66" t="s">
        <v>77</v>
      </c>
      <c r="B115" s="67">
        <v>962197.92</v>
      </c>
      <c r="C115" s="20"/>
    </row>
    <row r="116" spans="1:4" s="28" customFormat="1" x14ac:dyDescent="0.25">
      <c r="A116" s="70" t="s">
        <v>82</v>
      </c>
      <c r="B116" s="67">
        <v>337801.76</v>
      </c>
      <c r="C116" s="20"/>
    </row>
    <row r="117" spans="1:4" s="28" customFormat="1" x14ac:dyDescent="0.25">
      <c r="A117" s="66" t="s">
        <v>85</v>
      </c>
      <c r="B117" s="67">
        <v>21957671.52</v>
      </c>
      <c r="C117" s="20"/>
    </row>
    <row r="118" spans="1:4" s="28" customFormat="1" x14ac:dyDescent="0.25">
      <c r="A118" s="66" t="s">
        <v>93</v>
      </c>
      <c r="B118" s="67">
        <v>30000000</v>
      </c>
      <c r="C118" s="20"/>
    </row>
    <row r="119" spans="1:4" s="28" customFormat="1" x14ac:dyDescent="0.25">
      <c r="A119" s="53" t="s">
        <v>58</v>
      </c>
      <c r="B119" s="60">
        <f>(B38+B53)-(B98+B103)</f>
        <v>128567400.36999999</v>
      </c>
      <c r="C119" s="20"/>
    </row>
    <row r="120" spans="1:4" s="28" customFormat="1" x14ac:dyDescent="0.25">
      <c r="A120" s="71" t="s">
        <v>59</v>
      </c>
      <c r="B120" s="72"/>
      <c r="C120" s="8"/>
      <c r="D120" s="2"/>
    </row>
    <row r="121" spans="1:4" s="28" customFormat="1" x14ac:dyDescent="0.25">
      <c r="A121" s="61" t="s">
        <v>60</v>
      </c>
      <c r="B121" s="62"/>
      <c r="C121" s="8"/>
      <c r="D121" s="2"/>
    </row>
    <row r="122" spans="1:4" s="28" customFormat="1" x14ac:dyDescent="0.25">
      <c r="A122" s="63" t="s">
        <v>61</v>
      </c>
      <c r="B122" s="60">
        <v>0</v>
      </c>
      <c r="C122" s="8"/>
      <c r="D122" s="2"/>
    </row>
    <row r="123" spans="1:4" s="28" customFormat="1" x14ac:dyDescent="0.25">
      <c r="A123" s="63" t="s">
        <v>62</v>
      </c>
      <c r="B123" s="60">
        <v>0</v>
      </c>
      <c r="C123" s="8"/>
      <c r="D123" s="2"/>
    </row>
    <row r="124" spans="1:4" s="28" customFormat="1" x14ac:dyDescent="0.25">
      <c r="A124" s="63" t="s">
        <v>63</v>
      </c>
      <c r="B124" s="60">
        <v>0</v>
      </c>
      <c r="C124" s="8"/>
      <c r="D124" s="2"/>
    </row>
    <row r="125" spans="1:4" s="28" customFormat="1" x14ac:dyDescent="0.25">
      <c r="A125" s="61" t="s">
        <v>64</v>
      </c>
      <c r="B125" s="64">
        <f>B122+B123+B124</f>
        <v>0</v>
      </c>
      <c r="C125" s="1"/>
      <c r="D125" s="2"/>
    </row>
    <row r="126" spans="1:4" s="28" customFormat="1" x14ac:dyDescent="0.25">
      <c r="A126" s="83" t="s">
        <v>65</v>
      </c>
      <c r="B126" s="83"/>
      <c r="C126" s="1"/>
      <c r="D126" s="2"/>
    </row>
    <row r="127" spans="1:4" s="28" customFormat="1" x14ac:dyDescent="0.25">
      <c r="A127" s="83"/>
      <c r="B127" s="83"/>
      <c r="C127" s="1"/>
      <c r="D127" s="2"/>
    </row>
    <row r="128" spans="1:4" s="28" customFormat="1" x14ac:dyDescent="0.25">
      <c r="A128" s="83"/>
      <c r="B128" s="83"/>
      <c r="C128" s="1"/>
      <c r="D128" s="2"/>
    </row>
    <row r="129" spans="1:4" x14ac:dyDescent="0.25">
      <c r="A129" s="28" t="s">
        <v>66</v>
      </c>
      <c r="B129" s="28"/>
    </row>
    <row r="130" spans="1:4" x14ac:dyDescent="0.25">
      <c r="A130" s="28"/>
      <c r="B130" s="28"/>
    </row>
    <row r="131" spans="1:4" x14ac:dyDescent="0.25">
      <c r="A131" s="28" t="s">
        <v>67</v>
      </c>
      <c r="B131" s="28" t="s">
        <v>68</v>
      </c>
    </row>
    <row r="132" spans="1:4" s="28" customFormat="1" x14ac:dyDescent="0.25">
      <c r="A132" s="1"/>
      <c r="B132" s="1"/>
      <c r="C132" s="1"/>
      <c r="D132" s="2"/>
    </row>
  </sheetData>
  <mergeCells count="11">
    <mergeCell ref="A126:B128"/>
    <mergeCell ref="A14:B14"/>
    <mergeCell ref="A17:B17"/>
    <mergeCell ref="A22:B22"/>
    <mergeCell ref="B23:B24"/>
    <mergeCell ref="A104:B104"/>
    <mergeCell ref="A1:B1"/>
    <mergeCell ref="A2:B7"/>
    <mergeCell ref="A8:B9"/>
    <mergeCell ref="A10:B10"/>
    <mergeCell ref="A12:B12"/>
  </mergeCells>
  <pageMargins left="0.78749999999999998" right="0.78749999999999998" top="1.05277777777778" bottom="1.05277777777778" header="0.78749999999999998" footer="0.78749999999999998"/>
  <pageSetup paperSize="9" scale="25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lsvrv</cp:lastModifiedBy>
  <cp:revision>48</cp:revision>
  <cp:lastPrinted>2021-10-21T14:05:25Z</cp:lastPrinted>
  <dcterms:created xsi:type="dcterms:W3CDTF">2021-09-23T15:15:02Z</dcterms:created>
  <dcterms:modified xsi:type="dcterms:W3CDTF">2022-03-28T21:12:52Z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