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uraria\Documents\Relatório Financeiro - Formosa\"/>
    </mc:Choice>
  </mc:AlternateContent>
  <bookViews>
    <workbookView xWindow="0" yWindow="0" windowWidth="24000" windowHeight="9615" tabRatio="500"/>
  </bookViews>
  <sheets>
    <sheet name="012022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8" i="1" l="1"/>
  <c r="B92" i="1"/>
  <c r="B85" i="1"/>
  <c r="B93" i="1" s="1"/>
  <c r="B61" i="1"/>
  <c r="B65" i="1" s="1"/>
  <c r="B68" i="1" s="1"/>
  <c r="B53" i="1"/>
  <c r="B58" i="1" s="1"/>
  <c r="B50" i="1"/>
  <c r="B36" i="1"/>
  <c r="B112" i="1" l="1"/>
</calcChain>
</file>

<file path=xl/sharedStrings.xml><?xml version="1.0" encoding="utf-8"?>
<sst xmlns="http://schemas.openxmlformats.org/spreadsheetml/2006/main" count="107" uniqueCount="92">
  <si>
    <t xml:space="preserve">Hospital Estadual de Formosa </t>
  </si>
  <si>
    <t>Relatório Mensal Comparativo de Recursos Recebidos, Gastos e Devolvidos ao Poder Público</t>
  </si>
  <si>
    <t xml:space="preserve">Metodologia de Avaliação da Transparência Ativa e Passiva - Organizações sem fins lucrativos que recebem recursos públicos e seus respectivos órgãos supervisores  - CGE/TCE- 2ª Edição -  2021 - Item  3.9/Financeiro                Fundamento legal: Item 12.1.p da Minuta Padrão do Contrato de Gestão-PGE e Item 31, anexo II da Resolução Normativa nº 013/2017 TCE-GO // Item 3.9 da Metodologia de avaliação O.S. CGE-TCE 2021 // Art. 6º, §3º, III da Lei estadual n° 18.025/2013 </t>
  </si>
  <si>
    <t>NOME DO ÓRGÃO PÚBLICO/CONTRATANTE:  Secretária de Estado da Saúde – SES</t>
  </si>
  <si>
    <t>CNPJ: 02.529.964/0001-57</t>
  </si>
  <si>
    <r>
      <rPr>
        <sz val="11"/>
        <color rgb="FF000000"/>
        <rFont val="Calibri"/>
        <family val="2"/>
        <charset val="1"/>
      </rP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sz val="11"/>
        <color rgb="FF000000"/>
        <rFont val="Calibri"/>
        <family val="2"/>
        <charset val="1"/>
      </rPr>
      <t xml:space="preserve"> INSTITUTO DE MEDICINA, ESTUDOS E DESENVOLVIMENTO</t>
    </r>
  </si>
  <si>
    <t>CNPJ: 19.324.171/0001-02</t>
  </si>
  <si>
    <r>
      <rPr>
        <sz val="11"/>
        <color rgb="FF000000"/>
        <rFont val="Calibri"/>
        <family val="2"/>
        <charset val="1"/>
      </rP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HOSPITAL REGIONAL DE FORMOSA - César Saad Fayad  - HCAMP</t>
    </r>
  </si>
  <si>
    <t>CNPJ: 19.324.171/0006-09</t>
  </si>
  <si>
    <t>CONTRATO DE GESTÃO/ADITIVO Nº: 049/2021</t>
  </si>
  <si>
    <t>VIGÊNCIA DO CONTRATO DE GESTÃO/TERMO ADITIVO:                                                             INÍCIO 03/07/2021      E              TÉRMINO  02/01/2022</t>
  </si>
  <si>
    <r>
      <rPr>
        <sz val="11"/>
        <rFont val="Calibri"/>
        <family val="2"/>
        <charset val="1"/>
      </rP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R$ 7.438.783,28</t>
    </r>
  </si>
  <si>
    <t>PREVISÃO DE REPASSE MENSAL DO CONTRATO DE GESTÃO/ADITIVO - INVESTIMENTO :R$ 0,00</t>
  </si>
  <si>
    <t>Relatório Financeiro Mensal</t>
  </si>
  <si>
    <t>Em Reais</t>
  </si>
  <si>
    <t>Competência: JANEIRO /2022</t>
  </si>
  <si>
    <t xml:space="preserve">1. SALDO BANCÁRIO ANTERIOR  </t>
  </si>
  <si>
    <t>1.1 Caixa</t>
  </si>
  <si>
    <t>1.2 Banco conta movimento  (DETALHAR NÚMERO DA CONTA E FINALIDADE -SE CUSTEIO OU INVESTIMENTO)</t>
  </si>
  <si>
    <t>C.E.F  AG: 3009  C/C: 1601-4</t>
  </si>
  <si>
    <t>C.E.F  AG: 3009  C/C: 1724-0</t>
  </si>
  <si>
    <t xml:space="preserve">SANTANDER  AG: 2175  C/C: 13008888-9 </t>
  </si>
  <si>
    <t>SUPER DIGITAL SANTANDER AG.3410 C/C 77005792-3</t>
  </si>
  <si>
    <t>1.3 Aplicações financeiras  (DETALHAR NÚMERO DA CONTA E FINALIDADE -SE CUSTEIO OU INVESTIMENTO)</t>
  </si>
  <si>
    <t>SANTANDER  AG: 2175  CONTA APLIC:  13008888-9</t>
  </si>
  <si>
    <t>SANTANDER AG: 2175  CONTA CDB: 13008888-9</t>
  </si>
  <si>
    <t>C.E.F  AG: 3009  APLIC: 1601-4</t>
  </si>
  <si>
    <t>SALDO ANTERIOR (1= 1.1 + 1.2 + 1.3)</t>
  </si>
  <si>
    <t>2.ENTRADAS DE RECURSOS FINANCEIROS</t>
  </si>
  <si>
    <r>
      <rPr>
        <sz val="11"/>
        <color rgb="FF000000"/>
        <rFont val="Calibri"/>
        <family val="2"/>
        <charset val="1"/>
      </rPr>
      <t>2.1 Repasse - CUSTEIO  (</t>
    </r>
    <r>
      <rPr>
        <sz val="9"/>
        <color rgb="FF000000"/>
        <rFont val="Arial"/>
        <charset val="1"/>
      </rPr>
      <t>C.E.F  AG: 3009  C/C: 1601-4</t>
    </r>
    <r>
      <rPr>
        <sz val="11"/>
        <color rgb="FF000000"/>
        <rFont val="Calibri"/>
        <family val="2"/>
        <charset val="1"/>
      </rPr>
      <t>)</t>
    </r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</si>
  <si>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</si>
  <si>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</si>
  <si>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</si>
  <si>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2.5 Outras entradas (ex: convênio, doações - especificar)</t>
  </si>
  <si>
    <t>Recuperação de Despesas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</si>
  <si>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</si>
  <si>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</si>
  <si>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</si>
  <si>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</si>
  <si>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</si>
  <si>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</si>
  <si>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</si>
  <si>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</si>
  <si>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</si>
  <si>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</si>
  <si>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</si>
  <si>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</si>
  <si>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</si>
  <si>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</si>
  <si>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</si>
  <si>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</si>
  <si>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</si>
  <si>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</si>
  <si>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</si>
  <si>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</si>
  <si>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</si>
  <si>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</si>
  <si>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</si>
  <si>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</si>
  <si>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</si>
  <si>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</si>
  <si>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</si>
  <si>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</si>
  <si>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</si>
  <si>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</si>
  <si>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</si>
  <si>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</si>
  <si>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</si>
  <si>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</si>
  <si>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</si>
  <si>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</si>
  <si>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</si>
  <si>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</si>
  <si>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</si>
  <si>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</si>
  <si>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7.SALDO BANCÁRIO FINAL EM 31/01/2022</t>
  </si>
  <si>
    <t>7.1 Caixa</t>
  </si>
  <si>
    <t>7.2. Banco Conta Movimento  (DETALHAR NÚMERO DA CONTA E FINALIDADE -SE CUSTEIO OU INVESTIMENTO)</t>
  </si>
  <si>
    <t>SANTANDER  AG: 2175  C/C: 13004444-9</t>
  </si>
  <si>
    <t>SUPER DIGITAL SANTANDER  AG: 3410 C/C: 77005792-3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</si>
  <si>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</si>
  <si>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</si>
  <si>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</si>
  <si>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</si>
  <si>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</si>
  <si>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</si>
  <si>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</si>
  <si>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</si>
  <si>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</si>
  <si>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</si>
  <si>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>Lotal/Data da emissão</t>
  </si>
  <si>
    <t>Assinatura do contador: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</si>
</sst>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4">
    <font>
      <sz val="11"/>
      <color rgb="FF000000"/>
      <name val="Calibri"/>
      <family val="2"/>
      <charset val="1"/>
    </font>
    <font>
      <sz val="18"/>
      <color rgb="FF22525C"/>
      <name val="Bw Mitga"/>
      <family val="1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9"/>
      <name val="Arial"/>
      <charset val="1"/>
    </font>
    <font>
      <sz val="9"/>
      <color rgb="FF000000"/>
      <name val="Arial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84">
    <xf numFmtId="0" fontId="0" fillId="0" borderId="0" xfId="0"/>
    <xf numFmtId="0" fontId="4" fillId="6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5" fillId="3" borderId="1" xfId="0" applyFont="1" applyFill="1" applyBorder="1"/>
    <xf numFmtId="4" fontId="5" fillId="3" borderId="1" xfId="0" applyNumberFormat="1" applyFont="1" applyFill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3" borderId="1" xfId="1" applyNumberFormat="1" applyFont="1" applyFill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horizontal="left" vertical="center" wrapText="1" shrinkToFit="1"/>
    </xf>
    <xf numFmtId="4" fontId="10" fillId="0" borderId="1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4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0" fontId="0" fillId="0" borderId="0" xfId="0" applyFont="1" applyBorder="1"/>
    <xf numFmtId="4" fontId="0" fillId="0" borderId="1" xfId="0" applyNumberFormat="1" applyBorder="1"/>
    <xf numFmtId="4" fontId="0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9" fontId="10" fillId="0" borderId="1" xfId="0" applyNumberFormat="1" applyFont="1" applyBorder="1" applyAlignment="1" applyProtection="1">
      <alignment horizontal="left" vertical="center" wrapText="1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ont="1" applyFill="1" applyBorder="1"/>
    <xf numFmtId="4" fontId="0" fillId="6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5126760</xdr:colOff>
      <xdr:row>0</xdr:row>
      <xdr:rowOff>250200</xdr:rowOff>
    </xdr:from>
    <xdr:to>
      <xdr:col>1</xdr:col>
      <xdr:colOff>1716840</xdr:colOff>
      <xdr:row>0</xdr:row>
      <xdr:rowOff>1239480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126760" y="250200"/>
          <a:ext cx="4210560" cy="989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1433762</xdr:colOff>
      <xdr:row>126</xdr:row>
      <xdr:rowOff>10026</xdr:rowOff>
    </xdr:from>
    <xdr:to>
      <xdr:col>0</xdr:col>
      <xdr:colOff>3805818</xdr:colOff>
      <xdr:row>128</xdr:row>
      <xdr:rowOff>19606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3762" y="25998237"/>
          <a:ext cx="2372056" cy="390580"/>
        </a:xfrm>
        <a:prstGeom prst="rect">
          <a:avLst/>
        </a:prstGeom>
      </xdr:spPr>
    </xdr:pic>
    <xdr:clientData/>
  </xdr:twoCellAnchor>
  <xdr:twoCellAnchor editAs="oneCell">
    <xdr:from>
      <xdr:col>0</xdr:col>
      <xdr:colOff>3459079</xdr:colOff>
      <xdr:row>121</xdr:row>
      <xdr:rowOff>100263</xdr:rowOff>
    </xdr:from>
    <xdr:to>
      <xdr:col>0</xdr:col>
      <xdr:colOff>4782553</xdr:colOff>
      <xdr:row>123</xdr:row>
      <xdr:rowOff>80210</xdr:rowOff>
    </xdr:to>
    <xdr:pic>
      <xdr:nvPicPr>
        <xdr:cNvPr id="5" name="image127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59079" y="25135974"/>
          <a:ext cx="1323474" cy="360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3"/>
  <sheetViews>
    <sheetView tabSelected="1" view="pageBreakPreview" zoomScale="95" zoomScaleNormal="95" zoomScaleSheetLayoutView="95" zoomScalePageLayoutView="80" workbookViewId="0">
      <selection activeCell="A125" sqref="A125"/>
    </sheetView>
  </sheetViews>
  <sheetFormatPr defaultColWidth="41.7109375" defaultRowHeight="15"/>
  <cols>
    <col min="1" max="1" width="108" style="10" customWidth="1"/>
    <col min="2" max="2" width="36.42578125" style="10" customWidth="1"/>
    <col min="3" max="3" width="70.7109375" style="10" customWidth="1"/>
    <col min="4" max="4" width="41.7109375" style="11"/>
    <col min="5" max="1024" width="41.7109375" style="10"/>
  </cols>
  <sheetData>
    <row r="1" spans="1:3" ht="121.7" customHeight="1">
      <c r="A1" s="9" t="s">
        <v>0</v>
      </c>
      <c r="B1" s="9"/>
    </row>
    <row r="2" spans="1:3" s="10" customFormat="1">
      <c r="A2" s="8" t="s">
        <v>1</v>
      </c>
      <c r="B2" s="8"/>
      <c r="C2" s="11"/>
    </row>
    <row r="3" spans="1:3" s="10" customFormat="1">
      <c r="A3" s="8"/>
      <c r="B3" s="8"/>
      <c r="C3" s="11"/>
    </row>
    <row r="4" spans="1:3" s="10" customFormat="1">
      <c r="A4" s="8"/>
      <c r="B4" s="8"/>
      <c r="C4" s="11"/>
    </row>
    <row r="5" spans="1:3" s="10" customFormat="1">
      <c r="A5" s="8"/>
      <c r="B5" s="8"/>
      <c r="C5" s="11"/>
    </row>
    <row r="6" spans="1:3" s="10" customFormat="1">
      <c r="A6" s="8"/>
      <c r="B6" s="8"/>
      <c r="C6" s="11"/>
    </row>
    <row r="7" spans="1:3" s="10" customFormat="1">
      <c r="A7" s="8"/>
      <c r="B7" s="8"/>
      <c r="C7" s="12"/>
    </row>
    <row r="8" spans="1:3" s="10" customFormat="1" ht="23.25" customHeight="1">
      <c r="A8" s="7" t="s">
        <v>2</v>
      </c>
      <c r="B8" s="7"/>
      <c r="C8" s="12"/>
    </row>
    <row r="9" spans="1:3" s="10" customFormat="1" ht="23.25" customHeight="1">
      <c r="A9" s="7"/>
      <c r="B9" s="7"/>
      <c r="C9" s="12"/>
    </row>
    <row r="10" spans="1:3" s="10" customFormat="1">
      <c r="A10" s="6" t="s">
        <v>3</v>
      </c>
      <c r="B10" s="6"/>
      <c r="C10" s="11"/>
    </row>
    <row r="11" spans="1:3" s="10" customFormat="1">
      <c r="A11" s="13" t="s">
        <v>4</v>
      </c>
      <c r="B11" s="14"/>
      <c r="C11" s="11"/>
    </row>
    <row r="12" spans="1:3" s="10" customFormat="1">
      <c r="A12" s="5" t="s">
        <v>5</v>
      </c>
      <c r="B12" s="5"/>
      <c r="C12" s="15"/>
    </row>
    <row r="13" spans="1:3" s="10" customFormat="1">
      <c r="A13" s="16" t="s">
        <v>6</v>
      </c>
      <c r="B13" s="14"/>
      <c r="C13" s="11"/>
    </row>
    <row r="14" spans="1:3" s="10" customFormat="1">
      <c r="A14" s="5" t="s">
        <v>7</v>
      </c>
      <c r="B14" s="5"/>
      <c r="C14" s="17"/>
    </row>
    <row r="15" spans="1:3" s="10" customFormat="1">
      <c r="A15" s="16" t="s">
        <v>8</v>
      </c>
      <c r="B15" s="14"/>
      <c r="C15" s="11"/>
    </row>
    <row r="16" spans="1:3" s="10" customFormat="1">
      <c r="A16" s="18" t="s">
        <v>9</v>
      </c>
      <c r="B16" s="18"/>
      <c r="C16" s="15"/>
    </row>
    <row r="17" spans="1:3" s="10" customFormat="1">
      <c r="A17" s="5" t="s">
        <v>10</v>
      </c>
      <c r="B17" s="5"/>
      <c r="C17" s="17"/>
    </row>
    <row r="18" spans="1:3" s="10" customFormat="1" ht="13.9" customHeight="1">
      <c r="A18" s="16"/>
      <c r="B18" s="14"/>
      <c r="C18" s="17"/>
    </row>
    <row r="19" spans="1:3" s="22" customFormat="1">
      <c r="A19" s="19" t="s">
        <v>11</v>
      </c>
      <c r="B19" s="20"/>
      <c r="C19" s="21"/>
    </row>
    <row r="20" spans="1:3" s="22" customFormat="1">
      <c r="A20" s="19" t="s">
        <v>12</v>
      </c>
      <c r="B20" s="20"/>
      <c r="C20" s="21"/>
    </row>
    <row r="21" spans="1:3" s="22" customFormat="1">
      <c r="A21" s="19"/>
      <c r="B21" s="20"/>
      <c r="C21" s="21"/>
    </row>
    <row r="22" spans="1:3" s="10" customFormat="1" ht="26.25">
      <c r="A22" s="4" t="s">
        <v>13</v>
      </c>
      <c r="B22" s="4"/>
      <c r="C22" s="15"/>
    </row>
    <row r="23" spans="1:3" s="10" customFormat="1" ht="26.25">
      <c r="A23" s="23"/>
      <c r="B23" s="3" t="s">
        <v>14</v>
      </c>
      <c r="C23" s="15"/>
    </row>
    <row r="24" spans="1:3" s="10" customFormat="1" ht="14.25" customHeight="1">
      <c r="A24" s="24" t="s">
        <v>15</v>
      </c>
      <c r="B24" s="3"/>
      <c r="C24" s="25"/>
    </row>
    <row r="25" spans="1:3" s="10" customFormat="1">
      <c r="A25" s="26" t="s">
        <v>16</v>
      </c>
      <c r="B25" s="27"/>
      <c r="C25" s="28"/>
    </row>
    <row r="26" spans="1:3" s="10" customFormat="1">
      <c r="A26" s="29" t="s">
        <v>17</v>
      </c>
      <c r="B26" s="30">
        <v>0</v>
      </c>
      <c r="C26" s="31"/>
    </row>
    <row r="27" spans="1:3" s="10" customFormat="1">
      <c r="A27" s="29" t="s">
        <v>18</v>
      </c>
      <c r="B27" s="32"/>
      <c r="C27" s="31"/>
    </row>
    <row r="28" spans="1:3" s="10" customFormat="1">
      <c r="A28" s="33" t="s">
        <v>19</v>
      </c>
      <c r="B28" s="32">
        <v>121761960.56999999</v>
      </c>
      <c r="C28" s="31"/>
    </row>
    <row r="29" spans="1:3" s="10" customFormat="1">
      <c r="A29" s="33" t="s">
        <v>20</v>
      </c>
      <c r="B29" s="32">
        <v>10235.049999999999</v>
      </c>
      <c r="C29" s="31"/>
    </row>
    <row r="30" spans="1:3" s="10" customFormat="1">
      <c r="A30" s="33" t="s">
        <v>21</v>
      </c>
      <c r="B30" s="32">
        <v>0</v>
      </c>
      <c r="C30" s="31"/>
    </row>
    <row r="31" spans="1:3" s="10" customFormat="1">
      <c r="A31" s="33" t="s">
        <v>22</v>
      </c>
      <c r="B31" s="32">
        <v>0</v>
      </c>
      <c r="C31" s="31"/>
    </row>
    <row r="32" spans="1:3" s="10" customFormat="1">
      <c r="A32" s="29" t="s">
        <v>23</v>
      </c>
      <c r="B32" s="32"/>
      <c r="C32" s="31"/>
    </row>
    <row r="33" spans="1:3" s="10" customFormat="1">
      <c r="A33" s="33" t="s">
        <v>24</v>
      </c>
      <c r="B33" s="34">
        <v>1832598.49</v>
      </c>
      <c r="C33" s="31"/>
    </row>
    <row r="34" spans="1:3" s="10" customFormat="1">
      <c r="A34" s="33" t="s">
        <v>25</v>
      </c>
      <c r="B34" s="34">
        <v>264488.78999999998</v>
      </c>
      <c r="C34" s="31"/>
    </row>
    <row r="35" spans="1:3" s="10" customFormat="1">
      <c r="A35" s="33" t="s">
        <v>26</v>
      </c>
      <c r="B35" s="32">
        <v>7719638.4699999997</v>
      </c>
      <c r="C35" s="31"/>
    </row>
    <row r="36" spans="1:3" s="10" customFormat="1">
      <c r="A36" s="35" t="s">
        <v>27</v>
      </c>
      <c r="B36" s="36">
        <f>SUM(B26:B33)</f>
        <v>123604794.10999998</v>
      </c>
      <c r="C36" s="31"/>
    </row>
    <row r="37" spans="1:3" s="10" customFormat="1">
      <c r="A37" s="37"/>
      <c r="B37" s="32"/>
      <c r="C37" s="31"/>
    </row>
    <row r="38" spans="1:3" s="10" customFormat="1">
      <c r="A38" s="26" t="s">
        <v>28</v>
      </c>
      <c r="B38" s="26"/>
      <c r="C38" s="25"/>
    </row>
    <row r="39" spans="1:3" s="10" customFormat="1">
      <c r="A39" s="38" t="s">
        <v>29</v>
      </c>
      <c r="B39" s="39">
        <v>503338.74</v>
      </c>
      <c r="C39" s="40"/>
    </row>
    <row r="40" spans="1:3" s="42" customFormat="1">
      <c r="A40" s="38" t="s">
        <v>30</v>
      </c>
      <c r="B40" s="41">
        <v>0</v>
      </c>
      <c r="C40" s="40"/>
    </row>
    <row r="41" spans="1:3" s="42" customFormat="1">
      <c r="A41" s="13" t="s">
        <v>31</v>
      </c>
      <c r="B41" s="39"/>
      <c r="C41" s="40"/>
    </row>
    <row r="42" spans="1:3" s="42" customFormat="1">
      <c r="A42" s="33" t="s">
        <v>24</v>
      </c>
      <c r="B42" s="43">
        <v>2179.44</v>
      </c>
      <c r="C42" s="40"/>
    </row>
    <row r="43" spans="1:3" s="42" customFormat="1">
      <c r="A43" s="33" t="s">
        <v>25</v>
      </c>
      <c r="B43" s="39">
        <v>1915.72</v>
      </c>
      <c r="C43" s="40"/>
    </row>
    <row r="44" spans="1:3" s="42" customFormat="1">
      <c r="A44" s="33" t="s">
        <v>26</v>
      </c>
      <c r="B44" s="43">
        <v>84898.61</v>
      </c>
      <c r="C44" s="40"/>
    </row>
    <row r="45" spans="1:3" s="42" customFormat="1">
      <c r="A45" s="13" t="s">
        <v>32</v>
      </c>
      <c r="B45" s="41">
        <v>0</v>
      </c>
      <c r="C45" s="40"/>
    </row>
    <row r="46" spans="1:3" s="42" customFormat="1">
      <c r="A46" s="13" t="s">
        <v>33</v>
      </c>
      <c r="B46" s="44">
        <v>0</v>
      </c>
      <c r="C46" s="40"/>
    </row>
    <row r="47" spans="1:3" s="42" customFormat="1">
      <c r="A47" s="13" t="s">
        <v>34</v>
      </c>
      <c r="B47" s="44">
        <v>111</v>
      </c>
      <c r="C47" s="40"/>
    </row>
    <row r="48" spans="1:3" s="42" customFormat="1">
      <c r="A48" s="13" t="s">
        <v>35</v>
      </c>
      <c r="B48" s="44">
        <v>5500</v>
      </c>
      <c r="C48" s="40"/>
    </row>
    <row r="49" spans="1:3" s="42" customFormat="1">
      <c r="A49" s="13" t="s">
        <v>36</v>
      </c>
      <c r="B49" s="44">
        <v>711.23</v>
      </c>
      <c r="C49" s="40"/>
    </row>
    <row r="50" spans="1:3" s="42" customFormat="1">
      <c r="A50" s="45" t="s">
        <v>37</v>
      </c>
      <c r="B50" s="46">
        <f>B39+B40+B42+B43+B44+B45+B46+B47+B49</f>
        <v>593154.74</v>
      </c>
      <c r="C50" s="47"/>
    </row>
    <row r="51" spans="1:3" s="42" customFormat="1">
      <c r="A51" s="48"/>
      <c r="B51" s="49"/>
      <c r="C51" s="47"/>
    </row>
    <row r="52" spans="1:3" s="42" customFormat="1">
      <c r="A52" s="50" t="s">
        <v>38</v>
      </c>
      <c r="B52" s="51"/>
      <c r="C52" s="47"/>
    </row>
    <row r="53" spans="1:3" s="42" customFormat="1">
      <c r="A53" s="38" t="s">
        <v>39</v>
      </c>
      <c r="B53" s="49">
        <f>B54+B55+B56</f>
        <v>5635461.46</v>
      </c>
      <c r="C53" s="47"/>
    </row>
    <row r="54" spans="1:3" s="42" customFormat="1">
      <c r="A54" s="33" t="s">
        <v>24</v>
      </c>
      <c r="B54" s="43">
        <v>5635461.46</v>
      </c>
      <c r="C54" s="47"/>
    </row>
    <row r="55" spans="1:3" s="42" customFormat="1">
      <c r="A55" s="33" t="s">
        <v>25</v>
      </c>
      <c r="B55" s="49">
        <v>0</v>
      </c>
      <c r="C55" s="47"/>
    </row>
    <row r="56" spans="1:3" s="42" customFormat="1">
      <c r="A56" s="33" t="s">
        <v>26</v>
      </c>
      <c r="B56" s="43">
        <v>0</v>
      </c>
      <c r="C56" s="47"/>
    </row>
    <row r="57" spans="1:3" s="42" customFormat="1">
      <c r="A57" s="38" t="s">
        <v>40</v>
      </c>
      <c r="B57" s="41">
        <v>0</v>
      </c>
      <c r="C57" s="47"/>
    </row>
    <row r="58" spans="1:3" s="42" customFormat="1">
      <c r="A58" s="45" t="s">
        <v>41</v>
      </c>
      <c r="B58" s="52">
        <f>B53+B57</f>
        <v>5635461.46</v>
      </c>
      <c r="C58" s="47"/>
    </row>
    <row r="59" spans="1:3" s="56" customFormat="1">
      <c r="A59" s="53"/>
      <c r="B59" s="54"/>
      <c r="C59" s="55"/>
    </row>
    <row r="60" spans="1:3" s="42" customFormat="1">
      <c r="A60" s="57" t="s">
        <v>42</v>
      </c>
      <c r="B60" s="58"/>
      <c r="C60" s="59"/>
    </row>
    <row r="61" spans="1:3" s="42" customFormat="1">
      <c r="A61" s="60" t="s">
        <v>43</v>
      </c>
      <c r="B61" s="49">
        <f>B62+B63+B64</f>
        <v>24518702.630000003</v>
      </c>
      <c r="C61" s="59"/>
    </row>
    <row r="62" spans="1:3" s="42" customFormat="1">
      <c r="A62" s="33" t="s">
        <v>24</v>
      </c>
      <c r="B62" s="43">
        <v>10449317.58</v>
      </c>
      <c r="C62" s="59"/>
    </row>
    <row r="63" spans="1:3" s="42" customFormat="1">
      <c r="A63" s="33" t="s">
        <v>25</v>
      </c>
      <c r="B63" s="49">
        <v>69385.05</v>
      </c>
      <c r="C63" s="59"/>
    </row>
    <row r="64" spans="1:3" s="42" customFormat="1">
      <c r="A64" s="33" t="s">
        <v>26</v>
      </c>
      <c r="B64" s="49">
        <v>14000000</v>
      </c>
      <c r="C64" s="59"/>
    </row>
    <row r="65" spans="1:3" s="42" customFormat="1">
      <c r="A65" s="53" t="s">
        <v>44</v>
      </c>
      <c r="B65" s="49">
        <f>B61</f>
        <v>24518702.630000003</v>
      </c>
      <c r="C65" s="59"/>
    </row>
    <row r="66" spans="1:3" s="42" customFormat="1">
      <c r="A66" s="13" t="s">
        <v>45</v>
      </c>
      <c r="B66" s="49">
        <v>0</v>
      </c>
      <c r="C66" s="59"/>
    </row>
    <row r="67" spans="1:3" s="42" customFormat="1">
      <c r="A67" s="53" t="s">
        <v>46</v>
      </c>
      <c r="B67" s="49">
        <v>0</v>
      </c>
      <c r="C67" s="59"/>
    </row>
    <row r="68" spans="1:3" s="42" customFormat="1">
      <c r="A68" s="50" t="s">
        <v>47</v>
      </c>
      <c r="B68" s="61">
        <f>B65+B67</f>
        <v>24518702.630000003</v>
      </c>
      <c r="C68" s="59"/>
    </row>
    <row r="69" spans="1:3" s="56" customFormat="1">
      <c r="A69" s="53"/>
      <c r="B69" s="54"/>
      <c r="C69" s="55"/>
    </row>
    <row r="70" spans="1:3" s="42" customFormat="1">
      <c r="A70" s="50" t="s">
        <v>48</v>
      </c>
      <c r="B70" s="62"/>
      <c r="C70" s="59"/>
    </row>
    <row r="71" spans="1:3" s="42" customFormat="1">
      <c r="A71" s="50" t="s">
        <v>49</v>
      </c>
      <c r="B71" s="50"/>
      <c r="C71" s="25"/>
    </row>
    <row r="72" spans="1:3" s="42" customFormat="1">
      <c r="A72" s="63" t="s">
        <v>50</v>
      </c>
      <c r="B72" s="39">
        <v>596527.74</v>
      </c>
      <c r="C72" s="40"/>
    </row>
    <row r="73" spans="1:3" s="42" customFormat="1">
      <c r="A73" s="64" t="s">
        <v>51</v>
      </c>
      <c r="B73" s="39">
        <v>4723221.0199999996</v>
      </c>
      <c r="C73" s="40"/>
    </row>
    <row r="74" spans="1:3" s="42" customFormat="1">
      <c r="A74" s="64" t="s">
        <v>52</v>
      </c>
      <c r="B74" s="39">
        <v>888028.43</v>
      </c>
      <c r="C74" s="40"/>
    </row>
    <row r="75" spans="1:3" s="42" customFormat="1">
      <c r="A75" s="63" t="s">
        <v>53</v>
      </c>
      <c r="B75" s="41">
        <v>0</v>
      </c>
      <c r="C75" s="40"/>
    </row>
    <row r="76" spans="1:3" s="42" customFormat="1">
      <c r="A76" s="63" t="s">
        <v>54</v>
      </c>
      <c r="B76" s="39">
        <v>203731.48</v>
      </c>
      <c r="C76" s="40"/>
    </row>
    <row r="77" spans="1:3" s="42" customFormat="1">
      <c r="A77" s="63" t="s">
        <v>55</v>
      </c>
      <c r="B77" s="39">
        <v>382944.66</v>
      </c>
      <c r="C77" s="40"/>
    </row>
    <row r="78" spans="1:3" s="42" customFormat="1" ht="30">
      <c r="A78" s="63" t="s">
        <v>56</v>
      </c>
      <c r="B78" s="44">
        <v>0</v>
      </c>
      <c r="C78" s="40"/>
    </row>
    <row r="79" spans="1:3" s="42" customFormat="1">
      <c r="A79" s="60" t="s">
        <v>57</v>
      </c>
      <c r="B79" s="41">
        <v>0</v>
      </c>
      <c r="C79" s="40"/>
    </row>
    <row r="80" spans="1:3" s="42" customFormat="1">
      <c r="A80" s="60" t="s">
        <v>58</v>
      </c>
      <c r="B80" s="41">
        <v>50623.39</v>
      </c>
      <c r="C80" s="40"/>
    </row>
    <row r="81" spans="1:3" s="42" customFormat="1">
      <c r="A81" s="60" t="s">
        <v>59</v>
      </c>
      <c r="B81" s="41">
        <v>45790.73</v>
      </c>
      <c r="C81" s="40"/>
    </row>
    <row r="82" spans="1:3" s="42" customFormat="1">
      <c r="A82" s="60" t="s">
        <v>60</v>
      </c>
      <c r="B82" s="41">
        <v>2000</v>
      </c>
      <c r="C82" s="40"/>
    </row>
    <row r="83" spans="1:3" s="42" customFormat="1">
      <c r="A83" s="60" t="s">
        <v>61</v>
      </c>
      <c r="B83" s="41">
        <v>45790.73</v>
      </c>
      <c r="C83" s="40"/>
    </row>
    <row r="84" spans="1:3" s="42" customFormat="1">
      <c r="A84" s="60" t="s">
        <v>62</v>
      </c>
      <c r="B84" s="41">
        <v>6991.19</v>
      </c>
      <c r="C84" s="40"/>
    </row>
    <row r="85" spans="1:3" s="42" customFormat="1">
      <c r="A85" s="53" t="s">
        <v>63</v>
      </c>
      <c r="B85" s="65">
        <f>SUM(B72:B84)</f>
        <v>6945649.370000001</v>
      </c>
      <c r="C85" s="40"/>
    </row>
    <row r="86" spans="1:3" s="42" customFormat="1">
      <c r="A86" s="53"/>
      <c r="B86" s="44"/>
      <c r="C86" s="40"/>
    </row>
    <row r="87" spans="1:3" s="42" customFormat="1">
      <c r="A87" s="50" t="s">
        <v>64</v>
      </c>
      <c r="B87" s="50"/>
      <c r="C87" s="47"/>
    </row>
    <row r="88" spans="1:3" s="42" customFormat="1">
      <c r="A88" s="63" t="s">
        <v>65</v>
      </c>
      <c r="B88" s="41">
        <v>0</v>
      </c>
      <c r="C88" s="47"/>
    </row>
    <row r="89" spans="1:3" s="42" customFormat="1">
      <c r="A89" s="63" t="s">
        <v>66</v>
      </c>
      <c r="B89" s="41">
        <v>0</v>
      </c>
      <c r="C89" s="47"/>
    </row>
    <row r="90" spans="1:3" s="42" customFormat="1">
      <c r="A90" s="60" t="s">
        <v>67</v>
      </c>
      <c r="B90" s="44">
        <v>0</v>
      </c>
      <c r="C90" s="47"/>
    </row>
    <row r="91" spans="1:3" s="42" customFormat="1">
      <c r="A91" s="60" t="s">
        <v>68</v>
      </c>
      <c r="B91" s="44">
        <v>0</v>
      </c>
      <c r="C91" s="47"/>
    </row>
    <row r="92" spans="1:3" s="42" customFormat="1">
      <c r="A92" s="53" t="s">
        <v>69</v>
      </c>
      <c r="B92" s="46">
        <f>B88+B89+B90+B91</f>
        <v>0</v>
      </c>
      <c r="C92" s="59"/>
    </row>
    <row r="93" spans="1:3" s="42" customFormat="1" ht="14.25" customHeight="1">
      <c r="A93" s="53" t="s">
        <v>70</v>
      </c>
      <c r="B93" s="46">
        <f>B85+B92</f>
        <v>6945649.370000001</v>
      </c>
      <c r="C93" s="59"/>
    </row>
    <row r="94" spans="1:3" s="42" customFormat="1">
      <c r="A94" s="53"/>
      <c r="B94" s="49"/>
      <c r="C94" s="59"/>
    </row>
    <row r="95" spans="1:3" s="42" customFormat="1">
      <c r="A95" s="57" t="s">
        <v>71</v>
      </c>
      <c r="B95" s="58"/>
      <c r="C95" s="59"/>
    </row>
    <row r="96" spans="1:3" s="42" customFormat="1">
      <c r="A96" s="63" t="s">
        <v>72</v>
      </c>
      <c r="B96" s="66">
        <v>0</v>
      </c>
      <c r="C96" s="47"/>
    </row>
    <row r="97" spans="1:3" s="42" customFormat="1">
      <c r="A97" s="63" t="s">
        <v>73</v>
      </c>
      <c r="B97" s="67">
        <v>0</v>
      </c>
      <c r="C97" s="11"/>
    </row>
    <row r="98" spans="1:3" s="42" customFormat="1">
      <c r="A98" s="68" t="s">
        <v>74</v>
      </c>
      <c r="B98" s="69"/>
      <c r="C98" s="11"/>
    </row>
    <row r="99" spans="1:3" s="71" customFormat="1">
      <c r="A99" s="2"/>
      <c r="B99" s="2"/>
      <c r="C99" s="70"/>
    </row>
    <row r="100" spans="1:3" s="42" customFormat="1">
      <c r="A100" s="26" t="s">
        <v>75</v>
      </c>
      <c r="B100" s="72"/>
      <c r="C100" s="31"/>
    </row>
    <row r="101" spans="1:3" s="42" customFormat="1">
      <c r="A101" s="73" t="s">
        <v>76</v>
      </c>
      <c r="B101" s="74">
        <v>0</v>
      </c>
      <c r="C101" s="31"/>
    </row>
    <row r="102" spans="1:3" s="42" customFormat="1">
      <c r="A102" s="73" t="s">
        <v>77</v>
      </c>
      <c r="B102" s="74"/>
      <c r="C102" s="31"/>
    </row>
    <row r="103" spans="1:3" s="42" customFormat="1">
      <c r="A103" s="73" t="s">
        <v>78</v>
      </c>
      <c r="B103" s="74">
        <v>0</v>
      </c>
      <c r="C103" s="31"/>
    </row>
    <row r="104" spans="1:3" s="42" customFormat="1">
      <c r="A104" s="33" t="s">
        <v>19</v>
      </c>
      <c r="B104" s="74">
        <v>96482258.379999995</v>
      </c>
      <c r="C104" s="31"/>
    </row>
    <row r="105" spans="1:3" s="42" customFormat="1">
      <c r="A105" s="33" t="s">
        <v>20</v>
      </c>
      <c r="B105" s="74">
        <v>10186.049999999999</v>
      </c>
      <c r="C105" s="31"/>
    </row>
    <row r="106" spans="1:3" s="42" customFormat="1">
      <c r="A106" s="33" t="s">
        <v>21</v>
      </c>
      <c r="B106" s="74">
        <v>0</v>
      </c>
      <c r="C106" s="31"/>
    </row>
    <row r="107" spans="1:3" s="42" customFormat="1">
      <c r="A107" s="33" t="s">
        <v>79</v>
      </c>
      <c r="B107" s="74">
        <v>0</v>
      </c>
      <c r="C107" s="31"/>
    </row>
    <row r="108" spans="1:3" s="42" customFormat="1">
      <c r="A108" s="73" t="s">
        <v>80</v>
      </c>
      <c r="B108" s="74"/>
      <c r="C108" s="31"/>
    </row>
    <row r="109" spans="1:3" s="42" customFormat="1">
      <c r="A109" s="33" t="s">
        <v>24</v>
      </c>
      <c r="B109" s="74">
        <v>6648122.1299999999</v>
      </c>
      <c r="C109" s="31"/>
    </row>
    <row r="110" spans="1:3" s="42" customFormat="1">
      <c r="A110" s="75" t="s">
        <v>25</v>
      </c>
      <c r="B110" s="74">
        <v>335789.56</v>
      </c>
      <c r="C110" s="31"/>
    </row>
    <row r="111" spans="1:3" s="42" customFormat="1">
      <c r="A111" s="33" t="s">
        <v>26</v>
      </c>
      <c r="B111" s="74">
        <v>21804537.079999998</v>
      </c>
      <c r="C111" s="31"/>
    </row>
    <row r="112" spans="1:3" s="42" customFormat="1">
      <c r="A112" s="68" t="s">
        <v>81</v>
      </c>
      <c r="B112" s="76">
        <f>(B36+B50)-(B93+B98)</f>
        <v>117252299.47999997</v>
      </c>
      <c r="C112" s="31"/>
    </row>
    <row r="113" spans="1:4" s="42" customFormat="1">
      <c r="A113" s="77" t="s">
        <v>82</v>
      </c>
      <c r="B113" s="78"/>
      <c r="C113" s="17"/>
      <c r="D113" s="11"/>
    </row>
    <row r="114" spans="1:4" s="42" customFormat="1">
      <c r="A114" s="79" t="s">
        <v>83</v>
      </c>
      <c r="B114" s="80"/>
      <c r="C114" s="17"/>
      <c r="D114" s="11"/>
    </row>
    <row r="115" spans="1:4" s="42" customFormat="1">
      <c r="A115" s="81" t="s">
        <v>84</v>
      </c>
      <c r="B115" s="76">
        <v>0</v>
      </c>
      <c r="C115" s="17"/>
      <c r="D115" s="11"/>
    </row>
    <row r="116" spans="1:4" s="42" customFormat="1">
      <c r="A116" s="81" t="s">
        <v>85</v>
      </c>
      <c r="B116" s="76">
        <v>0</v>
      </c>
      <c r="C116" s="17"/>
      <c r="D116" s="11"/>
    </row>
    <row r="117" spans="1:4" s="42" customFormat="1">
      <c r="A117" s="81" t="s">
        <v>86</v>
      </c>
      <c r="B117" s="76">
        <v>0</v>
      </c>
      <c r="C117" s="17"/>
      <c r="D117" s="11"/>
    </row>
    <row r="118" spans="1:4" s="42" customFormat="1">
      <c r="A118" s="79" t="s">
        <v>87</v>
      </c>
      <c r="B118" s="82">
        <f>B115+B116+B117</f>
        <v>0</v>
      </c>
      <c r="C118" s="10"/>
      <c r="D118" s="11"/>
    </row>
    <row r="119" spans="1:4" s="42" customFormat="1">
      <c r="A119" s="1" t="s">
        <v>88</v>
      </c>
      <c r="B119" s="1"/>
      <c r="C119" s="10"/>
      <c r="D119" s="11"/>
    </row>
    <row r="120" spans="1:4" s="42" customFormat="1">
      <c r="A120" s="1"/>
      <c r="B120" s="1"/>
      <c r="C120" s="10"/>
      <c r="D120" s="11"/>
    </row>
    <row r="121" spans="1:4" s="42" customFormat="1">
      <c r="A121" s="1"/>
      <c r="B121" s="1"/>
      <c r="C121" s="10"/>
      <c r="D121" s="11"/>
    </row>
    <row r="122" spans="1:4">
      <c r="A122" s="42" t="s">
        <v>89</v>
      </c>
      <c r="B122" s="42"/>
    </row>
    <row r="123" spans="1:4">
      <c r="A123" s="42"/>
      <c r="B123" s="42"/>
    </row>
    <row r="124" spans="1:4">
      <c r="A124" s="42"/>
      <c r="B124" s="42"/>
    </row>
    <row r="125" spans="1:4">
      <c r="A125" s="42"/>
      <c r="B125" s="42"/>
    </row>
    <row r="126" spans="1:4">
      <c r="A126" s="42"/>
      <c r="B126" s="42"/>
    </row>
    <row r="127" spans="1:4">
      <c r="A127" s="42" t="s">
        <v>91</v>
      </c>
      <c r="B127" s="42"/>
    </row>
    <row r="128" spans="1:4">
      <c r="A128" s="42"/>
      <c r="B128" s="42"/>
    </row>
    <row r="129" spans="1:4">
      <c r="A129" s="42"/>
      <c r="B129" s="42"/>
    </row>
    <row r="130" spans="1:4" ht="18.75">
      <c r="A130" s="83"/>
      <c r="B130" s="42" t="s">
        <v>90</v>
      </c>
    </row>
    <row r="131" spans="1:4">
      <c r="A131" s="42"/>
      <c r="B131" s="42"/>
    </row>
    <row r="132" spans="1:4">
      <c r="A132" s="42"/>
      <c r="B132" s="42"/>
    </row>
    <row r="133" spans="1:4" s="42" customFormat="1">
      <c r="A133" s="10"/>
      <c r="B133" s="10"/>
      <c r="C133" s="10"/>
      <c r="D133" s="11"/>
    </row>
  </sheetData>
  <mergeCells count="11">
    <mergeCell ref="A119:B121"/>
    <mergeCell ref="A14:B14"/>
    <mergeCell ref="A17:B17"/>
    <mergeCell ref="A22:B22"/>
    <mergeCell ref="B23:B24"/>
    <mergeCell ref="A99:B99"/>
    <mergeCell ref="A1:B1"/>
    <mergeCell ref="A2:B7"/>
    <mergeCell ref="A8:B9"/>
    <mergeCell ref="A10:B10"/>
    <mergeCell ref="A12:B12"/>
  </mergeCells>
  <pageMargins left="0.78749999999999998" right="0.78749999999999998" top="1.05277777777778" bottom="1.05277777777778" header="0.78749999999999998" footer="0.78749999999999998"/>
  <pageSetup paperSize="9" scale="57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tesouraria</cp:lastModifiedBy>
  <cp:revision>50</cp:revision>
  <cp:lastPrinted>2021-10-21T14:05:25Z</cp:lastPrinted>
  <dcterms:created xsi:type="dcterms:W3CDTF">2021-09-23T15:15:02Z</dcterms:created>
  <dcterms:modified xsi:type="dcterms:W3CDTF">2022-07-29T16:30:31Z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