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2FORMOSA\2024\02-2024-TRANSPARENCIA-FEVEREIRO-IMED-FORMOSA\"/>
    </mc:Choice>
  </mc:AlternateContent>
  <xr:revisionPtr revIDLastSave="0" documentId="8_{311C1E87-CFC1-4DA1-893B-7A5FF3716BD6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02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6" i="1" l="1"/>
  <c r="B143" i="1"/>
  <c r="B135" i="1"/>
  <c r="B128" i="1"/>
  <c r="B124" i="1"/>
  <c r="B121" i="1"/>
  <c r="B119" i="1"/>
  <c r="B118" i="1"/>
  <c r="B113" i="1"/>
  <c r="B91" i="1"/>
  <c r="B111" i="1"/>
  <c r="B100" i="1"/>
  <c r="B92" i="1" s="1"/>
  <c r="B89" i="1"/>
  <c r="B88" i="1"/>
  <c r="B78" i="1"/>
  <c r="B86" i="1" s="1"/>
  <c r="B66" i="1"/>
  <c r="B65" i="1" s="1"/>
  <c r="B56" i="1"/>
  <c r="B47" i="1"/>
  <c r="B44" i="1" s="1"/>
  <c r="B27" i="1"/>
  <c r="B42" i="1" s="1"/>
  <c r="B34" i="1"/>
  <c r="B75" i="1" l="1"/>
  <c r="B77" i="1"/>
  <c r="B25" i="1"/>
  <c r="B63" i="1"/>
  <c r="B149" i="1" l="1"/>
</calcChain>
</file>

<file path=xl/sharedStrings.xml><?xml version="1.0" encoding="utf-8"?>
<sst xmlns="http://schemas.openxmlformats.org/spreadsheetml/2006/main" count="139" uniqueCount="108">
  <si>
    <t>Relatório Mensal Comparativo de Recursos Recebidos, Gastos e Devolvidos ao Poder Público</t>
  </si>
  <si>
    <t>NOME DO ÓRGÃO PÚBLICO/CONTRATANTE:  Secretária de Estado da Saúde – SES</t>
  </si>
  <si>
    <t>CNPJ: 02.529.964/0001-57</t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</si>
  <si>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</si>
  <si>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</si>
  <si>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</si>
  <si>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</si>
  <si>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</si>
  <si>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</si>
  <si>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</si>
  <si>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</si>
  <si>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</si>
  <si>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</si>
  <si>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</si>
  <si>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</si>
  <si>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</si>
  <si>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</si>
  <si>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</si>
  <si>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</si>
  <si>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</si>
  <si>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 – GIRO</t>
  </si>
  <si>
    <t>C.E.F  AG: 3009  APLIC: 1601-4 SAFIRA</t>
  </si>
  <si>
    <t>C.E.F  AG: 3009  APLIC: 1601-4 TURQUEZA</t>
  </si>
  <si>
    <t>C.E.F  AG: 3009  APLIC: 1601-4 TOPAZIO</t>
  </si>
  <si>
    <t>XP FUNDO DE INVESTIMENTOS 7753567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</si>
  <si>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</si>
  <si>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</si>
  <si>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family val="2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</si>
  <si>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</si>
  <si>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</si>
  <si>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C.E.F  AG: 3009  APLIC: 1601-4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</si>
  <si>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</si>
  <si>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</si>
  <si>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</si>
  <si>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</si>
  <si>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</si>
  <si>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</si>
  <si>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</si>
  <si>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</si>
  <si>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</si>
  <si>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</si>
  <si>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</si>
  <si>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</si>
  <si>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</si>
  <si>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</si>
  <si>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</si>
  <si>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</si>
  <si>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</si>
  <si>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</si>
  <si>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</si>
  <si>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</si>
  <si>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</si>
  <si>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</si>
  <si>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</si>
  <si>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</si>
  <si>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</si>
  <si>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</si>
  <si>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</si>
  <si>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</si>
  <si>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</si>
  <si>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</si>
  <si>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</si>
  <si>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</si>
  <si>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</si>
  <si>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Despesas Bancárias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</si>
  <si>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</si>
  <si>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</si>
  <si>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</si>
  <si>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</si>
  <si>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</si>
  <si>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</si>
  <si>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</si>
  <si>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</si>
  <si>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</si>
  <si>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</si>
  <si>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</si>
  <si>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</si>
  <si>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</si>
  <si>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</si>
  <si>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</si>
  <si>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</si>
  <si>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</si>
  <si>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</si>
  <si>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</si>
  <si>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</si>
  <si>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</si>
  <si>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</si>
  <si>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</si>
  <si>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</si>
  <si>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</si>
  <si>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</si>
  <si>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</si>
  <si>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</si>
  <si>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</si>
  <si>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Custas Processuais</t>
  </si>
  <si>
    <t>XP FUNDO DE INVESTIMENTOS 775356</t>
  </si>
  <si>
    <t>XP FUNDO INVESTIMENTO 7753567</t>
  </si>
  <si>
    <t>XP C/C INVESTIMENTOS 775356-7</t>
  </si>
  <si>
    <t>CONTRATO DE GESTÃO/ADITIVO Nº: 036/2022</t>
  </si>
  <si>
    <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R$ 5.379.958,89</t>
    </r>
  </si>
  <si>
    <t xml:space="preserve"> 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</si>
  <si>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</si>
  <si>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</si>
  <si>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NOME DA ORGANIZAÇÃO SOCIAL/CONTRATADA: IMED -  INSTITUTO DE MEDICINA, ESTUDOS E DESENVOLVIMENTO</t>
  </si>
  <si>
    <t xml:space="preserve">Outras Saídas </t>
  </si>
  <si>
    <t>7.SALDO BANCÁRIO FINAL EM 29.02.2024</t>
  </si>
  <si>
    <t>Competência: FEVEREIRO/2024 - CONTRATO 036/2022</t>
  </si>
  <si>
    <t>VIGÊNCIA DO CONTRATO DE GESTÃO/TERMO ADITIVO:                    INÍCIO 02/01/2022                               E                                             TÉRMINO 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</si>
</sst>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6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2" fillId="0" borderId="0" applyBorder="0" applyProtection="0"/>
    <xf numFmtId="44" fontId="12" fillId="0" borderId="0" applyFont="0" applyFill="0" applyBorder="0" applyAlignment="0" applyProtection="0"/>
  </cellStyleXfs>
  <cellXfs count="9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>
      <alignment horizontal="left" vertical="center" wrapText="1" shrinkToFit="1"/>
    </xf>
    <xf numFmtId="0" fontId="4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8" fillId="3" borderId="1" xfId="0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49" fontId="9" fillId="3" borderId="1" xfId="0" applyNumberFormat="1" applyFont="1" applyFill="1" applyBorder="1" applyAlignment="1">
      <alignment horizontal="left" vertical="center" wrapText="1" shrinkToFit="1"/>
    </xf>
    <xf numFmtId="49" fontId="10" fillId="0" borderId="1" xfId="0" applyNumberFormat="1" applyFont="1" applyBorder="1" applyAlignment="1">
      <alignment horizontal="left" vertical="center" wrapText="1" shrinkToFit="1"/>
    </xf>
    <xf numFmtId="0" fontId="0" fillId="5" borderId="1" xfId="0" applyFill="1" applyBorder="1"/>
    <xf numFmtId="4" fontId="0" fillId="5" borderId="1" xfId="0" applyNumberFormat="1" applyFill="1" applyBorder="1" applyAlignment="1">
      <alignment horizontal="right"/>
    </xf>
    <xf numFmtId="0" fontId="4" fillId="4" borderId="1" xfId="0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4" fontId="14" fillId="3" borderId="1" xfId="0" applyNumberFormat="1" applyFont="1" applyFill="1" applyBorder="1" applyAlignment="1">
      <alignment vertical="center" shrinkToFit="1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4" fontId="14" fillId="5" borderId="1" xfId="0" applyNumberFormat="1" applyFont="1" applyFill="1" applyBorder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 wrapText="1" shrinkToFit="1"/>
    </xf>
    <xf numFmtId="44" fontId="14" fillId="7" borderId="1" xfId="2" applyFont="1" applyFill="1" applyBorder="1" applyAlignment="1">
      <alignment horizontal="right" vertical="center"/>
    </xf>
    <xf numFmtId="44" fontId="0" fillId="3" borderId="1" xfId="2" applyFont="1" applyFill="1" applyBorder="1" applyAlignment="1" applyProtection="1">
      <alignment vertical="center"/>
    </xf>
    <xf numFmtId="44" fontId="14" fillId="0" borderId="1" xfId="2" applyFont="1" applyBorder="1" applyAlignment="1" applyProtection="1">
      <alignment vertical="center"/>
    </xf>
    <xf numFmtId="44" fontId="0" fillId="0" borderId="1" xfId="2" applyFont="1" applyBorder="1"/>
    <xf numFmtId="44" fontId="0" fillId="0" borderId="1" xfId="2" applyFont="1" applyBorder="1" applyAlignment="1" applyProtection="1">
      <alignment vertical="center"/>
    </xf>
    <xf numFmtId="44" fontId="0" fillId="0" borderId="4" xfId="2" applyFont="1" applyBorder="1"/>
    <xf numFmtId="44" fontId="0" fillId="0" borderId="5" xfId="2" applyFont="1" applyBorder="1"/>
    <xf numFmtId="44" fontId="4" fillId="8" borderId="1" xfId="2" applyFont="1" applyFill="1" applyBorder="1" applyAlignment="1" applyProtection="1">
      <alignment vertical="center"/>
    </xf>
    <xf numFmtId="44" fontId="14" fillId="0" borderId="1" xfId="2" applyFont="1" applyBorder="1" applyAlignment="1">
      <alignment vertical="center"/>
    </xf>
    <xf numFmtId="44" fontId="0" fillId="0" borderId="1" xfId="2" applyFont="1" applyBorder="1" applyAlignment="1">
      <alignment vertical="center"/>
    </xf>
    <xf numFmtId="44" fontId="14" fillId="0" borderId="1" xfId="2" applyFont="1" applyBorder="1"/>
    <xf numFmtId="44" fontId="8" fillId="3" borderId="1" xfId="2" applyFont="1" applyFill="1" applyBorder="1" applyAlignment="1">
      <alignment vertical="center"/>
    </xf>
    <xf numFmtId="44" fontId="4" fillId="7" borderId="1" xfId="2" applyFont="1" applyFill="1" applyBorder="1" applyAlignment="1">
      <alignment horizontal="left" vertical="center"/>
    </xf>
    <xf numFmtId="44" fontId="8" fillId="8" borderId="1" xfId="2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4" fontId="13" fillId="0" borderId="1" xfId="2" applyFont="1" applyBorder="1" applyAlignment="1">
      <alignment vertical="center"/>
    </xf>
    <xf numFmtId="44" fontId="5" fillId="0" borderId="1" xfId="2" applyFont="1" applyBorder="1" applyAlignment="1">
      <alignment vertical="center"/>
    </xf>
    <xf numFmtId="44" fontId="4" fillId="0" borderId="1" xfId="2" applyFont="1" applyBorder="1" applyAlignment="1">
      <alignment vertical="center"/>
    </xf>
    <xf numFmtId="44" fontId="8" fillId="9" borderId="1" xfId="2" applyFont="1" applyFill="1" applyBorder="1" applyAlignment="1">
      <alignment horizontal="right"/>
    </xf>
    <xf numFmtId="44" fontId="5" fillId="7" borderId="1" xfId="2" applyFont="1" applyFill="1" applyBorder="1" applyAlignment="1">
      <alignment vertical="center"/>
    </xf>
    <xf numFmtId="44" fontId="13" fillId="7" borderId="1" xfId="2" applyFont="1" applyFill="1" applyBorder="1" applyAlignment="1">
      <alignment vertical="center"/>
    </xf>
    <xf numFmtId="44" fontId="4" fillId="0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13" fillId="7" borderId="1" xfId="2" applyFont="1" applyFill="1" applyBorder="1" applyAlignment="1">
      <alignment horizontal="right"/>
    </xf>
    <xf numFmtId="44" fontId="4" fillId="8" borderId="1" xfId="2" applyFont="1" applyFill="1" applyBorder="1" applyAlignment="1">
      <alignment vertical="center"/>
    </xf>
    <xf numFmtId="44" fontId="5" fillId="3" borderId="1" xfId="2" applyFont="1" applyFill="1" applyBorder="1" applyAlignment="1">
      <alignment vertical="center"/>
    </xf>
    <xf numFmtId="44" fontId="4" fillId="5" borderId="1" xfId="2" applyFont="1" applyFill="1" applyBorder="1" applyAlignment="1">
      <alignment horizontal="right"/>
    </xf>
    <xf numFmtId="44" fontId="13" fillId="0" borderId="1" xfId="2" applyFont="1" applyFill="1" applyBorder="1" applyAlignment="1">
      <alignment vertical="center"/>
    </xf>
    <xf numFmtId="44" fontId="14" fillId="5" borderId="1" xfId="2" applyFont="1" applyFill="1" applyBorder="1" applyAlignment="1" applyProtection="1">
      <alignment vertical="center"/>
    </xf>
    <xf numFmtId="44" fontId="0" fillId="3" borderId="1" xfId="2" applyFont="1" applyFill="1" applyBorder="1"/>
    <xf numFmtId="44" fontId="14" fillId="7" borderId="1" xfId="2" applyFont="1" applyFill="1" applyBorder="1" applyAlignment="1" applyProtection="1">
      <alignment vertical="center"/>
    </xf>
    <xf numFmtId="44" fontId="4" fillId="10" borderId="1" xfId="2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4" fontId="4" fillId="0" borderId="1" xfId="2" applyFont="1" applyFill="1" applyBorder="1" applyAlignment="1" applyProtection="1">
      <alignment vertical="center"/>
    </xf>
    <xf numFmtId="44" fontId="4" fillId="4" borderId="1" xfId="2" applyFont="1" applyFill="1" applyBorder="1" applyAlignment="1" applyProtection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2446421</xdr:colOff>
      <xdr:row>0</xdr:row>
      <xdr:rowOff>220579</xdr:rowOff>
    </xdr:from>
    <xdr:to>
      <xdr:col>1</xdr:col>
      <xdr:colOff>4622131</xdr:colOff>
      <xdr:row>0</xdr:row>
      <xdr:rowOff>1154029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19D723-E8FA-FB15-3C50-DABCD4E3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6421" y="220579"/>
          <a:ext cx="7990973" cy="933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671764</xdr:colOff>
      <xdr:row>0</xdr:row>
      <xdr:rowOff>370974</xdr:rowOff>
    </xdr:from>
    <xdr:to>
      <xdr:col>0</xdr:col>
      <xdr:colOff>2115553</xdr:colOff>
      <xdr:row>0</xdr:row>
      <xdr:rowOff>1066299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634604-1223-EEA6-E304-3F3EE299C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64" y="370974"/>
          <a:ext cx="1443789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5"/>
  <sheetViews>
    <sheetView tabSelected="1" zoomScale="95" zoomScaleNormal="95" zoomScaleSheetLayoutView="95" zoomScalePageLayoutView="80" workbookViewId="0">
      <selection activeCell="A14" sqref="A14:B14"/>
    </sheetView>
  </sheetViews>
  <sheetFormatPr defaultColWidth="41.7109375" defaultRowHeight="15"/>
  <cols>
    <col min="1" max="1" width="87.28515625" customWidth="1"/>
    <col min="2" max="2" width="73.5703125" customWidth="1"/>
    <col min="3" max="3" width="70.7109375" customWidth="1"/>
    <col min="4" max="4" width="41.7109375" style="1"/>
  </cols>
  <sheetData>
    <row r="1" spans="1:3" ht="121.7" customHeight="1">
      <c r="A1" s="84" t="s">
        <v>100</v>
      </c>
      <c r="B1" s="85"/>
    </row>
    <row r="2" spans="1:3" customFormat="1">
      <c r="A2" s="86" t="s">
        <v>0</v>
      </c>
      <c r="B2" s="86"/>
      <c r="C2" s="1"/>
    </row>
    <row r="3" spans="1:3" customFormat="1">
      <c r="A3" s="87"/>
      <c r="B3" s="87"/>
      <c r="C3" s="1"/>
    </row>
    <row r="4" spans="1:3" customFormat="1">
      <c r="A4" s="87"/>
      <c r="B4" s="87"/>
      <c r="C4" s="1"/>
    </row>
    <row r="5" spans="1:3" customFormat="1">
      <c r="A5" s="87"/>
      <c r="B5" s="87"/>
      <c r="C5" s="1"/>
    </row>
    <row r="6" spans="1:3" customFormat="1">
      <c r="A6" s="87"/>
      <c r="B6" s="87"/>
      <c r="C6" s="1"/>
    </row>
    <row r="7" spans="1:3" customFormat="1">
      <c r="A7" s="87"/>
      <c r="B7" s="87"/>
      <c r="C7" s="2"/>
    </row>
    <row r="8" spans="1:3" customFormat="1" ht="35.25" customHeight="1">
      <c r="A8" s="95" t="s">
        <v>101</v>
      </c>
      <c r="B8" s="96"/>
      <c r="C8" s="2"/>
    </row>
    <row r="9" spans="1:3" customFormat="1" ht="23.25" customHeight="1">
      <c r="A9" s="95" t="s">
        <v>102</v>
      </c>
      <c r="B9" s="96"/>
      <c r="C9" s="2"/>
    </row>
    <row r="10" spans="1:3" customFormat="1">
      <c r="A10" s="88" t="s">
        <v>1</v>
      </c>
      <c r="B10" s="88"/>
      <c r="C10" s="1"/>
    </row>
    <row r="11" spans="1:3" customFormat="1">
      <c r="A11" s="3" t="s">
        <v>2</v>
      </c>
      <c r="B11" s="4"/>
      <c r="C11" s="1"/>
    </row>
    <row r="12" spans="1:3" customFormat="1">
      <c r="A12" s="89" t="s">
        <v>103</v>
      </c>
      <c r="B12" s="89"/>
    </row>
    <row r="13" spans="1:3" customFormat="1">
      <c r="A13" s="5" t="s">
        <v>3</v>
      </c>
      <c r="B13" s="4"/>
      <c r="C13" s="1"/>
    </row>
    <row r="14" spans="1:3" customFormat="1">
      <c r="A14" s="91" t="s">
        <v>4</v>
      </c>
      <c r="B14" s="91"/>
      <c r="C14" s="1"/>
    </row>
    <row r="15" spans="1:3" customFormat="1">
      <c r="A15" s="5" t="s">
        <v>5</v>
      </c>
      <c r="B15" s="4"/>
      <c r="C15" s="1"/>
    </row>
    <row r="16" spans="1:3" customFormat="1">
      <c r="A16" s="5" t="s">
        <v>98</v>
      </c>
      <c r="B16" s="5"/>
    </row>
    <row r="17" spans="1:3" customFormat="1">
      <c r="A17" s="91" t="s">
        <v>107</v>
      </c>
      <c r="B17" s="91"/>
      <c r="C17" s="1"/>
    </row>
    <row r="18" spans="1:3" customFormat="1" ht="13.9" customHeight="1">
      <c r="A18" s="5"/>
      <c r="B18" s="4"/>
      <c r="C18" s="1"/>
    </row>
    <row r="19" spans="1:3" s="9" customFormat="1">
      <c r="A19" s="6" t="s">
        <v>99</v>
      </c>
      <c r="B19" s="7"/>
      <c r="C19" s="8"/>
    </row>
    <row r="20" spans="1:3" s="9" customFormat="1">
      <c r="A20" s="6" t="s">
        <v>6</v>
      </c>
      <c r="B20" s="7"/>
      <c r="C20" s="8"/>
    </row>
    <row r="21" spans="1:3" s="9" customFormat="1">
      <c r="A21" s="6"/>
      <c r="B21" s="7"/>
      <c r="C21" s="8"/>
    </row>
    <row r="22" spans="1:3" customFormat="1" ht="26.25">
      <c r="A22" s="92" t="s">
        <v>7</v>
      </c>
      <c r="B22" s="92"/>
    </row>
    <row r="23" spans="1:3" customFormat="1" ht="26.25">
      <c r="A23" s="10"/>
      <c r="B23" s="93" t="s">
        <v>8</v>
      </c>
    </row>
    <row r="24" spans="1:3" customFormat="1" ht="14.25" customHeight="1">
      <c r="A24" s="11" t="s">
        <v>106</v>
      </c>
      <c r="B24" s="93"/>
      <c r="C24" s="12"/>
    </row>
    <row r="25" spans="1:3" customFormat="1">
      <c r="A25" s="47" t="s">
        <v>9</v>
      </c>
      <c r="B25" s="49">
        <f>B26+B27+B34</f>
        <v>847485.89999999991</v>
      </c>
      <c r="C25" s="13"/>
    </row>
    <row r="26" spans="1:3" customFormat="1">
      <c r="A26" s="14" t="s">
        <v>10</v>
      </c>
      <c r="B26" s="50">
        <v>0</v>
      </c>
      <c r="C26" s="15"/>
    </row>
    <row r="27" spans="1:3" customFormat="1">
      <c r="A27" s="42" t="s">
        <v>11</v>
      </c>
      <c r="B27" s="51">
        <f>SUM(B28:B33)</f>
        <v>6930.83</v>
      </c>
      <c r="C27" s="15"/>
    </row>
    <row r="28" spans="1:3" customFormat="1">
      <c r="A28" s="17" t="s">
        <v>12</v>
      </c>
      <c r="B28" s="52">
        <v>6930.83</v>
      </c>
      <c r="C28" s="15"/>
    </row>
    <row r="29" spans="1:3" customFormat="1">
      <c r="A29" s="17" t="s">
        <v>13</v>
      </c>
      <c r="B29" s="52">
        <v>0</v>
      </c>
      <c r="C29" s="15"/>
    </row>
    <row r="30" spans="1:3" customFormat="1">
      <c r="A30" s="17" t="s">
        <v>14</v>
      </c>
      <c r="B30" s="53">
        <v>0</v>
      </c>
      <c r="C30" s="15"/>
    </row>
    <row r="31" spans="1:3" customFormat="1">
      <c r="A31" s="17" t="s">
        <v>15</v>
      </c>
      <c r="B31" s="53">
        <v>0</v>
      </c>
      <c r="C31" s="15"/>
    </row>
    <row r="32" spans="1:3" customFormat="1">
      <c r="A32" s="17" t="s">
        <v>16</v>
      </c>
      <c r="B32" s="53">
        <v>0</v>
      </c>
      <c r="C32" s="15"/>
    </row>
    <row r="33" spans="1:3" customFormat="1">
      <c r="A33" s="17" t="s">
        <v>97</v>
      </c>
      <c r="B33" s="52">
        <v>0</v>
      </c>
      <c r="C33" s="15"/>
    </row>
    <row r="34" spans="1:3" customFormat="1">
      <c r="A34" s="42" t="s">
        <v>17</v>
      </c>
      <c r="B34" s="51">
        <f>SUM(B35:B41)</f>
        <v>840555.07</v>
      </c>
      <c r="C34" s="15"/>
    </row>
    <row r="35" spans="1:3" customFormat="1">
      <c r="A35" s="17" t="s">
        <v>18</v>
      </c>
      <c r="B35" s="52">
        <v>840555.07</v>
      </c>
      <c r="C35" s="15"/>
    </row>
    <row r="36" spans="1:3" customFormat="1">
      <c r="A36" s="17" t="s">
        <v>19</v>
      </c>
      <c r="B36" s="54">
        <v>0</v>
      </c>
      <c r="C36" s="15"/>
    </row>
    <row r="37" spans="1:3" customFormat="1">
      <c r="A37" s="48" t="s">
        <v>20</v>
      </c>
      <c r="B37" s="52">
        <v>0</v>
      </c>
      <c r="C37" s="15"/>
    </row>
    <row r="38" spans="1:3" customFormat="1">
      <c r="A38" s="17" t="s">
        <v>21</v>
      </c>
      <c r="B38" s="55">
        <v>0</v>
      </c>
      <c r="C38" s="15"/>
    </row>
    <row r="39" spans="1:3" customFormat="1">
      <c r="A39" s="17" t="s">
        <v>22</v>
      </c>
      <c r="B39" s="52">
        <v>0</v>
      </c>
      <c r="C39" s="15"/>
    </row>
    <row r="40" spans="1:3" customFormat="1">
      <c r="A40" s="17" t="s">
        <v>23</v>
      </c>
      <c r="B40" s="52">
        <v>0</v>
      </c>
      <c r="C40" s="15"/>
    </row>
    <row r="41" spans="1:3" customFormat="1">
      <c r="A41" s="17" t="s">
        <v>24</v>
      </c>
      <c r="B41" s="52">
        <v>0</v>
      </c>
      <c r="C41" s="15"/>
    </row>
    <row r="42" spans="1:3" customFormat="1">
      <c r="A42" s="18" t="s">
        <v>25</v>
      </c>
      <c r="B42" s="56">
        <f>B26+B27+B34</f>
        <v>847485.89999999991</v>
      </c>
      <c r="C42" s="15"/>
    </row>
    <row r="43" spans="1:3" customFormat="1">
      <c r="A43" s="19"/>
      <c r="B43" s="16"/>
      <c r="C43" s="15"/>
    </row>
    <row r="44" spans="1:3" customFormat="1">
      <c r="A44" s="47" t="s">
        <v>26</v>
      </c>
      <c r="B44" s="61">
        <f>B45+B46+B47+B55+B56</f>
        <v>649.99</v>
      </c>
      <c r="C44" s="12"/>
    </row>
    <row r="45" spans="1:3" customFormat="1">
      <c r="A45" s="20" t="s">
        <v>27</v>
      </c>
      <c r="B45" s="52">
        <v>0</v>
      </c>
      <c r="C45" s="21"/>
    </row>
    <row r="46" spans="1:3" customFormat="1">
      <c r="A46" s="20" t="s">
        <v>28</v>
      </c>
      <c r="B46" s="58">
        <v>0</v>
      </c>
      <c r="C46" s="21"/>
    </row>
    <row r="47" spans="1:3" customFormat="1">
      <c r="A47" s="43" t="s">
        <v>29</v>
      </c>
      <c r="B47" s="59">
        <f>SUM(B48+B49+B50+B51+B52+B53+B54)</f>
        <v>649.99</v>
      </c>
      <c r="C47" s="21"/>
    </row>
    <row r="48" spans="1:3" customFormat="1">
      <c r="A48" s="17" t="s">
        <v>18</v>
      </c>
      <c r="B48" s="52">
        <v>649.99</v>
      </c>
      <c r="C48" s="21"/>
    </row>
    <row r="49" spans="1:3" customFormat="1">
      <c r="A49" s="17" t="s">
        <v>19</v>
      </c>
      <c r="B49" s="52">
        <v>0</v>
      </c>
      <c r="C49" s="21"/>
    </row>
    <row r="50" spans="1:3" customFormat="1">
      <c r="A50" s="17" t="s">
        <v>30</v>
      </c>
      <c r="B50" s="52">
        <v>0</v>
      </c>
      <c r="C50" s="21"/>
    </row>
    <row r="51" spans="1:3" customFormat="1">
      <c r="A51" s="17" t="s">
        <v>21</v>
      </c>
      <c r="B51" s="52">
        <v>0</v>
      </c>
      <c r="C51" s="21"/>
    </row>
    <row r="52" spans="1:3" customFormat="1">
      <c r="A52" s="17" t="s">
        <v>22</v>
      </c>
      <c r="B52" s="52">
        <v>0</v>
      </c>
      <c r="C52" s="21"/>
    </row>
    <row r="53" spans="1:3" customFormat="1">
      <c r="A53" s="17" t="s">
        <v>23</v>
      </c>
      <c r="B53" s="52">
        <v>0</v>
      </c>
      <c r="C53" s="21"/>
    </row>
    <row r="54" spans="1:3" customFormat="1">
      <c r="A54" s="17" t="s">
        <v>95</v>
      </c>
      <c r="B54" s="52">
        <v>0</v>
      </c>
      <c r="C54" s="21"/>
    </row>
    <row r="55" spans="1:3" customFormat="1">
      <c r="A55" s="43" t="s">
        <v>31</v>
      </c>
      <c r="B55" s="57">
        <v>0</v>
      </c>
      <c r="C55" s="21"/>
    </row>
    <row r="56" spans="1:3" customFormat="1">
      <c r="A56" s="3" t="s">
        <v>32</v>
      </c>
      <c r="B56" s="52">
        <f>SUM(B57+B58+B59+B60+B61+B62)</f>
        <v>0</v>
      </c>
      <c r="C56" s="21"/>
    </row>
    <row r="57" spans="1:3" customFormat="1">
      <c r="A57" s="3" t="s">
        <v>33</v>
      </c>
      <c r="B57" s="52">
        <v>0</v>
      </c>
      <c r="C57" s="21"/>
    </row>
    <row r="58" spans="1:3" customFormat="1">
      <c r="A58" s="3" t="s">
        <v>34</v>
      </c>
      <c r="B58" s="52">
        <v>0</v>
      </c>
      <c r="C58" s="21"/>
    </row>
    <row r="59" spans="1:3" customFormat="1">
      <c r="A59" s="3" t="s">
        <v>35</v>
      </c>
      <c r="B59" s="52">
        <v>0</v>
      </c>
      <c r="C59" s="21"/>
    </row>
    <row r="60" spans="1:3" customFormat="1">
      <c r="A60" s="3" t="s">
        <v>36</v>
      </c>
      <c r="B60" s="52">
        <v>0</v>
      </c>
      <c r="C60" s="21"/>
    </row>
    <row r="61" spans="1:3" customFormat="1">
      <c r="A61" s="3" t="s">
        <v>62</v>
      </c>
      <c r="B61" s="52">
        <v>0</v>
      </c>
      <c r="C61" s="21"/>
    </row>
    <row r="62" spans="1:3" customFormat="1">
      <c r="A62" s="3" t="s">
        <v>37</v>
      </c>
      <c r="B62" s="52">
        <v>0</v>
      </c>
      <c r="C62" s="21"/>
    </row>
    <row r="63" spans="1:3" customFormat="1">
      <c r="A63" s="22" t="s">
        <v>38</v>
      </c>
      <c r="B63" s="62">
        <f>B45+B46+B47+B55+B56</f>
        <v>649.99</v>
      </c>
      <c r="C63" s="23"/>
    </row>
    <row r="64" spans="1:3" customFormat="1">
      <c r="A64" s="24"/>
      <c r="B64" s="25"/>
      <c r="C64" s="23"/>
    </row>
    <row r="65" spans="1:3" customFormat="1">
      <c r="A65" s="63" t="s">
        <v>39</v>
      </c>
      <c r="B65" s="69">
        <f>B66+B74</f>
        <v>379151.45</v>
      </c>
      <c r="C65" s="23"/>
    </row>
    <row r="66" spans="1:3" customFormat="1">
      <c r="A66" s="44" t="s">
        <v>40</v>
      </c>
      <c r="B66" s="64">
        <f>SUM(B67+B68+B69+B70+B71+B72+B73)</f>
        <v>379151.45</v>
      </c>
      <c r="C66" s="23"/>
    </row>
    <row r="67" spans="1:3" customFormat="1">
      <c r="A67" s="17" t="s">
        <v>18</v>
      </c>
      <c r="B67" s="52">
        <v>379151.45</v>
      </c>
      <c r="C67" s="23"/>
    </row>
    <row r="68" spans="1:3" customFormat="1">
      <c r="A68" s="17" t="s">
        <v>19</v>
      </c>
      <c r="B68" s="65">
        <v>0</v>
      </c>
      <c r="C68" s="23"/>
    </row>
    <row r="69" spans="1:3" customFormat="1">
      <c r="A69" s="17" t="s">
        <v>30</v>
      </c>
      <c r="B69" s="52">
        <v>0</v>
      </c>
      <c r="C69" s="23"/>
    </row>
    <row r="70" spans="1:3" customFormat="1">
      <c r="A70" s="17" t="s">
        <v>21</v>
      </c>
      <c r="B70" s="52">
        <v>0</v>
      </c>
      <c r="C70" s="23"/>
    </row>
    <row r="71" spans="1:3" customFormat="1">
      <c r="A71" s="17" t="s">
        <v>22</v>
      </c>
      <c r="B71" s="52">
        <v>0</v>
      </c>
      <c r="C71" s="23"/>
    </row>
    <row r="72" spans="1:3" customFormat="1">
      <c r="A72" s="17" t="s">
        <v>23</v>
      </c>
      <c r="B72" s="52">
        <v>0</v>
      </c>
      <c r="C72" s="23"/>
    </row>
    <row r="73" spans="1:3" customFormat="1">
      <c r="A73" s="17" t="s">
        <v>95</v>
      </c>
      <c r="B73" s="52">
        <v>0</v>
      </c>
      <c r="C73" s="23"/>
    </row>
    <row r="74" spans="1:3" customFormat="1">
      <c r="A74" s="20" t="s">
        <v>41</v>
      </c>
      <c r="B74" s="58">
        <v>0</v>
      </c>
      <c r="C74" s="23"/>
    </row>
    <row r="75" spans="1:3" customFormat="1">
      <c r="A75" s="22" t="s">
        <v>42</v>
      </c>
      <c r="B75" s="66">
        <f>B66+B74</f>
        <v>379151.45</v>
      </c>
      <c r="C75" s="23"/>
    </row>
    <row r="76" spans="1:3" s="29" customFormat="1">
      <c r="A76" s="26"/>
      <c r="B76" s="27"/>
      <c r="C76" s="28"/>
    </row>
    <row r="77" spans="1:3" customFormat="1">
      <c r="A77" s="63" t="s">
        <v>43</v>
      </c>
      <c r="B77" s="68">
        <f>B78+B87</f>
        <v>0</v>
      </c>
      <c r="C77" s="8"/>
    </row>
    <row r="78" spans="1:3" customFormat="1">
      <c r="A78" s="45" t="s">
        <v>44</v>
      </c>
      <c r="B78" s="64">
        <f>SUM(B79+B80+B81+B82+B83+B84+B85)</f>
        <v>0</v>
      </c>
      <c r="C78" s="8"/>
    </row>
    <row r="79" spans="1:3" customFormat="1">
      <c r="A79" s="17" t="s">
        <v>18</v>
      </c>
      <c r="B79" s="52">
        <v>0</v>
      </c>
      <c r="C79" s="8"/>
    </row>
    <row r="80" spans="1:3" customFormat="1">
      <c r="A80" s="17" t="s">
        <v>19</v>
      </c>
      <c r="B80" s="52">
        <v>0</v>
      </c>
      <c r="C80" s="8"/>
    </row>
    <row r="81" spans="1:3" customFormat="1">
      <c r="A81" s="17" t="s">
        <v>30</v>
      </c>
      <c r="B81" s="52">
        <v>0</v>
      </c>
      <c r="C81" s="8"/>
    </row>
    <row r="82" spans="1:3" customFormat="1">
      <c r="A82" s="17" t="s">
        <v>21</v>
      </c>
      <c r="B82" s="52">
        <v>0</v>
      </c>
      <c r="C82" s="8"/>
    </row>
    <row r="83" spans="1:3" customFormat="1">
      <c r="A83" s="17" t="s">
        <v>22</v>
      </c>
      <c r="B83" s="52">
        <v>0</v>
      </c>
      <c r="C83" s="8"/>
    </row>
    <row r="84" spans="1:3" customFormat="1">
      <c r="A84" s="17" t="s">
        <v>23</v>
      </c>
      <c r="B84" s="52">
        <v>0</v>
      </c>
      <c r="C84" s="8"/>
    </row>
    <row r="85" spans="1:3" customFormat="1">
      <c r="A85" s="17" t="s">
        <v>95</v>
      </c>
      <c r="B85" s="52">
        <v>0</v>
      </c>
      <c r="C85" s="8"/>
    </row>
    <row r="86" spans="1:3" customFormat="1">
      <c r="A86" s="26" t="s">
        <v>45</v>
      </c>
      <c r="B86" s="64">
        <f>B78</f>
        <v>0</v>
      </c>
      <c r="C86" s="8"/>
    </row>
    <row r="87" spans="1:3" customFormat="1">
      <c r="A87" s="3" t="s">
        <v>46</v>
      </c>
      <c r="B87" s="65">
        <v>0</v>
      </c>
      <c r="C87" s="8"/>
    </row>
    <row r="88" spans="1:3" customFormat="1">
      <c r="A88" s="26" t="s">
        <v>47</v>
      </c>
      <c r="B88" s="65">
        <f>B87</f>
        <v>0</v>
      </c>
      <c r="C88" s="8"/>
    </row>
    <row r="89" spans="1:3" customFormat="1">
      <c r="A89" s="63" t="s">
        <v>48</v>
      </c>
      <c r="B89" s="67">
        <f>B78+B87</f>
        <v>0</v>
      </c>
      <c r="C89" s="8"/>
    </row>
    <row r="90" spans="1:3" s="29" customFormat="1">
      <c r="A90" s="26"/>
      <c r="B90" s="27"/>
      <c r="C90" s="28"/>
    </row>
    <row r="91" spans="1:3" customFormat="1">
      <c r="A91" s="63" t="s">
        <v>49</v>
      </c>
      <c r="B91" s="72">
        <f>B92</f>
        <v>380749.52999999997</v>
      </c>
      <c r="C91" s="8"/>
    </row>
    <row r="92" spans="1:3" customFormat="1">
      <c r="A92" s="63" t="s">
        <v>50</v>
      </c>
      <c r="B92" s="70">
        <f>B93+B94+B95+B96+B97+B98+B99+B100</f>
        <v>380749.52999999997</v>
      </c>
      <c r="C92" s="12"/>
    </row>
    <row r="93" spans="1:3" customFormat="1">
      <c r="A93" s="31" t="s">
        <v>51</v>
      </c>
      <c r="B93" s="52">
        <v>0</v>
      </c>
      <c r="C93" s="21"/>
    </row>
    <row r="94" spans="1:3" customFormat="1">
      <c r="A94" s="32" t="s">
        <v>52</v>
      </c>
      <c r="B94" s="52">
        <v>0</v>
      </c>
      <c r="C94" s="21"/>
    </row>
    <row r="95" spans="1:3" customFormat="1">
      <c r="A95" s="32" t="s">
        <v>53</v>
      </c>
      <c r="B95" s="52">
        <v>5100</v>
      </c>
      <c r="C95" s="21"/>
    </row>
    <row r="96" spans="1:3" customFormat="1">
      <c r="A96" s="31" t="s">
        <v>54</v>
      </c>
      <c r="B96" s="58">
        <v>0</v>
      </c>
      <c r="C96" s="21"/>
    </row>
    <row r="97" spans="1:4">
      <c r="A97" s="31" t="s">
        <v>55</v>
      </c>
      <c r="B97" s="52">
        <v>0</v>
      </c>
      <c r="C97" s="21"/>
      <c r="D97"/>
    </row>
    <row r="98" spans="1:4">
      <c r="A98" s="31" t="s">
        <v>56</v>
      </c>
      <c r="B98" s="52">
        <v>0</v>
      </c>
      <c r="C98" s="21"/>
      <c r="D98"/>
    </row>
    <row r="99" spans="1:4" ht="30">
      <c r="A99" s="31" t="s">
        <v>57</v>
      </c>
      <c r="B99" s="71">
        <v>0</v>
      </c>
      <c r="C99" s="21"/>
      <c r="D99"/>
    </row>
    <row r="100" spans="1:4">
      <c r="A100" s="30" t="s">
        <v>58</v>
      </c>
      <c r="B100" s="58">
        <f>SUM(B101+B102+B103+B104+B105+B106+B107+B108+B109+B110)</f>
        <v>375649.52999999997</v>
      </c>
      <c r="C100" s="21"/>
      <c r="D100"/>
    </row>
    <row r="101" spans="1:4">
      <c r="A101" s="30" t="s">
        <v>104</v>
      </c>
      <c r="B101" s="58">
        <v>305553.71999999997</v>
      </c>
      <c r="C101" s="21"/>
      <c r="D101"/>
    </row>
    <row r="102" spans="1:4">
      <c r="A102" s="30" t="s">
        <v>59</v>
      </c>
      <c r="B102" s="52">
        <v>0</v>
      </c>
      <c r="C102" s="21"/>
      <c r="D102"/>
    </row>
    <row r="103" spans="1:4">
      <c r="A103" s="30" t="s">
        <v>60</v>
      </c>
      <c r="B103" s="52">
        <v>0</v>
      </c>
      <c r="C103" s="21"/>
      <c r="D103"/>
    </row>
    <row r="104" spans="1:4">
      <c r="A104" s="30" t="s">
        <v>61</v>
      </c>
      <c r="B104" s="52">
        <v>0</v>
      </c>
      <c r="C104" s="21"/>
      <c r="D104"/>
    </row>
    <row r="105" spans="1:4">
      <c r="A105" s="30" t="s">
        <v>62</v>
      </c>
      <c r="B105" s="52">
        <v>0</v>
      </c>
      <c r="C105" s="21"/>
      <c r="D105"/>
    </row>
    <row r="106" spans="1:4">
      <c r="A106" s="30" t="s">
        <v>63</v>
      </c>
      <c r="B106" s="52">
        <v>0</v>
      </c>
      <c r="C106" s="21"/>
      <c r="D106"/>
    </row>
    <row r="107" spans="1:4">
      <c r="A107" s="30" t="s">
        <v>64</v>
      </c>
      <c r="B107" s="52">
        <v>0</v>
      </c>
      <c r="C107" s="21"/>
      <c r="D107"/>
    </row>
    <row r="108" spans="1:4">
      <c r="A108" s="30" t="s">
        <v>36</v>
      </c>
      <c r="B108" s="52">
        <v>1598.08</v>
      </c>
      <c r="C108" s="21"/>
      <c r="D108"/>
    </row>
    <row r="109" spans="1:4">
      <c r="A109" s="30" t="s">
        <v>65</v>
      </c>
      <c r="B109" s="58">
        <v>0</v>
      </c>
      <c r="C109" s="21"/>
      <c r="D109"/>
    </row>
    <row r="110" spans="1:4">
      <c r="A110" s="30" t="s">
        <v>94</v>
      </c>
      <c r="B110" s="58">
        <v>68497.73</v>
      </c>
      <c r="C110" s="21"/>
      <c r="D110"/>
    </row>
    <row r="111" spans="1:4">
      <c r="A111" s="26" t="s">
        <v>66</v>
      </c>
      <c r="B111" s="73">
        <f>SUM(B93+B94+B95+B96+B97+B98+B99+B100)</f>
        <v>380749.52999999997</v>
      </c>
      <c r="C111" s="21"/>
      <c r="D111"/>
    </row>
    <row r="112" spans="1:4">
      <c r="A112" s="26"/>
      <c r="B112" s="33"/>
      <c r="C112" s="21"/>
      <c r="D112"/>
    </row>
    <row r="113" spans="1:4">
      <c r="A113" s="63" t="s">
        <v>67</v>
      </c>
      <c r="B113" s="70">
        <f>B114+B115+B116+B117</f>
        <v>0</v>
      </c>
      <c r="C113" s="23"/>
      <c r="D113"/>
    </row>
    <row r="114" spans="1:4">
      <c r="A114" s="31" t="s">
        <v>68</v>
      </c>
      <c r="B114" s="58">
        <v>0</v>
      </c>
      <c r="C114" s="23"/>
      <c r="D114"/>
    </row>
    <row r="115" spans="1:4">
      <c r="A115" s="31" t="s">
        <v>69</v>
      </c>
      <c r="B115" s="58">
        <v>0</v>
      </c>
      <c r="C115" s="23"/>
      <c r="D115"/>
    </row>
    <row r="116" spans="1:4">
      <c r="A116" s="30" t="s">
        <v>70</v>
      </c>
      <c r="B116" s="71">
        <v>0</v>
      </c>
      <c r="C116" s="23"/>
      <c r="D116"/>
    </row>
    <row r="117" spans="1:4">
      <c r="A117" s="30" t="s">
        <v>71</v>
      </c>
      <c r="B117" s="71">
        <v>0</v>
      </c>
      <c r="C117" s="23"/>
      <c r="D117"/>
    </row>
    <row r="118" spans="1:4">
      <c r="A118" s="26" t="s">
        <v>72</v>
      </c>
      <c r="B118" s="60">
        <f>B114+B115+B116+B117</f>
        <v>0</v>
      </c>
      <c r="C118" s="8"/>
      <c r="D118"/>
    </row>
    <row r="119" spans="1:4" ht="14.25" customHeight="1">
      <c r="A119" s="26" t="s">
        <v>73</v>
      </c>
      <c r="B119" s="62">
        <f>B92+B113</f>
        <v>380749.52999999997</v>
      </c>
      <c r="C119" s="8"/>
      <c r="D119"/>
    </row>
    <row r="120" spans="1:4">
      <c r="A120" s="26"/>
      <c r="B120" s="25"/>
      <c r="C120" s="8"/>
      <c r="D120"/>
    </row>
    <row r="121" spans="1:4">
      <c r="A121" s="63" t="s">
        <v>74</v>
      </c>
      <c r="B121" s="76">
        <f>B122+B123</f>
        <v>0</v>
      </c>
      <c r="C121" s="8"/>
      <c r="D121"/>
    </row>
    <row r="122" spans="1:4">
      <c r="A122" s="31" t="s">
        <v>75</v>
      </c>
      <c r="B122" s="74">
        <v>0</v>
      </c>
      <c r="C122" s="23"/>
      <c r="D122"/>
    </row>
    <row r="123" spans="1:4">
      <c r="A123" s="31" t="s">
        <v>76</v>
      </c>
      <c r="B123" s="74">
        <v>0</v>
      </c>
      <c r="C123" s="1"/>
      <c r="D123"/>
    </row>
    <row r="124" spans="1:4">
      <c r="A124" s="34" t="s">
        <v>77</v>
      </c>
      <c r="B124" s="75">
        <f>B122+B123</f>
        <v>0</v>
      </c>
      <c r="C124" s="1"/>
      <c r="D124"/>
    </row>
    <row r="125" spans="1:4" s="29" customFormat="1">
      <c r="A125" s="94"/>
      <c r="B125" s="94"/>
      <c r="C125" s="35"/>
    </row>
    <row r="126" spans="1:4">
      <c r="A126" s="47" t="s">
        <v>105</v>
      </c>
      <c r="B126" s="79">
        <f>B127+B128+B135</f>
        <v>467386.36000000004</v>
      </c>
      <c r="C126" s="15"/>
      <c r="D126"/>
    </row>
    <row r="127" spans="1:4">
      <c r="A127" s="14" t="s">
        <v>78</v>
      </c>
      <c r="B127" s="50">
        <v>0</v>
      </c>
      <c r="C127" s="15"/>
      <c r="D127"/>
    </row>
    <row r="128" spans="1:4">
      <c r="A128" s="46" t="s">
        <v>79</v>
      </c>
      <c r="B128" s="77">
        <f>SUM(B129+B130+B131+B132+B133+B134)</f>
        <v>6930.83</v>
      </c>
      <c r="C128" s="15"/>
      <c r="D128"/>
    </row>
    <row r="129" spans="1:4">
      <c r="A129" s="36" t="s">
        <v>12</v>
      </c>
      <c r="B129" s="78">
        <v>6930.83</v>
      </c>
      <c r="C129" s="15"/>
      <c r="D129"/>
    </row>
    <row r="130" spans="1:4">
      <c r="A130" s="36" t="s">
        <v>13</v>
      </c>
      <c r="B130" s="52">
        <v>0</v>
      </c>
      <c r="C130" s="15"/>
      <c r="D130"/>
    </row>
    <row r="131" spans="1:4">
      <c r="A131" s="36" t="s">
        <v>14</v>
      </c>
      <c r="B131" s="50">
        <v>0</v>
      </c>
      <c r="C131" s="15"/>
      <c r="D131"/>
    </row>
    <row r="132" spans="1:4">
      <c r="A132" s="36" t="s">
        <v>16</v>
      </c>
      <c r="B132" s="50">
        <v>0</v>
      </c>
      <c r="C132" s="15"/>
      <c r="D132"/>
    </row>
    <row r="133" spans="1:4">
      <c r="A133" s="36" t="s">
        <v>80</v>
      </c>
      <c r="B133" s="50">
        <v>0</v>
      </c>
      <c r="C133" s="15"/>
      <c r="D133"/>
    </row>
    <row r="134" spans="1:4">
      <c r="A134" s="36" t="s">
        <v>81</v>
      </c>
      <c r="B134" s="52">
        <v>0</v>
      </c>
      <c r="C134" s="15"/>
      <c r="D134"/>
    </row>
    <row r="135" spans="1:4">
      <c r="A135" s="46" t="s">
        <v>82</v>
      </c>
      <c r="B135" s="77">
        <f>SUM(B136+B137+B138+B139+B140+B141+B142)</f>
        <v>460455.53</v>
      </c>
      <c r="C135" s="15"/>
      <c r="D135"/>
    </row>
    <row r="136" spans="1:4">
      <c r="A136" s="17" t="s">
        <v>18</v>
      </c>
      <c r="B136" s="52">
        <v>460455.53</v>
      </c>
      <c r="C136" s="15"/>
      <c r="D136"/>
    </row>
    <row r="137" spans="1:4">
      <c r="A137" s="37" t="s">
        <v>19</v>
      </c>
      <c r="B137" s="52">
        <v>0</v>
      </c>
      <c r="C137" s="15"/>
      <c r="D137"/>
    </row>
    <row r="138" spans="1:4">
      <c r="A138" s="17" t="s">
        <v>30</v>
      </c>
      <c r="B138" s="52">
        <v>0</v>
      </c>
      <c r="C138" s="15"/>
      <c r="D138"/>
    </row>
    <row r="139" spans="1:4">
      <c r="A139" s="17" t="s">
        <v>21</v>
      </c>
      <c r="B139" s="52">
        <v>0</v>
      </c>
      <c r="C139" s="15"/>
      <c r="D139"/>
    </row>
    <row r="140" spans="1:4">
      <c r="A140" s="17" t="s">
        <v>22</v>
      </c>
      <c r="B140" s="52">
        <v>0</v>
      </c>
      <c r="C140" s="15"/>
      <c r="D140"/>
    </row>
    <row r="141" spans="1:4">
      <c r="A141" s="17" t="s">
        <v>23</v>
      </c>
      <c r="B141" s="52">
        <v>0</v>
      </c>
      <c r="C141" s="15"/>
      <c r="D141"/>
    </row>
    <row r="142" spans="1:4">
      <c r="A142" s="36" t="s">
        <v>96</v>
      </c>
      <c r="B142" s="52">
        <v>0</v>
      </c>
      <c r="C142" s="15"/>
      <c r="D142"/>
    </row>
    <row r="143" spans="1:4">
      <c r="A143" s="34" t="s">
        <v>83</v>
      </c>
      <c r="B143" s="80">
        <f>B127+B128+B135</f>
        <v>467386.36000000004</v>
      </c>
      <c r="C143" s="15"/>
      <c r="D143"/>
    </row>
    <row r="144" spans="1:4">
      <c r="A144" s="38" t="s">
        <v>84</v>
      </c>
      <c r="B144" s="39"/>
      <c r="C144" s="1"/>
    </row>
    <row r="145" spans="1:3">
      <c r="A145" s="40" t="s">
        <v>85</v>
      </c>
      <c r="B145" s="41"/>
      <c r="C145" s="1"/>
    </row>
    <row r="146" spans="1:3">
      <c r="A146" s="81" t="s">
        <v>86</v>
      </c>
      <c r="B146" s="82">
        <v>0</v>
      </c>
      <c r="C146" s="1"/>
    </row>
    <row r="147" spans="1:3">
      <c r="A147" s="81" t="s">
        <v>87</v>
      </c>
      <c r="B147" s="82">
        <v>0</v>
      </c>
      <c r="C147" s="1"/>
    </row>
    <row r="148" spans="1:3">
      <c r="A148" s="81" t="s">
        <v>88</v>
      </c>
      <c r="B148" s="82">
        <v>0</v>
      </c>
      <c r="C148" s="1"/>
    </row>
    <row r="149" spans="1:3">
      <c r="A149" s="40" t="s">
        <v>89</v>
      </c>
      <c r="B149" s="83">
        <f>B146+B147+B148</f>
        <v>0</v>
      </c>
    </row>
    <row r="150" spans="1:3">
      <c r="A150" s="90" t="s">
        <v>90</v>
      </c>
      <c r="B150" s="90"/>
    </row>
    <row r="151" spans="1:3">
      <c r="A151" s="90"/>
      <c r="B151" s="90"/>
    </row>
    <row r="152" spans="1:3">
      <c r="A152" s="90"/>
      <c r="B152" s="90"/>
    </row>
    <row r="153" spans="1:3">
      <c r="A153" t="s">
        <v>91</v>
      </c>
    </row>
    <row r="155" spans="1:3">
      <c r="A155" t="s">
        <v>92</v>
      </c>
      <c r="B155" t="s">
        <v>93</v>
      </c>
    </row>
  </sheetData>
  <mergeCells count="11">
    <mergeCell ref="A2:B7"/>
    <mergeCell ref="A10:B10"/>
    <mergeCell ref="A12:B12"/>
    <mergeCell ref="A150:B152"/>
    <mergeCell ref="A14:B14"/>
    <mergeCell ref="A17:B17"/>
    <mergeCell ref="A22:B22"/>
    <mergeCell ref="B23:B24"/>
    <mergeCell ref="A125:B125"/>
    <mergeCell ref="A8:B8"/>
    <mergeCell ref="A9:B9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 Viana</cp:lastModifiedBy>
  <cp:revision>55</cp:revision>
  <cp:lastPrinted>2023-12-11T20:09:39Z</cp:lastPrinted>
  <dcterms:created xsi:type="dcterms:W3CDTF">2021-09-23T15:15:02Z</dcterms:created>
  <dcterms:modified xsi:type="dcterms:W3CDTF">2024-03-18T16:27:12Z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