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"/>
    </mc:Choice>
  </mc:AlternateContent>
  <xr:revisionPtr revIDLastSave="0" documentId="13_ncr:1_{083340E3-3D77-4996-86C7-285B9A5D9BB0}" xr6:coauthVersionLast="47" xr6:coauthVersionMax="47" xr10:uidLastSave="{00000000-0000-0000-0000-000000000000}"/>
  <bookViews>
    <workbookView xWindow="-25320" yWindow="285" windowWidth="25440" windowHeight="15270" xr2:uid="{605515F6-D1DA-477E-B6C4-FFEBAE61B51C}"/>
  </bookViews>
  <sheets>
    <sheet name=" HOSP. EST. FORMOSA" sheetId="1" r:id="rId1"/>
  </sheets>
  <definedNames>
    <definedName name="_xlnm._FilterDatabase" localSheetId="0" hidden="1">' HOSP. EST. FORMOSA'!$D$21:$U$40</definedName>
    <definedName name="_xlnm.Print_Area" localSheetId="0">' HOSP. EST. FORMOSA'!$A$1:$V$79</definedName>
    <definedName name="_xlnm.Print_Titles" localSheetId="0">' HOSP. EST. FORMOSA'!$51:$52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1" l="1"/>
  <c r="F65" i="1"/>
  <c r="F54" i="1"/>
  <c r="F53" i="1"/>
  <c r="F67" i="1" s="1"/>
  <c r="U40" i="1"/>
  <c r="T40" i="1"/>
  <c r="S40" i="1"/>
  <c r="R40" i="1"/>
  <c r="Q40" i="1"/>
  <c r="P40" i="1"/>
  <c r="O40" i="1"/>
  <c r="N40" i="1"/>
  <c r="M40" i="1"/>
  <c r="L40" i="1"/>
  <c r="J40" i="1"/>
  <c r="I40" i="1"/>
  <c r="H40" i="1"/>
  <c r="G40" i="1"/>
  <c r="F40" i="1"/>
  <c r="E40" i="1"/>
  <c r="D40" i="1"/>
  <c r="C40" i="1"/>
  <c r="B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Emilia Regina da Fonseca</author>
    <author>Kátia Mendes Magalhães</author>
  </authors>
  <commentList>
    <comment ref="F53" authorId="0" shapeId="0" xr:uid="{651F47AE-A829-470F-B0E8-90B8F26F68F5}">
      <text>
        <r>
          <rPr>
            <b/>
            <sz val="9"/>
            <color indexed="81"/>
            <rFont val="Segoe UI"/>
            <family val="2"/>
          </rPr>
          <t xml:space="preserve">R$ 68.609,65-  E       R$ 1.173,58 </t>
        </r>
        <r>
          <rPr>
            <sz val="9"/>
            <color indexed="81"/>
            <rFont val="Segoe UI"/>
            <family val="2"/>
          </rPr>
          <t xml:space="preserve">  IRRF -CELG  JANEIRO/24 LANÇADO NA PLANILHA DE FEVEREIRO/24.  DESPACHO Nº 332/2024/SES/GMAE - CG-14421
</t>
        </r>
      </text>
    </comment>
    <comment ref="F54" authorId="0" shapeId="0" xr:uid="{113B8E19-702C-4A2D-9EEE-E52E0D0A4731}">
      <text>
        <r>
          <rPr>
            <b/>
            <sz val="9"/>
            <color indexed="81"/>
            <rFont val="Segoe UI"/>
            <family val="2"/>
          </rPr>
          <t xml:space="preserve">R$55.603,92-  E       R$  1.010,48   </t>
        </r>
        <r>
          <rPr>
            <sz val="9"/>
            <color indexed="81"/>
            <rFont val="Segoe UI"/>
            <family val="2"/>
          </rPr>
          <t xml:space="preserve">IRRF -CELG  REFERENCIA FEVEREIRO/24, LANÇADA NA PLANILHA DE REPASSE MENSAL MARÇO/2024. DESPACHO Nº 1029/2024/SES/SUPECC-03082 e Despacho nº 332/2024- GMAE-CG (v. 58131458).
</t>
        </r>
      </text>
    </comment>
    <comment ref="F65" authorId="1" shapeId="0" xr:uid="{B6C02D89-E93F-4372-9C05-F8FA78F6FA75}">
      <text>
        <r>
          <rPr>
            <b/>
            <sz val="9"/>
            <color indexed="81"/>
            <rFont val="Segoe UI"/>
            <family val="2"/>
          </rPr>
          <t>R$ 41.559,22 - Glosa referente ao  repasse efetuado a maior no mês de dez/22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6" authorId="1" shapeId="0" xr:uid="{7EC3F2D3-69DF-4BDE-A5B0-50C28B0A8660}">
      <text>
        <r>
          <rPr>
            <sz val="9"/>
            <color indexed="81"/>
            <rFont val="Segoe UI"/>
            <family val="2"/>
          </rPr>
          <t>R$ 526.166,64 -  Relatório nº 47/2023 - COMACG/GMAE-CG/SUPECC/SES/GO (v.50772108), referente ao período de avaliação 01 de janeiro a 30 de junho de 2023, o qual corresponde ao Contrato de Gestão nº 50/2022/SES/GO, firmado entre a Secretaria de Estado da Saúde de Goiás - SES/GO e a Organização Social de Saúde - OSS, Instituto de Medicina, Estudos e Desenvolvimento - IMED,Processo nº 202300010046786</t>
        </r>
      </text>
    </comment>
  </commentList>
</comments>
</file>

<file path=xl/sharedStrings.xml><?xml version="1.0" encoding="utf-8"?>
<sst xmlns="http://schemas.openxmlformats.org/spreadsheetml/2006/main" count="105" uniqueCount="65">
  <si>
    <t>Relatório Resumido da Execução Orçamentária e Financeira por Contrato de Gestão</t>
  </si>
  <si>
    <t>Mês/Ano: Janeiro a março/2024</t>
  </si>
  <si>
    <t>Órgão Contratante: SECRETARIA DE ESTADO DA SAÚDE – SES/GO.</t>
  </si>
  <si>
    <t>CNPJ: 02.529.964/0001-57</t>
  </si>
  <si>
    <t>Organização Social Contratada : IMED - INSTITUTO DE MEDICINA, ESTUDOS E DESENVOLVIMENTO</t>
  </si>
  <si>
    <t>CNPJ: 19.324.171/0001-02</t>
  </si>
  <si>
    <t>Unidade Gerida: Hospital Estadual de Formosa Dr. César Saad Fayad.</t>
  </si>
  <si>
    <t>Contrato de Gestão nº: CONTRATO DE GESTÃO Nº 50/2022-SES/GO  -   1º Termo Aditivo , 6/ Apostilamento, 7/ Apostilamento.</t>
  </si>
  <si>
    <t xml:space="preserve">Vigência do Contrato de Gestão - Início 01/07/2022    Término 31/05/2026  / 1º Termo Aditivo: Início   01/01/2023         Término 31/05/2026 </t>
  </si>
  <si>
    <t>Previsão de Repasse Mensal do Contrato de Gestão    R$ 5.173.294,88  /ADITIVO - Custeio :  R$ 673.001,16    Processo nº: 202000010037537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</si>
  <si>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</si>
  <si>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</si>
  <si>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</si>
  <si>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</si>
  <si>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</si>
  <si>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</si>
  <si>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</si>
  <si>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</si>
  <si>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</si>
  <si>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</si>
  <si>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</si>
  <si>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</si>
  <si>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</si>
  <si>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</si>
  <si>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</si>
  <si>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</si>
  <si>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</si>
  <si>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</si>
  <si>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</si>
  <si>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</si>
  <si>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</si>
  <si>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</si>
  <si>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</si>
  <si>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</si>
  <si>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</si>
  <si>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</si>
  <si>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</si>
  <si>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</si>
  <si>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</si>
  <si>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</si>
  <si>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</si>
  <si>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DESPESA (mês/ano)</t>
  </si>
  <si>
    <t xml:space="preserve">Período da APLICAÇÃO da Glosa (mês/ano)- </t>
  </si>
  <si>
    <t>Área Responsável</t>
  </si>
  <si>
    <t>Glosa- Concessionárias (faturas da energia).</t>
  </si>
  <si>
    <t>3.3.90.39.04</t>
  </si>
  <si>
    <t xml:space="preserve">SUPECC-03082 e SES/GMAE - CG-14421 </t>
  </si>
  <si>
    <t>SUPECC-03082 e SES/GMAE - CG-14422</t>
  </si>
  <si>
    <t>SUPECC-03082 e SES/GMAE - CG-14423</t>
  </si>
  <si>
    <t>SUPECC-03082 e SES/GMAE - CG-14424</t>
  </si>
  <si>
    <t>*Glosa- Concessionárias (faturas da energia).</t>
  </si>
  <si>
    <t>SUPECC-03082 e SES/GMAE - CG-14425</t>
  </si>
  <si>
    <t>SUPECC-03082 e SES/GMAE - CG-14426</t>
  </si>
  <si>
    <t>Glossa Contrato de Gestão</t>
  </si>
  <si>
    <t>Glosa - Não cumprimento de Metas Contratuais.</t>
  </si>
  <si>
    <t>01 de janeiro a 30 de junho de 2023</t>
  </si>
  <si>
    <t>Relatório nº 47/2023 - COMACG/GMAE-CG/SUPECC/SES/GO (v.50772108)</t>
  </si>
  <si>
    <t>Total Geral</t>
  </si>
  <si>
    <t xml:space="preserve">* Glosa aplicada com valor estimado - ajuste será realizado posteriormente, quando informado pela SES/GMAE - CG-14421. </t>
  </si>
  <si>
    <r>
      <t xml:space="preserve">Nota Explicativa: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 Pagamentos (repasses – Restos a Pagar):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</rPr>
      <t>PROC:202000010037537,HOSP.EST.FORMOSA-IMED, REF. AO REPASSE CONT. GESTÃO, REF. A NOVEMBRO 2023.
.
VALOR PAGO</t>
    </r>
    <r>
      <rPr>
        <b/>
        <sz val="10"/>
        <color rgb="FF000000"/>
        <rFont val="Calibri"/>
        <family val="2"/>
        <charset val="1"/>
      </rPr>
      <t xml:space="preserve">.................R$ 35.575,18.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</rPr>
      <t>PROC:202000010037537,HOSP.EST.FORMOSA-IMED, REF. AO REPASSE CONT. GESTÃO, REF. A DEZEMBRO 2023.
.
VALOR PAGO</t>
    </r>
    <r>
      <rPr>
        <b/>
        <sz val="10"/>
        <color rgb="FF000000"/>
        <rFont val="Calibri"/>
        <family val="2"/>
        <charset val="1"/>
      </rPr>
      <t xml:space="preserve">...............R$ 48.234,14.                                                                                                                                                                                                                                                                                                                                       9. Pagamentos de Despesas de Exercícios Anteriores - DEA: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</rPr>
      <t>Repasse financeiro ao Hospital Estadual de Formosa Dr. César Saad Fayad, para pagamento do Piso Nacional da Enfermagem. Portaria GM/MS nº 1.135/2023. Contrato de Gestão nº 50/2022-SES/GO. 5° Apostilamento.
.
Programa Federal: Assistência Financeira para pagamento do piso salarial dos profissionais da Enfermagem - Portaria nº 1355/2023.
.
Referente à parcela de dezembro de 2023.</t>
    </r>
  </si>
  <si>
    <t>Fonte:Contratos de Gestão e Aditivos contidos no processo e Portal Transparência: saude.go.gov.br  e Sistema SIOFINET - Portal.go.gov.br.</t>
  </si>
  <si>
    <t>Pedro de Aquino Morais Júnior</t>
  </si>
  <si>
    <t>Thalles Paulino de Ávila</t>
  </si>
  <si>
    <t>superintendente de Monitoramento dos Contratos de Gestão e Convênios -SES-GO</t>
  </si>
  <si>
    <t>Superintendente de Gestão Integrada -SGI/SES-GO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</si>
</sst>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1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548235"/>
      </patternFill>
    </fill>
    <fill>
      <patternFill patternType="solid">
        <fgColor rgb="FFAFD095"/>
        <bgColor rgb="FFA9D18E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7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7" fontId="3" fillId="0" borderId="12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164" fontId="3" fillId="0" borderId="14" xfId="1" applyFont="1" applyBorder="1" applyAlignment="1" applyProtection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164" fontId="3" fillId="0" borderId="15" xfId="0" applyNumberFormat="1" applyFont="1" applyBorder="1" applyAlignment="1">
      <alignment wrapText="1"/>
    </xf>
    <xf numFmtId="17" fontId="3" fillId="0" borderId="16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164" fontId="3" fillId="0" borderId="15" xfId="1" applyFont="1" applyBorder="1" applyAlignment="1" applyProtection="1">
      <alignment horizontal="center" vertical="center" wrapText="1"/>
    </xf>
    <xf numFmtId="164" fontId="6" fillId="0" borderId="15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center" wrapText="1"/>
    </xf>
    <xf numFmtId="164" fontId="3" fillId="0" borderId="15" xfId="1" applyFont="1" applyBorder="1" applyAlignment="1" applyProtection="1">
      <alignment horizontal="center" wrapText="1"/>
    </xf>
    <xf numFmtId="0" fontId="3" fillId="4" borderId="12" xfId="0" applyFont="1" applyFill="1" applyBorder="1" applyAlignment="1">
      <alignment wrapText="1"/>
    </xf>
    <xf numFmtId="164" fontId="5" fillId="4" borderId="13" xfId="0" applyNumberFormat="1" applyFont="1" applyFill="1" applyBorder="1" applyAlignment="1">
      <alignment horizontal="right" wrapText="1"/>
    </xf>
    <xf numFmtId="164" fontId="5" fillId="4" borderId="13" xfId="0" applyNumberFormat="1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0" fillId="0" borderId="18" xfId="0" applyNumberForma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5" borderId="17" xfId="0" applyFont="1" applyFill="1" applyBorder="1" applyAlignment="1">
      <alignment vertical="center" wrapText="1"/>
    </xf>
    <xf numFmtId="164" fontId="5" fillId="5" borderId="17" xfId="0" applyNumberFormat="1" applyFont="1" applyFill="1" applyBorder="1" applyAlignment="1">
      <alignment horizontal="right" vertical="center" wrapText="1"/>
    </xf>
    <xf numFmtId="0" fontId="3" fillId="5" borderId="17" xfId="0" applyFont="1" applyFill="1" applyBorder="1" applyAlignment="1">
      <alignment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4C0AA-76C6-4ECD-B386-F7E21672765D}">
  <sheetPr codeName="Planilha11">
    <tabColor rgb="FF00B0F0"/>
    <pageSetUpPr fitToPage="1"/>
  </sheetPr>
  <dimension ref="A1:W115"/>
  <sheetViews>
    <sheetView tabSelected="1" topLeftCell="A57" zoomScaleNormal="100" workbookViewId="0">
      <selection activeCell="L61" sqref="L61:O61"/>
    </sheetView>
  </sheetViews>
  <sheetFormatPr defaultColWidth="8.7109375" defaultRowHeight="15" x14ac:dyDescent="0.25"/>
  <cols>
    <col min="1" max="1" width="8.85546875" customWidth="1"/>
    <col min="2" max="2" width="14.28515625" customWidth="1"/>
    <col min="3" max="3" width="16.42578125" style="61" customWidth="1"/>
    <col min="4" max="7" width="15.5703125" customWidth="1"/>
    <col min="8" max="8" width="16.7109375" customWidth="1"/>
    <col min="9" max="10" width="15.140625" customWidth="1"/>
    <col min="11" max="11" width="16" style="61" customWidth="1"/>
    <col min="12" max="21" width="15.140625" style="61" customWidth="1"/>
    <col min="22" max="22" width="16.140625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4"/>
    </row>
    <row r="3" spans="1:22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4"/>
    </row>
    <row r="5" spans="1:22" x14ac:dyDescent="0.25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x14ac:dyDescent="0.25">
      <c r="A6" s="7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3"/>
      <c r="P6" s="3"/>
      <c r="Q6" s="3"/>
      <c r="R6" s="3"/>
      <c r="S6" s="3"/>
      <c r="T6" s="3"/>
      <c r="U6" s="3"/>
      <c r="V6" s="4"/>
    </row>
    <row r="7" spans="1:22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R7" s="3"/>
      <c r="S7" s="3"/>
      <c r="T7" s="3"/>
      <c r="U7" s="3"/>
      <c r="V7" s="4"/>
    </row>
    <row r="8" spans="1:22" x14ac:dyDescent="0.25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x14ac:dyDescent="0.25">
      <c r="A9" s="7" t="s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3"/>
      <c r="P9" s="3"/>
      <c r="Q9" s="3"/>
      <c r="R9" s="3"/>
      <c r="S9" s="3"/>
      <c r="T9" s="3"/>
      <c r="U9" s="3"/>
      <c r="V9" s="4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R10" s="3"/>
      <c r="S10" s="3"/>
      <c r="T10" s="3"/>
      <c r="U10" s="3"/>
      <c r="V10" s="4"/>
    </row>
    <row r="11" spans="1:22" x14ac:dyDescent="0.25">
      <c r="A11" s="6" t="s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5.75" thickBot="1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3"/>
      <c r="P12" s="3"/>
      <c r="Q12" s="3"/>
      <c r="R12" s="3"/>
      <c r="S12" s="3"/>
      <c r="T12" s="3"/>
      <c r="U12" s="3"/>
      <c r="V12" s="4"/>
    </row>
    <row r="13" spans="1:22" ht="15.75" customHeight="1" thickBot="1" x14ac:dyDescent="0.3">
      <c r="A13" s="9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5.75" customHeight="1" thickBot="1" x14ac:dyDescent="0.3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15.75" thickBot="1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  <c r="Q15" s="11"/>
      <c r="R15" s="11"/>
      <c r="S15" s="11"/>
      <c r="T15" s="11"/>
      <c r="U15" s="11"/>
      <c r="V15" s="12"/>
    </row>
    <row r="16" spans="1:22" ht="15.75" customHeight="1" thickBot="1" x14ac:dyDescent="0.3">
      <c r="A16" s="9" t="s">
        <v>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25.5" customHeight="1" thickBot="1" x14ac:dyDescent="0.3">
      <c r="A17" s="9" t="s">
        <v>10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15.75" customHeight="1" thickBot="1" x14ac:dyDescent="0.3">
      <c r="A18" s="13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ht="15.75" customHeight="1" thickBot="1" x14ac:dyDescent="0.3">
      <c r="A19" s="14" t="s">
        <v>12</v>
      </c>
      <c r="B19" s="15"/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75" customHeight="1" thickBot="1" x14ac:dyDescent="0.3">
      <c r="A20" s="14"/>
      <c r="B20" s="17" t="s">
        <v>14</v>
      </c>
      <c r="C20" s="18" t="s">
        <v>15</v>
      </c>
      <c r="D20" s="19" t="s">
        <v>16</v>
      </c>
      <c r="E20" s="19"/>
      <c r="F20" s="19"/>
      <c r="G20" s="19" t="s">
        <v>17</v>
      </c>
      <c r="H20" s="19"/>
      <c r="I20" s="19"/>
      <c r="J20" s="20" t="s">
        <v>18</v>
      </c>
      <c r="K20" s="19" t="s">
        <v>19</v>
      </c>
      <c r="L20" s="19"/>
      <c r="M20" s="19"/>
      <c r="N20" s="19"/>
      <c r="O20" s="19" t="s">
        <v>20</v>
      </c>
      <c r="P20" s="19"/>
      <c r="Q20" s="20" t="s">
        <v>21</v>
      </c>
      <c r="R20" s="19" t="s">
        <v>22</v>
      </c>
      <c r="S20" s="19"/>
      <c r="T20" s="19" t="s">
        <v>23</v>
      </c>
      <c r="U20" s="19"/>
      <c r="V20" s="18" t="s">
        <v>24</v>
      </c>
    </row>
    <row r="21" spans="1:22" ht="44.25" customHeight="1" thickBot="1" x14ac:dyDescent="0.3">
      <c r="A21" s="14"/>
      <c r="B21" s="17"/>
      <c r="C21" s="18"/>
      <c r="D21" s="21" t="s">
        <v>25</v>
      </c>
      <c r="E21" s="21" t="s">
        <v>26</v>
      </c>
      <c r="F21" s="21" t="s">
        <v>27</v>
      </c>
      <c r="G21" s="21" t="s">
        <v>25</v>
      </c>
      <c r="H21" s="21" t="s">
        <v>26</v>
      </c>
      <c r="I21" s="21" t="s">
        <v>27</v>
      </c>
      <c r="J21" s="21" t="s">
        <v>25</v>
      </c>
      <c r="K21" s="21" t="s">
        <v>28</v>
      </c>
      <c r="L21" s="21" t="s">
        <v>25</v>
      </c>
      <c r="M21" s="21" t="s">
        <v>26</v>
      </c>
      <c r="N21" s="21" t="s">
        <v>27</v>
      </c>
      <c r="O21" s="21" t="s">
        <v>25</v>
      </c>
      <c r="P21" s="21" t="s">
        <v>26</v>
      </c>
      <c r="Q21" s="21"/>
      <c r="R21" s="21" t="s">
        <v>25</v>
      </c>
      <c r="S21" s="21" t="s">
        <v>26</v>
      </c>
      <c r="T21" s="21" t="s">
        <v>25</v>
      </c>
      <c r="U21" s="21" t="s">
        <v>29</v>
      </c>
      <c r="V21" s="18"/>
    </row>
    <row r="22" spans="1:22" ht="15.75" thickBot="1" x14ac:dyDescent="0.3">
      <c r="A22" s="22">
        <v>45292</v>
      </c>
      <c r="B22" s="23">
        <v>5850966.7700000005</v>
      </c>
      <c r="C22" s="23">
        <v>5850966.7700000005</v>
      </c>
      <c r="D22" s="23">
        <v>44055275.290000007</v>
      </c>
      <c r="E22" s="23"/>
      <c r="F22" s="23"/>
      <c r="G22" s="23">
        <v>11452592.080000002</v>
      </c>
      <c r="H22" s="24"/>
      <c r="I22" s="25"/>
      <c r="J22" s="26">
        <v>69783.23</v>
      </c>
      <c r="K22" s="27">
        <v>45292</v>
      </c>
      <c r="L22" s="28">
        <v>5706296.04</v>
      </c>
      <c r="M22" s="29"/>
      <c r="N22" s="29"/>
      <c r="O22" s="30"/>
      <c r="P22" s="30"/>
      <c r="Q22" s="30"/>
      <c r="R22" s="29"/>
      <c r="S22" s="29"/>
      <c r="T22" s="30"/>
      <c r="U22" s="30"/>
      <c r="V22" s="31">
        <f t="shared" ref="V22:V39" si="0">L22+M22+N22+R22+S22+T22+U22</f>
        <v>5706296.04</v>
      </c>
    </row>
    <row r="23" spans="1:22" ht="15.75" thickBot="1" x14ac:dyDescent="0.3">
      <c r="A23" s="32">
        <v>45323</v>
      </c>
      <c r="B23" s="33">
        <v>5852026.4699999997</v>
      </c>
      <c r="C23" s="33">
        <v>5852026.4699999997</v>
      </c>
      <c r="D23" s="23">
        <v>4670.7299999999996</v>
      </c>
      <c r="E23" s="23"/>
      <c r="F23" s="23"/>
      <c r="G23" s="23">
        <v>6080235.2300000004</v>
      </c>
      <c r="H23" s="34"/>
      <c r="I23" s="35"/>
      <c r="J23" s="36">
        <v>56614.400000000001</v>
      </c>
      <c r="K23" s="27">
        <v>45292</v>
      </c>
      <c r="L23" s="28">
        <v>35677.75</v>
      </c>
      <c r="M23" s="37"/>
      <c r="N23" s="37"/>
      <c r="O23" s="38"/>
      <c r="P23" s="38"/>
      <c r="Q23" s="38"/>
      <c r="R23" s="38"/>
      <c r="S23" s="38"/>
      <c r="T23" s="38"/>
      <c r="U23" s="38"/>
      <c r="V23" s="31">
        <f t="shared" si="0"/>
        <v>35677.75</v>
      </c>
    </row>
    <row r="24" spans="1:22" ht="15.75" thickBot="1" x14ac:dyDescent="0.3">
      <c r="A24" s="32">
        <v>45323</v>
      </c>
      <c r="B24" s="33"/>
      <c r="C24" s="33"/>
      <c r="D24" s="23"/>
      <c r="E24" s="23"/>
      <c r="F24" s="23"/>
      <c r="G24" s="23"/>
      <c r="H24" s="34"/>
      <c r="I24" s="35"/>
      <c r="J24" s="36"/>
      <c r="K24" s="27">
        <v>45289</v>
      </c>
      <c r="L24" s="37"/>
      <c r="M24" s="37"/>
      <c r="N24" s="37"/>
      <c r="O24" s="38"/>
      <c r="P24" s="38"/>
      <c r="Q24" s="38"/>
      <c r="R24" s="28">
        <v>48234.14</v>
      </c>
      <c r="S24" s="38"/>
      <c r="T24" s="38"/>
      <c r="U24" s="38"/>
      <c r="V24" s="31">
        <f t="shared" si="0"/>
        <v>48234.14</v>
      </c>
    </row>
    <row r="25" spans="1:22" ht="15.75" thickBot="1" x14ac:dyDescent="0.3">
      <c r="A25" s="32">
        <v>45323</v>
      </c>
      <c r="B25" s="33"/>
      <c r="C25" s="33"/>
      <c r="D25" s="23"/>
      <c r="E25" s="23"/>
      <c r="F25" s="23"/>
      <c r="G25" s="23"/>
      <c r="H25" s="34"/>
      <c r="I25" s="35"/>
      <c r="J25" s="36"/>
      <c r="K25" s="27">
        <v>45231</v>
      </c>
      <c r="L25" s="37"/>
      <c r="M25" s="37"/>
      <c r="N25" s="37"/>
      <c r="O25" s="38"/>
      <c r="P25" s="38"/>
      <c r="Q25" s="38"/>
      <c r="R25" s="28">
        <v>35575.18</v>
      </c>
      <c r="S25" s="38"/>
      <c r="T25" s="38"/>
      <c r="U25" s="38"/>
      <c r="V25" s="31">
        <f t="shared" si="0"/>
        <v>35575.18</v>
      </c>
    </row>
    <row r="26" spans="1:22" ht="15.75" thickBot="1" x14ac:dyDescent="0.3">
      <c r="A26" s="32">
        <v>45323</v>
      </c>
      <c r="B26" s="33"/>
      <c r="C26" s="33"/>
      <c r="D26" s="23"/>
      <c r="E26" s="23"/>
      <c r="F26" s="23"/>
      <c r="G26" s="23"/>
      <c r="H26" s="34"/>
      <c r="I26" s="35"/>
      <c r="J26" s="36"/>
      <c r="K26" s="27">
        <v>45323</v>
      </c>
      <c r="L26" s="28">
        <v>5746296.04</v>
      </c>
      <c r="M26" s="37"/>
      <c r="N26" s="37"/>
      <c r="O26" s="38"/>
      <c r="P26" s="38"/>
      <c r="Q26" s="38"/>
      <c r="R26" s="38"/>
      <c r="S26" s="38"/>
      <c r="T26" s="38"/>
      <c r="U26" s="38"/>
      <c r="V26" s="31">
        <f t="shared" si="0"/>
        <v>5746296.04</v>
      </c>
    </row>
    <row r="27" spans="1:22" ht="15.75" thickBot="1" x14ac:dyDescent="0.3">
      <c r="A27" s="22">
        <v>45352</v>
      </c>
      <c r="B27" s="33">
        <v>5846296.04</v>
      </c>
      <c r="C27" s="33">
        <v>5846296.04</v>
      </c>
      <c r="D27" s="23">
        <v>5730.43</v>
      </c>
      <c r="E27" s="23"/>
      <c r="F27" s="23"/>
      <c r="G27" s="23">
        <v>44940.179999999993</v>
      </c>
      <c r="H27" s="34"/>
      <c r="I27" s="35"/>
      <c r="J27" s="36">
        <v>100000</v>
      </c>
      <c r="K27" s="27">
        <v>45292</v>
      </c>
      <c r="L27" s="28">
        <v>4670.7299999999996</v>
      </c>
      <c r="M27" s="37"/>
      <c r="N27" s="37"/>
      <c r="O27" s="38"/>
      <c r="P27" s="38"/>
      <c r="Q27" s="38"/>
      <c r="R27" s="38"/>
      <c r="S27" s="38"/>
      <c r="T27" s="38"/>
      <c r="U27" s="38"/>
      <c r="V27" s="31">
        <f t="shared" si="0"/>
        <v>4670.7299999999996</v>
      </c>
    </row>
    <row r="28" spans="1:22" ht="15.75" thickBot="1" x14ac:dyDescent="0.3">
      <c r="A28" s="22">
        <v>45352</v>
      </c>
      <c r="B28" s="33"/>
      <c r="C28" s="33"/>
      <c r="D28" s="23"/>
      <c r="E28" s="23"/>
      <c r="F28" s="23"/>
      <c r="G28" s="23"/>
      <c r="H28" s="34"/>
      <c r="I28" s="35"/>
      <c r="J28" s="36"/>
      <c r="K28" s="27">
        <v>45289</v>
      </c>
      <c r="L28" s="37"/>
      <c r="M28" s="37"/>
      <c r="N28" s="37"/>
      <c r="O28" s="38"/>
      <c r="P28" s="38"/>
      <c r="Q28" s="38"/>
      <c r="R28" s="38"/>
      <c r="S28" s="38"/>
      <c r="T28" s="28">
        <v>214452.12</v>
      </c>
      <c r="U28" s="38"/>
      <c r="V28" s="31">
        <f t="shared" si="0"/>
        <v>214452.12</v>
      </c>
    </row>
    <row r="29" spans="1:22" ht="15.75" thickBot="1" x14ac:dyDescent="0.3">
      <c r="A29" s="22">
        <v>45352</v>
      </c>
      <c r="B29" s="33"/>
      <c r="C29" s="33"/>
      <c r="D29" s="23"/>
      <c r="E29" s="23"/>
      <c r="F29" s="23"/>
      <c r="G29" s="23"/>
      <c r="H29" s="34"/>
      <c r="I29" s="35"/>
      <c r="J29" s="36"/>
      <c r="K29" s="27">
        <v>45323</v>
      </c>
      <c r="L29" s="28">
        <v>5730.43</v>
      </c>
      <c r="M29" s="37"/>
      <c r="N29" s="37"/>
      <c r="O29" s="38"/>
      <c r="P29" s="38"/>
      <c r="Q29" s="38"/>
      <c r="R29" s="38"/>
      <c r="S29" s="38"/>
      <c r="T29" s="38"/>
      <c r="U29" s="38"/>
      <c r="V29" s="31">
        <f t="shared" si="0"/>
        <v>5730.43</v>
      </c>
    </row>
    <row r="30" spans="1:22" ht="15.75" thickBot="1" x14ac:dyDescent="0.3">
      <c r="A30" s="22">
        <v>45352</v>
      </c>
      <c r="B30" s="33"/>
      <c r="C30" s="33"/>
      <c r="D30" s="23"/>
      <c r="E30" s="23"/>
      <c r="F30" s="23"/>
      <c r="G30" s="23"/>
      <c r="H30" s="34"/>
      <c r="I30" s="35"/>
      <c r="J30" s="36"/>
      <c r="K30" s="27">
        <v>45380</v>
      </c>
      <c r="L30" s="28">
        <v>5746296.04</v>
      </c>
      <c r="M30" s="37"/>
      <c r="N30" s="37"/>
      <c r="O30" s="38"/>
      <c r="P30" s="38"/>
      <c r="Q30" s="38"/>
      <c r="R30" s="38"/>
      <c r="S30" s="38"/>
      <c r="T30" s="38"/>
      <c r="U30" s="38"/>
      <c r="V30" s="31">
        <f t="shared" si="0"/>
        <v>5746296.04</v>
      </c>
    </row>
    <row r="31" spans="1:22" ht="15.75" thickBot="1" x14ac:dyDescent="0.3">
      <c r="A31" s="32">
        <v>45383</v>
      </c>
      <c r="B31" s="33">
        <v>5846296.04</v>
      </c>
      <c r="C31" s="33">
        <v>5846296.04</v>
      </c>
      <c r="D31" s="23"/>
      <c r="E31" s="23"/>
      <c r="F31" s="23"/>
      <c r="G31" s="23"/>
      <c r="H31" s="34"/>
      <c r="I31" s="35"/>
      <c r="J31" s="36">
        <v>709285.08</v>
      </c>
      <c r="K31" s="27"/>
      <c r="L31" s="28"/>
      <c r="M31" s="37"/>
      <c r="N31" s="37"/>
      <c r="O31" s="38"/>
      <c r="P31" s="38"/>
      <c r="Q31" s="38"/>
      <c r="R31" s="38"/>
      <c r="S31" s="38"/>
      <c r="T31" s="38"/>
      <c r="U31" s="38"/>
      <c r="V31" s="31">
        <f t="shared" si="0"/>
        <v>0</v>
      </c>
    </row>
    <row r="32" spans="1:22" ht="15.75" thickBot="1" x14ac:dyDescent="0.3">
      <c r="A32" s="22">
        <v>45413</v>
      </c>
      <c r="B32" s="33">
        <v>5846296.04</v>
      </c>
      <c r="C32" s="33">
        <v>5846296.04</v>
      </c>
      <c r="D32" s="23"/>
      <c r="E32" s="23"/>
      <c r="F32" s="23"/>
      <c r="G32" s="23"/>
      <c r="H32" s="34"/>
      <c r="I32" s="35"/>
      <c r="J32" s="36">
        <v>100000</v>
      </c>
      <c r="K32" s="27"/>
      <c r="L32" s="28"/>
      <c r="M32" s="37"/>
      <c r="N32" s="37"/>
      <c r="O32" s="38"/>
      <c r="P32" s="38"/>
      <c r="Q32" s="38"/>
      <c r="R32" s="38"/>
      <c r="S32" s="38"/>
      <c r="T32" s="38"/>
      <c r="U32" s="38"/>
      <c r="V32" s="31">
        <f t="shared" si="0"/>
        <v>0</v>
      </c>
    </row>
    <row r="33" spans="1:22" ht="15.75" thickBot="1" x14ac:dyDescent="0.3">
      <c r="A33" s="32">
        <v>45444</v>
      </c>
      <c r="B33" s="33">
        <v>5846296.04</v>
      </c>
      <c r="C33" s="33">
        <v>5846296.04</v>
      </c>
      <c r="D33" s="23"/>
      <c r="E33" s="23"/>
      <c r="F33" s="23"/>
      <c r="G33" s="23"/>
      <c r="H33" s="34"/>
      <c r="I33" s="35"/>
      <c r="J33" s="36">
        <v>100000</v>
      </c>
      <c r="K33" s="27"/>
      <c r="L33" s="28"/>
      <c r="M33" s="37"/>
      <c r="N33" s="37"/>
      <c r="O33" s="38"/>
      <c r="P33" s="38"/>
      <c r="Q33" s="38"/>
      <c r="R33" s="38"/>
      <c r="S33" s="38"/>
      <c r="T33" s="38"/>
      <c r="U33" s="38"/>
      <c r="V33" s="31">
        <f t="shared" si="0"/>
        <v>0</v>
      </c>
    </row>
    <row r="34" spans="1:22" ht="15.75" thickBot="1" x14ac:dyDescent="0.3">
      <c r="A34" s="22">
        <v>45474</v>
      </c>
      <c r="B34" s="33">
        <v>5846296.04</v>
      </c>
      <c r="C34" s="33">
        <v>5846296.04</v>
      </c>
      <c r="D34" s="23"/>
      <c r="E34" s="23"/>
      <c r="F34" s="23"/>
      <c r="G34" s="23"/>
      <c r="H34" s="34"/>
      <c r="I34" s="35"/>
      <c r="J34" s="36">
        <v>100000</v>
      </c>
      <c r="K34" s="27"/>
      <c r="L34" s="28"/>
      <c r="M34" s="37"/>
      <c r="N34" s="37"/>
      <c r="O34" s="38"/>
      <c r="P34" s="38"/>
      <c r="Q34" s="38"/>
      <c r="R34" s="38"/>
      <c r="S34" s="38"/>
      <c r="T34" s="38"/>
      <c r="U34" s="38"/>
      <c r="V34" s="31">
        <f t="shared" si="0"/>
        <v>0</v>
      </c>
    </row>
    <row r="35" spans="1:22" ht="15.75" thickBot="1" x14ac:dyDescent="0.3">
      <c r="A35" s="32">
        <v>45505</v>
      </c>
      <c r="B35" s="33">
        <v>5846296.04</v>
      </c>
      <c r="C35" s="33">
        <v>5846296.04</v>
      </c>
      <c r="D35" s="39"/>
      <c r="E35" s="39"/>
      <c r="F35" s="39"/>
      <c r="G35" s="40"/>
      <c r="H35" s="34"/>
      <c r="I35" s="35"/>
      <c r="J35" s="36">
        <v>100000</v>
      </c>
      <c r="K35" s="27"/>
      <c r="L35" s="28"/>
      <c r="M35" s="37"/>
      <c r="N35" s="37"/>
      <c r="O35" s="38"/>
      <c r="P35" s="38"/>
      <c r="Q35" s="38"/>
      <c r="R35" s="38"/>
      <c r="S35" s="38"/>
      <c r="T35" s="38"/>
      <c r="U35" s="38"/>
      <c r="V35" s="31">
        <f t="shared" si="0"/>
        <v>0</v>
      </c>
    </row>
    <row r="36" spans="1:22" ht="15.75" thickBot="1" x14ac:dyDescent="0.3">
      <c r="A36" s="22">
        <v>45536</v>
      </c>
      <c r="B36" s="33">
        <v>5846296.04</v>
      </c>
      <c r="C36" s="33">
        <v>5846296.04</v>
      </c>
      <c r="D36" s="39"/>
      <c r="E36" s="39"/>
      <c r="F36" s="39"/>
      <c r="G36" s="40"/>
      <c r="H36" s="34"/>
      <c r="I36" s="35"/>
      <c r="J36" s="36">
        <v>100000</v>
      </c>
      <c r="K36" s="27"/>
      <c r="L36" s="28"/>
      <c r="M36" s="37"/>
      <c r="N36" s="37"/>
      <c r="O36" s="38"/>
      <c r="P36" s="38"/>
      <c r="Q36" s="38"/>
      <c r="R36" s="38"/>
      <c r="S36" s="38"/>
      <c r="T36" s="38"/>
      <c r="U36" s="38"/>
      <c r="V36" s="31">
        <f t="shared" si="0"/>
        <v>0</v>
      </c>
    </row>
    <row r="37" spans="1:22" ht="15.75" thickBot="1" x14ac:dyDescent="0.3">
      <c r="A37" s="32">
        <v>45566</v>
      </c>
      <c r="B37" s="33">
        <v>5846296.04</v>
      </c>
      <c r="C37" s="33">
        <v>5846296.04</v>
      </c>
      <c r="D37" s="39"/>
      <c r="E37" s="39"/>
      <c r="F37" s="39"/>
      <c r="G37" s="40"/>
      <c r="H37" s="34"/>
      <c r="I37" s="35"/>
      <c r="J37" s="36">
        <v>100000</v>
      </c>
      <c r="K37" s="27"/>
      <c r="L37" s="28"/>
      <c r="M37" s="37"/>
      <c r="N37" s="37"/>
      <c r="O37" s="38"/>
      <c r="P37" s="38"/>
      <c r="Q37" s="38"/>
      <c r="R37" s="38"/>
      <c r="S37" s="38"/>
      <c r="T37" s="38"/>
      <c r="U37" s="38"/>
      <c r="V37" s="31">
        <f t="shared" si="0"/>
        <v>0</v>
      </c>
    </row>
    <row r="38" spans="1:22" ht="15.75" thickBot="1" x14ac:dyDescent="0.3">
      <c r="A38" s="22">
        <v>45597</v>
      </c>
      <c r="B38" s="33">
        <v>5846296.04</v>
      </c>
      <c r="C38" s="33">
        <v>5846296.04</v>
      </c>
      <c r="D38" s="39"/>
      <c r="E38" s="39"/>
      <c r="F38" s="39"/>
      <c r="G38" s="40"/>
      <c r="H38" s="34"/>
      <c r="I38" s="35"/>
      <c r="J38" s="36">
        <v>100000</v>
      </c>
      <c r="K38" s="27"/>
      <c r="L38" s="28"/>
      <c r="M38" s="37"/>
      <c r="N38" s="37"/>
      <c r="O38" s="38"/>
      <c r="P38" s="38"/>
      <c r="Q38" s="38"/>
      <c r="R38" s="38"/>
      <c r="S38" s="38"/>
      <c r="T38" s="38"/>
      <c r="U38" s="38"/>
      <c r="V38" s="31">
        <f t="shared" si="0"/>
        <v>0</v>
      </c>
    </row>
    <row r="39" spans="1:22" ht="15.75" thickBot="1" x14ac:dyDescent="0.3">
      <c r="A39" s="32">
        <v>45627</v>
      </c>
      <c r="B39" s="33">
        <v>5846296.04</v>
      </c>
      <c r="C39" s="33">
        <v>5846296.04</v>
      </c>
      <c r="D39" s="39"/>
      <c r="E39" s="39"/>
      <c r="F39" s="39"/>
      <c r="G39" s="40"/>
      <c r="H39" s="34"/>
      <c r="I39" s="35"/>
      <c r="J39" s="36">
        <v>100000</v>
      </c>
      <c r="K39" s="27"/>
      <c r="L39" s="28"/>
      <c r="M39" s="37"/>
      <c r="N39" s="37"/>
      <c r="O39" s="38"/>
      <c r="P39" s="38"/>
      <c r="Q39" s="38"/>
      <c r="R39" s="38"/>
      <c r="S39" s="38"/>
      <c r="T39" s="38"/>
      <c r="U39" s="38"/>
      <c r="V39" s="31">
        <f t="shared" si="0"/>
        <v>0</v>
      </c>
    </row>
    <row r="40" spans="1:22" ht="15.75" thickBot="1" x14ac:dyDescent="0.3">
      <c r="A40" s="41"/>
      <c r="B40" s="42">
        <f t="shared" ref="B40:J40" si="1">SUM(B22:B39)</f>
        <v>70165953.640000001</v>
      </c>
      <c r="C40" s="42">
        <f t="shared" si="1"/>
        <v>70165953.640000001</v>
      </c>
      <c r="D40" s="42">
        <f t="shared" si="1"/>
        <v>44065676.450000003</v>
      </c>
      <c r="E40" s="42">
        <f t="shared" si="1"/>
        <v>0</v>
      </c>
      <c r="F40" s="42">
        <f t="shared" si="1"/>
        <v>0</v>
      </c>
      <c r="G40" s="42">
        <f t="shared" si="1"/>
        <v>17577767.490000002</v>
      </c>
      <c r="H40" s="42">
        <f t="shared" si="1"/>
        <v>0</v>
      </c>
      <c r="I40" s="42">
        <f t="shared" si="1"/>
        <v>0</v>
      </c>
      <c r="J40" s="42">
        <f t="shared" si="1"/>
        <v>1735682.71</v>
      </c>
      <c r="K40" s="43"/>
      <c r="L40" s="43">
        <f t="shared" ref="L40:V40" si="2">SUM(L22:L39)</f>
        <v>17244967.030000001</v>
      </c>
      <c r="M40" s="43">
        <f t="shared" si="2"/>
        <v>0</v>
      </c>
      <c r="N40" s="43">
        <f t="shared" si="2"/>
        <v>0</v>
      </c>
      <c r="O40" s="43">
        <f t="shared" si="2"/>
        <v>0</v>
      </c>
      <c r="P40" s="43">
        <f t="shared" si="2"/>
        <v>0</v>
      </c>
      <c r="Q40" s="43">
        <f t="shared" si="2"/>
        <v>0</v>
      </c>
      <c r="R40" s="43">
        <f t="shared" si="2"/>
        <v>83809.320000000007</v>
      </c>
      <c r="S40" s="43">
        <f t="shared" si="2"/>
        <v>0</v>
      </c>
      <c r="T40" s="43">
        <f t="shared" si="2"/>
        <v>214452.12</v>
      </c>
      <c r="U40" s="43">
        <f t="shared" si="2"/>
        <v>0</v>
      </c>
      <c r="V40" s="42">
        <f t="shared" si="2"/>
        <v>17543228.469999999</v>
      </c>
    </row>
    <row r="41" spans="1:22" x14ac:dyDescent="0.25">
      <c r="A41" s="44"/>
      <c r="B41" s="44"/>
      <c r="C41" s="45"/>
      <c r="D41" s="44"/>
      <c r="E41" s="44"/>
      <c r="F41" s="44"/>
      <c r="G41" s="44"/>
      <c r="H41" s="44"/>
      <c r="I41" s="44"/>
      <c r="J41" s="44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4"/>
    </row>
    <row r="42" spans="1:22" ht="26.25" customHeight="1" x14ac:dyDescent="0.25">
      <c r="A42" s="46" t="s">
        <v>30</v>
      </c>
      <c r="B42" s="46"/>
      <c r="C42" s="46"/>
      <c r="D42" s="46"/>
      <c r="E42" s="46"/>
      <c r="F42" s="44"/>
      <c r="G42" s="44"/>
      <c r="H42" s="44"/>
      <c r="I42" s="44"/>
      <c r="J42" s="44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4"/>
    </row>
    <row r="43" spans="1:22" ht="15" customHeight="1" x14ac:dyDescent="0.25">
      <c r="A43" s="47" t="s">
        <v>31</v>
      </c>
      <c r="B43" s="47"/>
      <c r="C43" s="47"/>
      <c r="D43" s="47"/>
      <c r="E43" s="47"/>
      <c r="F43" s="44"/>
      <c r="G43" s="44"/>
      <c r="H43" s="44"/>
      <c r="I43" s="44"/>
      <c r="J43" s="44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4"/>
    </row>
    <row r="44" spans="1:22" x14ac:dyDescent="0.25">
      <c r="A44" s="47"/>
      <c r="B44" s="47"/>
      <c r="C44" s="47"/>
      <c r="D44" s="47"/>
      <c r="E44" s="47"/>
      <c r="F44" s="44"/>
      <c r="G44" s="44"/>
      <c r="H44" s="44"/>
      <c r="I44" s="44"/>
      <c r="J44" s="44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4"/>
    </row>
    <row r="45" spans="1:22" ht="30.75" customHeight="1" x14ac:dyDescent="0.25">
      <c r="A45" s="48" t="s">
        <v>32</v>
      </c>
      <c r="B45" s="48"/>
      <c r="C45" s="48"/>
      <c r="D45" s="48"/>
      <c r="E45" s="48"/>
      <c r="F45" s="44"/>
      <c r="G45" s="44"/>
      <c r="H45" s="44"/>
      <c r="I45" s="44"/>
      <c r="J45" s="44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4"/>
    </row>
    <row r="46" spans="1:22" ht="15" customHeight="1" x14ac:dyDescent="0.25">
      <c r="A46" s="48" t="s">
        <v>33</v>
      </c>
      <c r="B46" s="48"/>
      <c r="C46" s="48"/>
      <c r="D46" s="48"/>
      <c r="E46" s="48"/>
      <c r="F46" s="44"/>
      <c r="G46" s="44"/>
      <c r="H46" s="44"/>
      <c r="I46" s="44"/>
      <c r="J46" s="44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4"/>
    </row>
    <row r="47" spans="1:22" ht="15" customHeight="1" x14ac:dyDescent="0.25">
      <c r="A47" s="48" t="s">
        <v>34</v>
      </c>
      <c r="B47" s="48"/>
      <c r="C47" s="48"/>
      <c r="D47" s="48"/>
      <c r="E47" s="48"/>
      <c r="F47" s="44"/>
      <c r="G47" s="44"/>
      <c r="H47" s="44"/>
      <c r="I47" s="44"/>
      <c r="J47" s="44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4"/>
    </row>
    <row r="48" spans="1:22" ht="15" customHeight="1" x14ac:dyDescent="0.25">
      <c r="A48" s="48" t="s">
        <v>35</v>
      </c>
      <c r="B48" s="48"/>
      <c r="C48" s="48"/>
      <c r="D48" s="48"/>
      <c r="E48" s="48"/>
      <c r="F48" s="44"/>
      <c r="G48" s="44"/>
      <c r="H48" s="44"/>
      <c r="I48" s="44"/>
      <c r="J48" s="44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4"/>
    </row>
    <row r="49" spans="1:22" ht="15" customHeight="1" x14ac:dyDescent="0.25">
      <c r="A49" s="48" t="s">
        <v>36</v>
      </c>
      <c r="B49" s="48"/>
      <c r="C49" s="48"/>
      <c r="D49" s="48"/>
      <c r="E49" s="48"/>
      <c r="F49" s="44"/>
      <c r="G49" s="44"/>
      <c r="H49" s="44"/>
      <c r="I49" s="44"/>
      <c r="J49" s="44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4"/>
    </row>
    <row r="50" spans="1:22" x14ac:dyDescent="0.25">
      <c r="A50" s="44"/>
      <c r="B50" s="44"/>
      <c r="C50" s="45"/>
      <c r="D50" s="44"/>
      <c r="E50" s="44"/>
      <c r="F50" s="44"/>
      <c r="G50" s="44"/>
      <c r="H50" s="44"/>
      <c r="I50" s="44"/>
      <c r="J50" s="44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4"/>
    </row>
    <row r="51" spans="1:22" ht="15.75" customHeight="1" x14ac:dyDescent="0.25">
      <c r="A51" s="46" t="s">
        <v>37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4"/>
    </row>
    <row r="52" spans="1:22" ht="38.25" customHeight="1" x14ac:dyDescent="0.25">
      <c r="A52" s="47" t="s">
        <v>31</v>
      </c>
      <c r="B52" s="47"/>
      <c r="C52" s="47"/>
      <c r="D52" s="47"/>
      <c r="E52" s="47"/>
      <c r="F52" s="49" t="s">
        <v>38</v>
      </c>
      <c r="G52" s="49" t="s">
        <v>39</v>
      </c>
      <c r="H52" s="49" t="s">
        <v>40</v>
      </c>
      <c r="I52" s="49" t="s">
        <v>41</v>
      </c>
      <c r="J52" s="49" t="s">
        <v>42</v>
      </c>
      <c r="K52" s="49" t="s">
        <v>43</v>
      </c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4"/>
    </row>
    <row r="53" spans="1:22" ht="38.25" customHeight="1" x14ac:dyDescent="0.25">
      <c r="A53" s="48" t="s">
        <v>44</v>
      </c>
      <c r="B53" s="48"/>
      <c r="C53" s="48"/>
      <c r="D53" s="48"/>
      <c r="E53" s="48"/>
      <c r="F53" s="50">
        <f>68609.65+1173.58</f>
        <v>69783.23</v>
      </c>
      <c r="G53" s="51" t="s">
        <v>45</v>
      </c>
      <c r="H53" s="52">
        <v>201800010008207</v>
      </c>
      <c r="I53" s="53">
        <v>45292</v>
      </c>
      <c r="J53" s="53">
        <v>45292</v>
      </c>
      <c r="K53" s="51" t="s">
        <v>46</v>
      </c>
      <c r="L53" s="54"/>
      <c r="M53" s="55"/>
      <c r="N53" s="55"/>
      <c r="O53" s="55"/>
      <c r="P53" s="56"/>
      <c r="Q53" s="45"/>
      <c r="R53" s="45"/>
      <c r="S53" s="45"/>
      <c r="T53" s="45"/>
      <c r="U53" s="45"/>
      <c r="V53" s="44"/>
    </row>
    <row r="54" spans="1:22" ht="38.25" customHeight="1" x14ac:dyDescent="0.25">
      <c r="A54" s="48" t="s">
        <v>44</v>
      </c>
      <c r="B54" s="48"/>
      <c r="C54" s="48"/>
      <c r="D54" s="48"/>
      <c r="E54" s="48"/>
      <c r="F54" s="50">
        <f>55603.92+1010.48</f>
        <v>56614.400000000001</v>
      </c>
      <c r="G54" s="51" t="s">
        <v>45</v>
      </c>
      <c r="H54" s="52">
        <v>201800010008207</v>
      </c>
      <c r="I54" s="53">
        <v>45323</v>
      </c>
      <c r="J54" s="53">
        <v>45323</v>
      </c>
      <c r="K54" s="51" t="s">
        <v>46</v>
      </c>
      <c r="L54" s="54"/>
      <c r="M54" s="55"/>
      <c r="N54" s="55"/>
      <c r="O54" s="55"/>
      <c r="P54" s="56"/>
      <c r="Q54" s="45"/>
      <c r="R54" s="45"/>
      <c r="S54" s="45"/>
      <c r="T54" s="45"/>
      <c r="U54" s="45"/>
      <c r="V54" s="44"/>
    </row>
    <row r="55" spans="1:22" ht="38.25" customHeight="1" x14ac:dyDescent="0.25">
      <c r="A55" s="48" t="s">
        <v>44</v>
      </c>
      <c r="B55" s="48"/>
      <c r="C55" s="48"/>
      <c r="D55" s="48"/>
      <c r="E55" s="48"/>
      <c r="F55" s="50">
        <v>100000</v>
      </c>
      <c r="G55" s="51" t="s">
        <v>45</v>
      </c>
      <c r="H55" s="52">
        <v>201800010008207</v>
      </c>
      <c r="I55" s="53">
        <v>45352</v>
      </c>
      <c r="J55" s="53">
        <v>45352</v>
      </c>
      <c r="K55" s="51" t="s">
        <v>46</v>
      </c>
      <c r="L55" s="54"/>
      <c r="M55" s="55"/>
      <c r="N55" s="55"/>
      <c r="O55" s="55"/>
      <c r="P55" s="56"/>
      <c r="Q55" s="45"/>
      <c r="R55" s="45"/>
      <c r="S55" s="45"/>
      <c r="T55" s="45"/>
      <c r="U55" s="45"/>
      <c r="V55" s="44"/>
    </row>
    <row r="56" spans="1:22" ht="38.25" customHeight="1" x14ac:dyDescent="0.25">
      <c r="A56" s="48" t="s">
        <v>44</v>
      </c>
      <c r="B56" s="48"/>
      <c r="C56" s="48"/>
      <c r="D56" s="48"/>
      <c r="E56" s="48"/>
      <c r="F56" s="50">
        <v>100000</v>
      </c>
      <c r="G56" s="51" t="s">
        <v>45</v>
      </c>
      <c r="H56" s="52">
        <v>201800010008207</v>
      </c>
      <c r="I56" s="53">
        <v>45383</v>
      </c>
      <c r="J56" s="53">
        <v>45383</v>
      </c>
      <c r="K56" s="51" t="s">
        <v>46</v>
      </c>
      <c r="L56" s="54"/>
      <c r="M56" s="55"/>
      <c r="N56" s="55"/>
      <c r="O56" s="55"/>
      <c r="P56" s="56"/>
      <c r="Q56" s="45"/>
      <c r="R56" s="45"/>
      <c r="S56" s="45"/>
      <c r="T56" s="45"/>
      <c r="U56" s="45"/>
      <c r="V56" s="44"/>
    </row>
    <row r="57" spans="1:22" ht="38.25" customHeight="1" x14ac:dyDescent="0.25">
      <c r="A57" s="48" t="s">
        <v>44</v>
      </c>
      <c r="B57" s="48"/>
      <c r="C57" s="48"/>
      <c r="D57" s="48"/>
      <c r="E57" s="48"/>
      <c r="F57" s="50">
        <v>100000</v>
      </c>
      <c r="G57" s="51" t="s">
        <v>45</v>
      </c>
      <c r="H57" s="52">
        <v>201800010008207</v>
      </c>
      <c r="I57" s="53">
        <v>45413</v>
      </c>
      <c r="J57" s="53">
        <v>45413</v>
      </c>
      <c r="K57" s="51" t="s">
        <v>46</v>
      </c>
      <c r="L57" s="54"/>
      <c r="M57" s="55"/>
      <c r="N57" s="55"/>
      <c r="O57" s="55"/>
      <c r="P57" s="56"/>
      <c r="Q57" s="45"/>
      <c r="R57" s="45"/>
      <c r="S57" s="45"/>
      <c r="T57" s="45"/>
      <c r="U57" s="45"/>
      <c r="V57" s="44"/>
    </row>
    <row r="58" spans="1:22" ht="38.25" customHeight="1" x14ac:dyDescent="0.25">
      <c r="A58" s="48" t="s">
        <v>44</v>
      </c>
      <c r="B58" s="48"/>
      <c r="C58" s="48"/>
      <c r="D58" s="48"/>
      <c r="E58" s="48"/>
      <c r="F58" s="50">
        <v>100000</v>
      </c>
      <c r="G58" s="51" t="s">
        <v>45</v>
      </c>
      <c r="H58" s="52">
        <v>201800010008207</v>
      </c>
      <c r="I58" s="53">
        <v>45444</v>
      </c>
      <c r="J58" s="53">
        <v>45444</v>
      </c>
      <c r="K58" s="51" t="s">
        <v>46</v>
      </c>
      <c r="L58" s="54"/>
      <c r="M58" s="55"/>
      <c r="N58" s="55"/>
      <c r="O58" s="55"/>
      <c r="P58" s="56"/>
      <c r="Q58" s="45"/>
      <c r="R58" s="45"/>
      <c r="S58" s="45"/>
      <c r="T58" s="45"/>
      <c r="U58" s="45"/>
      <c r="V58" s="44"/>
    </row>
    <row r="59" spans="1:22" ht="38.25" customHeight="1" x14ac:dyDescent="0.25">
      <c r="A59" s="48" t="s">
        <v>44</v>
      </c>
      <c r="B59" s="48"/>
      <c r="C59" s="48"/>
      <c r="D59" s="48"/>
      <c r="E59" s="48"/>
      <c r="F59" s="50">
        <v>100000</v>
      </c>
      <c r="G59" s="51" t="s">
        <v>45</v>
      </c>
      <c r="H59" s="52">
        <v>201800010008207</v>
      </c>
      <c r="I59" s="53">
        <v>45474</v>
      </c>
      <c r="J59" s="53">
        <v>45474</v>
      </c>
      <c r="K59" s="51" t="s">
        <v>47</v>
      </c>
      <c r="L59" s="54"/>
      <c r="M59" s="55"/>
      <c r="N59" s="55"/>
      <c r="O59" s="55"/>
      <c r="P59" s="56"/>
      <c r="Q59" s="45"/>
      <c r="R59" s="45"/>
      <c r="S59" s="45"/>
      <c r="T59" s="45"/>
      <c r="U59" s="45"/>
      <c r="V59" s="44"/>
    </row>
    <row r="60" spans="1:22" ht="38.25" customHeight="1" x14ac:dyDescent="0.25">
      <c r="A60" s="48" t="s">
        <v>44</v>
      </c>
      <c r="B60" s="48"/>
      <c r="C60" s="48"/>
      <c r="D60" s="48"/>
      <c r="E60" s="48"/>
      <c r="F60" s="50">
        <v>100000</v>
      </c>
      <c r="G60" s="51" t="s">
        <v>45</v>
      </c>
      <c r="H60" s="52">
        <v>201800010008207</v>
      </c>
      <c r="I60" s="53">
        <v>45505</v>
      </c>
      <c r="J60" s="53">
        <v>45505</v>
      </c>
      <c r="K60" s="51" t="s">
        <v>48</v>
      </c>
      <c r="L60" s="54"/>
      <c r="M60" s="55"/>
      <c r="N60" s="55"/>
      <c r="O60" s="55"/>
      <c r="P60" s="56"/>
      <c r="Q60" s="45"/>
      <c r="R60" s="45"/>
      <c r="S60" s="45"/>
      <c r="T60" s="45"/>
      <c r="U60" s="45"/>
      <c r="V60" s="44"/>
    </row>
    <row r="61" spans="1:22" ht="38.25" customHeight="1" x14ac:dyDescent="0.25">
      <c r="A61" s="48" t="s">
        <v>44</v>
      </c>
      <c r="B61" s="48"/>
      <c r="C61" s="48"/>
      <c r="D61" s="48"/>
      <c r="E61" s="48"/>
      <c r="F61" s="50">
        <v>100000</v>
      </c>
      <c r="G61" s="51" t="s">
        <v>45</v>
      </c>
      <c r="H61" s="52">
        <v>201800010008207</v>
      </c>
      <c r="I61" s="53">
        <v>45536</v>
      </c>
      <c r="J61" s="53">
        <v>45536</v>
      </c>
      <c r="K61" s="51" t="s">
        <v>48</v>
      </c>
      <c r="L61" s="54"/>
      <c r="M61" s="55"/>
      <c r="N61" s="55"/>
      <c r="O61" s="55"/>
      <c r="P61" s="56"/>
      <c r="Q61" s="45"/>
      <c r="R61" s="45"/>
      <c r="S61" s="45"/>
      <c r="T61" s="45"/>
      <c r="U61" s="45"/>
      <c r="V61" s="44"/>
    </row>
    <row r="62" spans="1:22" ht="38.25" customHeight="1" x14ac:dyDescent="0.25">
      <c r="A62" s="48" t="s">
        <v>44</v>
      </c>
      <c r="B62" s="48"/>
      <c r="C62" s="48"/>
      <c r="D62" s="48"/>
      <c r="E62" s="48"/>
      <c r="F62" s="50">
        <v>100000</v>
      </c>
      <c r="G62" s="51" t="s">
        <v>45</v>
      </c>
      <c r="H62" s="52">
        <v>201800010008207</v>
      </c>
      <c r="I62" s="53">
        <v>45566</v>
      </c>
      <c r="J62" s="53">
        <v>45566</v>
      </c>
      <c r="K62" s="51" t="s">
        <v>49</v>
      </c>
      <c r="L62" s="54"/>
      <c r="M62" s="55"/>
      <c r="N62" s="55"/>
      <c r="O62" s="55"/>
      <c r="P62" s="56"/>
      <c r="Q62" s="45"/>
      <c r="R62" s="45"/>
      <c r="S62" s="45"/>
      <c r="T62" s="45"/>
      <c r="U62" s="45"/>
      <c r="V62" s="44"/>
    </row>
    <row r="63" spans="1:22" ht="38.25" customHeight="1" x14ac:dyDescent="0.25">
      <c r="A63" s="48" t="s">
        <v>50</v>
      </c>
      <c r="B63" s="48"/>
      <c r="C63" s="48"/>
      <c r="D63" s="48"/>
      <c r="E63" s="48"/>
      <c r="F63" s="50">
        <v>100000</v>
      </c>
      <c r="G63" s="51" t="s">
        <v>45</v>
      </c>
      <c r="H63" s="52">
        <v>201800010008207</v>
      </c>
      <c r="I63" s="53">
        <v>45597</v>
      </c>
      <c r="J63" s="53">
        <v>45597</v>
      </c>
      <c r="K63" s="51" t="s">
        <v>51</v>
      </c>
      <c r="L63" s="54"/>
      <c r="M63" s="55"/>
      <c r="N63" s="55"/>
      <c r="O63" s="55"/>
      <c r="P63" s="56"/>
      <c r="Q63" s="45"/>
      <c r="R63" s="45"/>
      <c r="S63" s="45"/>
      <c r="T63" s="45"/>
      <c r="U63" s="45"/>
      <c r="V63" s="44"/>
    </row>
    <row r="64" spans="1:22" ht="38.25" customHeight="1" x14ac:dyDescent="0.25">
      <c r="A64" s="48" t="s">
        <v>50</v>
      </c>
      <c r="B64" s="48"/>
      <c r="C64" s="48"/>
      <c r="D64" s="48"/>
      <c r="E64" s="48"/>
      <c r="F64" s="50">
        <v>100000</v>
      </c>
      <c r="G64" s="51" t="s">
        <v>45</v>
      </c>
      <c r="H64" s="52">
        <v>201800010008207</v>
      </c>
      <c r="I64" s="53">
        <v>45627</v>
      </c>
      <c r="J64" s="53">
        <v>45627</v>
      </c>
      <c r="K64" s="51" t="s">
        <v>52</v>
      </c>
      <c r="L64" s="54"/>
      <c r="M64" s="55"/>
      <c r="N64" s="55"/>
      <c r="O64" s="55"/>
      <c r="P64" s="56"/>
      <c r="Q64" s="45"/>
      <c r="R64" s="45"/>
      <c r="S64" s="45"/>
      <c r="T64" s="45"/>
      <c r="U64" s="45"/>
      <c r="V64" s="44"/>
    </row>
    <row r="65" spans="1:23" ht="38.25" customHeight="1" x14ac:dyDescent="0.25">
      <c r="A65" s="57" t="s">
        <v>53</v>
      </c>
      <c r="B65" s="58"/>
      <c r="C65" s="58"/>
      <c r="D65" s="58"/>
      <c r="E65" s="59"/>
      <c r="F65" s="50">
        <f>41559.22</f>
        <v>41559.22</v>
      </c>
      <c r="G65" s="51"/>
      <c r="H65" s="52"/>
      <c r="I65" s="53">
        <v>45383</v>
      </c>
      <c r="J65" s="53">
        <v>44896</v>
      </c>
      <c r="K65" s="60"/>
      <c r="L65" s="54"/>
      <c r="M65" s="55"/>
      <c r="N65" s="55"/>
      <c r="O65" s="55"/>
      <c r="P65" s="56"/>
      <c r="Q65" s="45"/>
      <c r="R65" s="45"/>
      <c r="S65" s="45"/>
      <c r="T65" s="45"/>
      <c r="U65" s="45"/>
      <c r="V65" s="44"/>
    </row>
    <row r="66" spans="1:23" ht="87.75" customHeight="1" x14ac:dyDescent="0.25">
      <c r="A66" s="48" t="s">
        <v>54</v>
      </c>
      <c r="B66" s="48"/>
      <c r="C66" s="48"/>
      <c r="D66" s="48"/>
      <c r="E66" s="48"/>
      <c r="F66" s="50">
        <f>41559.22+526166.64</f>
        <v>567725.86</v>
      </c>
      <c r="G66" s="51"/>
      <c r="H66" s="52">
        <v>202300010046786</v>
      </c>
      <c r="I66" s="53" t="s">
        <v>55</v>
      </c>
      <c r="J66" s="53">
        <v>45383</v>
      </c>
      <c r="K66" s="60" t="s">
        <v>56</v>
      </c>
      <c r="L66" s="54"/>
      <c r="M66" s="55"/>
      <c r="N66" s="55"/>
      <c r="O66" s="55"/>
      <c r="P66" s="56"/>
      <c r="Q66" s="45"/>
      <c r="R66" s="45"/>
      <c r="S66" s="45"/>
      <c r="T66" s="45"/>
      <c r="U66" s="45"/>
      <c r="V66" s="45"/>
      <c r="W66" s="61"/>
    </row>
    <row r="67" spans="1:23" ht="15.75" customHeight="1" thickBot="1" x14ac:dyDescent="0.3">
      <c r="A67" s="62" t="s">
        <v>57</v>
      </c>
      <c r="B67" s="62"/>
      <c r="C67" s="62"/>
      <c r="D67" s="62"/>
      <c r="E67" s="62"/>
      <c r="F67" s="63">
        <f>SUM(F53:F66)</f>
        <v>1735682.71</v>
      </c>
      <c r="G67" s="64"/>
      <c r="H67" s="64"/>
      <c r="I67" s="64"/>
      <c r="J67" s="64"/>
      <c r="K67" s="65"/>
      <c r="L67" s="45"/>
      <c r="M67" s="45"/>
      <c r="N67" s="45"/>
      <c r="O67" s="45"/>
      <c r="P67" s="56"/>
      <c r="Q67" s="45"/>
      <c r="R67" s="45"/>
      <c r="S67" s="45"/>
      <c r="T67" s="45"/>
      <c r="U67" s="45"/>
      <c r="V67" s="44"/>
    </row>
    <row r="68" spans="1:23" ht="13.5" customHeight="1" thickBot="1" x14ac:dyDescent="0.3">
      <c r="A68" s="66" t="s">
        <v>58</v>
      </c>
      <c r="B68" s="66"/>
      <c r="C68" s="66"/>
      <c r="D68" s="66"/>
      <c r="E68" s="66"/>
      <c r="F68" s="66"/>
      <c r="G68" s="66"/>
      <c r="H68" s="66"/>
      <c r="I68" s="67"/>
      <c r="J68" s="67"/>
      <c r="K68" s="56"/>
      <c r="L68" s="45"/>
      <c r="M68" s="45"/>
      <c r="N68" s="45"/>
      <c r="O68" s="45"/>
      <c r="P68" s="56"/>
      <c r="Q68" s="56"/>
      <c r="R68" s="56"/>
      <c r="S68" s="56"/>
      <c r="T68" s="56"/>
      <c r="U68" s="56"/>
      <c r="V68" s="67"/>
      <c r="W68" s="68"/>
    </row>
    <row r="69" spans="1:23" ht="15.75" thickBot="1" x14ac:dyDescent="0.3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45"/>
      <c r="Q69" s="45"/>
      <c r="R69" s="45"/>
      <c r="S69" s="45"/>
      <c r="T69" s="45"/>
      <c r="U69" s="45"/>
      <c r="V69" s="44"/>
    </row>
    <row r="70" spans="1:23" ht="15.75" customHeight="1" thickBot="1" x14ac:dyDescent="0.3">
      <c r="A70" s="70" t="s">
        <v>59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56"/>
      <c r="M70" s="56"/>
      <c r="N70" s="56"/>
      <c r="O70" s="56"/>
      <c r="P70" s="45"/>
      <c r="Q70" s="45"/>
      <c r="R70" s="45"/>
      <c r="S70" s="45"/>
      <c r="T70" s="45"/>
      <c r="U70" s="45"/>
      <c r="V70" s="44"/>
    </row>
    <row r="71" spans="1:23" ht="196.5" customHeight="1" thickBot="1" x14ac:dyDescent="0.3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56"/>
      <c r="M71" s="56"/>
      <c r="N71" s="56"/>
      <c r="O71" s="56"/>
      <c r="P71" s="45"/>
      <c r="Q71" s="45"/>
      <c r="R71" s="45"/>
      <c r="S71" s="45"/>
      <c r="T71" s="45"/>
      <c r="U71" s="45"/>
      <c r="V71" s="44"/>
    </row>
    <row r="72" spans="1:23" x14ac:dyDescent="0.25">
      <c r="A72" s="44"/>
      <c r="B72" s="44"/>
      <c r="C72" s="45"/>
      <c r="D72" s="44"/>
      <c r="E72" s="44"/>
      <c r="F72" s="44"/>
      <c r="G72" s="44"/>
      <c r="H72" s="44"/>
      <c r="I72" s="44"/>
      <c r="J72" s="44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4"/>
    </row>
    <row r="73" spans="1:23" ht="15" customHeight="1" x14ac:dyDescent="0.25">
      <c r="A73" s="66" t="s">
        <v>60</v>
      </c>
      <c r="B73" s="66"/>
      <c r="C73" s="66"/>
      <c r="D73" s="66"/>
      <c r="E73" s="66"/>
      <c r="F73" s="66"/>
      <c r="G73" s="66"/>
      <c r="H73" s="66"/>
      <c r="I73" s="44"/>
      <c r="J73" s="44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4"/>
    </row>
    <row r="74" spans="1:23" x14ac:dyDescent="0.25">
      <c r="A74" s="44"/>
      <c r="B74" s="44"/>
      <c r="C74" s="45"/>
      <c r="D74" s="44"/>
      <c r="E74" s="44"/>
      <c r="F74" s="44"/>
      <c r="G74" s="44"/>
      <c r="H74" s="44"/>
      <c r="I74" s="44"/>
      <c r="J74" s="44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4"/>
    </row>
    <row r="75" spans="1:23" x14ac:dyDescent="0.25">
      <c r="A75" s="44"/>
      <c r="B75" s="44"/>
      <c r="C75" s="45"/>
      <c r="D75" s="44"/>
      <c r="E75" s="44"/>
      <c r="F75" s="44"/>
      <c r="G75" s="44"/>
      <c r="H75" s="44"/>
      <c r="I75" s="44"/>
      <c r="J75" s="44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4"/>
    </row>
    <row r="76" spans="1:23" x14ac:dyDescent="0.25">
      <c r="A76" s="44"/>
      <c r="B76" s="44"/>
      <c r="C76" s="45"/>
      <c r="D76" s="44"/>
      <c r="E76" s="44"/>
      <c r="F76" s="44"/>
      <c r="G76" s="44"/>
      <c r="H76" s="44"/>
      <c r="I76" s="44"/>
      <c r="J76" s="44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4"/>
    </row>
    <row r="77" spans="1:23" ht="15" customHeight="1" x14ac:dyDescent="0.25">
      <c r="A77" s="44"/>
      <c r="B77" s="44"/>
      <c r="C77" s="45"/>
      <c r="D77" s="71" t="s">
        <v>61</v>
      </c>
      <c r="E77" s="71"/>
      <c r="F77" s="71"/>
      <c r="I77" s="71" t="s">
        <v>62</v>
      </c>
      <c r="J77" s="71"/>
      <c r="K77" s="71"/>
      <c r="L77" s="71"/>
      <c r="M77" s="45"/>
      <c r="N77" s="45"/>
      <c r="O77" s="45"/>
      <c r="P77" s="45"/>
      <c r="Q77" s="45"/>
      <c r="R77" s="45"/>
      <c r="S77" s="45"/>
      <c r="T77" s="45"/>
      <c r="U77" s="45"/>
      <c r="V77" s="44"/>
    </row>
    <row r="78" spans="1:23" ht="32.25" customHeight="1" x14ac:dyDescent="0.25">
      <c r="A78" s="44"/>
      <c r="B78" s="44"/>
      <c r="C78" s="45"/>
      <c r="D78" s="71" t="s">
        <v>63</v>
      </c>
      <c r="E78" s="71"/>
      <c r="F78" s="71"/>
      <c r="I78" s="71" t="s">
        <v>64</v>
      </c>
      <c r="J78" s="71"/>
      <c r="K78" s="71"/>
      <c r="L78" s="71"/>
      <c r="M78" s="45"/>
      <c r="N78" s="45"/>
      <c r="O78" s="45"/>
      <c r="P78" s="45"/>
      <c r="Q78" s="45"/>
      <c r="R78" s="45"/>
      <c r="S78" s="45"/>
      <c r="T78" s="45"/>
      <c r="U78" s="45"/>
      <c r="V78" s="44"/>
    </row>
    <row r="79" spans="1:23" x14ac:dyDescent="0.25">
      <c r="A79" s="44"/>
      <c r="B79" s="44"/>
      <c r="C79" s="45"/>
      <c r="D79" s="44"/>
      <c r="E79" s="44"/>
      <c r="F79" s="44"/>
      <c r="G79" s="44"/>
      <c r="H79" s="44"/>
      <c r="I79" s="44"/>
      <c r="J79" s="44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4"/>
    </row>
    <row r="80" spans="1:23" x14ac:dyDescent="0.25">
      <c r="A80" s="44"/>
      <c r="B80" s="44"/>
      <c r="C80" s="45"/>
      <c r="D80" s="44"/>
      <c r="E80" s="44"/>
      <c r="F80" s="44"/>
      <c r="G80" s="44"/>
      <c r="H80" s="44"/>
      <c r="I80" s="44"/>
      <c r="J80" s="44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4"/>
    </row>
    <row r="81" spans="1:22" x14ac:dyDescent="0.25">
      <c r="A81" s="44"/>
      <c r="B81" s="44"/>
      <c r="C81" s="45"/>
      <c r="D81" s="44"/>
      <c r="E81" s="44"/>
      <c r="F81" s="44"/>
      <c r="G81" s="44"/>
      <c r="H81" s="44"/>
      <c r="I81" s="44"/>
      <c r="J81" s="44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4"/>
    </row>
    <row r="82" spans="1:22" x14ac:dyDescent="0.25">
      <c r="A82" s="44"/>
      <c r="B82" s="44"/>
      <c r="C82" s="45"/>
      <c r="D82" s="44"/>
      <c r="E82" s="44"/>
      <c r="F82" s="44"/>
      <c r="G82" s="44"/>
      <c r="H82" s="44"/>
      <c r="I82" s="44"/>
      <c r="J82" s="44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4"/>
    </row>
    <row r="83" spans="1:22" x14ac:dyDescent="0.25">
      <c r="A83" s="44"/>
      <c r="B83" s="44"/>
      <c r="C83" s="45"/>
      <c r="D83" s="44"/>
      <c r="E83" s="44"/>
      <c r="F83" s="44"/>
      <c r="G83" s="44"/>
      <c r="H83" s="44"/>
      <c r="I83" s="44"/>
      <c r="J83" s="44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4"/>
    </row>
    <row r="84" spans="1:22" x14ac:dyDescent="0.25">
      <c r="A84" s="44"/>
      <c r="B84" s="44"/>
      <c r="C84" s="45"/>
      <c r="D84" s="44"/>
      <c r="E84" s="44"/>
      <c r="F84" s="44"/>
      <c r="G84" s="44"/>
      <c r="H84" s="44"/>
      <c r="I84" s="44"/>
      <c r="J84" s="44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4"/>
    </row>
    <row r="85" spans="1:22" x14ac:dyDescent="0.25">
      <c r="A85" s="44"/>
      <c r="B85" s="44"/>
      <c r="C85" s="45"/>
      <c r="D85" s="44"/>
      <c r="E85" s="44"/>
      <c r="F85" s="44"/>
      <c r="G85" s="44"/>
      <c r="H85" s="44"/>
      <c r="I85" s="44"/>
      <c r="J85" s="44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4"/>
    </row>
    <row r="86" spans="1:22" x14ac:dyDescent="0.25">
      <c r="A86" s="44"/>
      <c r="B86" s="44"/>
      <c r="C86" s="45"/>
      <c r="D86" s="44"/>
      <c r="E86" s="44"/>
      <c r="F86" s="44"/>
      <c r="G86" s="44"/>
      <c r="H86" s="44"/>
      <c r="I86" s="44"/>
      <c r="J86" s="44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4"/>
    </row>
    <row r="87" spans="1:22" x14ac:dyDescent="0.25">
      <c r="A87" s="44"/>
      <c r="B87" s="44"/>
      <c r="C87" s="45"/>
      <c r="D87" s="44"/>
      <c r="E87" s="44"/>
      <c r="F87" s="44"/>
      <c r="G87" s="44"/>
      <c r="H87" s="44"/>
      <c r="I87" s="44"/>
      <c r="J87" s="44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4"/>
    </row>
    <row r="88" spans="1:22" x14ac:dyDescent="0.25">
      <c r="A88" s="44"/>
      <c r="B88" s="44"/>
      <c r="C88" s="45"/>
      <c r="D88" s="44"/>
      <c r="E88" s="44"/>
      <c r="F88" s="44"/>
      <c r="G88" s="44"/>
      <c r="H88" s="44"/>
      <c r="I88" s="44"/>
      <c r="J88" s="44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4"/>
    </row>
    <row r="89" spans="1:22" x14ac:dyDescent="0.25">
      <c r="A89" s="44"/>
      <c r="B89" s="44"/>
      <c r="C89" s="45"/>
      <c r="D89" s="44"/>
      <c r="E89" s="44"/>
      <c r="F89" s="44"/>
      <c r="G89" s="44"/>
      <c r="H89" s="44"/>
      <c r="I89" s="44"/>
      <c r="J89" s="44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4"/>
    </row>
    <row r="90" spans="1:22" x14ac:dyDescent="0.25">
      <c r="A90" s="44"/>
      <c r="B90" s="44"/>
      <c r="C90" s="45"/>
      <c r="D90" s="44"/>
      <c r="E90" s="44"/>
      <c r="F90" s="44"/>
      <c r="G90" s="44"/>
      <c r="H90" s="44"/>
      <c r="I90" s="44"/>
      <c r="J90" s="44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4"/>
    </row>
    <row r="91" spans="1:22" x14ac:dyDescent="0.25">
      <c r="A91" s="44"/>
      <c r="B91" s="44"/>
      <c r="C91" s="45"/>
      <c r="D91" s="44"/>
      <c r="E91" s="44"/>
      <c r="F91" s="44"/>
      <c r="G91" s="44"/>
      <c r="H91" s="44"/>
      <c r="I91" s="44"/>
      <c r="J91" s="44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4"/>
    </row>
    <row r="92" spans="1:22" x14ac:dyDescent="0.25">
      <c r="A92" s="44"/>
      <c r="B92" s="44"/>
      <c r="C92" s="45"/>
      <c r="D92" s="44"/>
      <c r="E92" s="44"/>
      <c r="F92" s="44"/>
      <c r="G92" s="44"/>
      <c r="H92" s="44"/>
      <c r="I92" s="44"/>
      <c r="J92" s="44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4"/>
    </row>
    <row r="93" spans="1:22" x14ac:dyDescent="0.25">
      <c r="A93" s="44"/>
      <c r="B93" s="44"/>
      <c r="C93" s="45"/>
      <c r="D93" s="44"/>
      <c r="E93" s="44"/>
      <c r="F93" s="44"/>
      <c r="G93" s="44"/>
      <c r="H93" s="44"/>
      <c r="I93" s="44"/>
      <c r="J93" s="44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4"/>
    </row>
    <row r="94" spans="1:22" x14ac:dyDescent="0.25">
      <c r="A94" s="44"/>
      <c r="B94" s="44"/>
      <c r="C94" s="45"/>
      <c r="D94" s="44"/>
      <c r="E94" s="44"/>
      <c r="F94" s="44"/>
      <c r="G94" s="44"/>
      <c r="H94" s="44"/>
      <c r="I94" s="44"/>
      <c r="J94" s="44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4"/>
    </row>
    <row r="95" spans="1:22" x14ac:dyDescent="0.25">
      <c r="A95" s="44"/>
      <c r="B95" s="44"/>
      <c r="C95" s="45"/>
      <c r="D95" s="44"/>
      <c r="E95" s="44"/>
      <c r="F95" s="44"/>
      <c r="G95" s="44"/>
      <c r="H95" s="44"/>
      <c r="I95" s="44"/>
      <c r="J95" s="44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4"/>
    </row>
    <row r="96" spans="1:22" x14ac:dyDescent="0.25">
      <c r="A96" s="44"/>
      <c r="B96" s="44"/>
      <c r="C96" s="45"/>
      <c r="D96" s="44"/>
      <c r="E96" s="44"/>
      <c r="F96" s="44"/>
      <c r="G96" s="44"/>
      <c r="H96" s="44"/>
      <c r="I96" s="44"/>
      <c r="J96" s="44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4"/>
    </row>
    <row r="97" spans="1:22" x14ac:dyDescent="0.25">
      <c r="A97" s="44"/>
      <c r="B97" s="44"/>
      <c r="C97" s="45"/>
      <c r="D97" s="44"/>
      <c r="E97" s="44"/>
      <c r="F97" s="44"/>
      <c r="G97" s="44"/>
      <c r="H97" s="44"/>
      <c r="I97" s="44"/>
      <c r="J97" s="44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4"/>
    </row>
    <row r="98" spans="1:22" x14ac:dyDescent="0.25">
      <c r="A98" s="44"/>
      <c r="B98" s="44"/>
      <c r="C98" s="45"/>
      <c r="D98" s="44"/>
      <c r="E98" s="44"/>
      <c r="F98" s="44"/>
      <c r="G98" s="44"/>
      <c r="H98" s="44"/>
      <c r="I98" s="44"/>
      <c r="J98" s="44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4"/>
    </row>
    <row r="99" spans="1:22" x14ac:dyDescent="0.25">
      <c r="A99" s="44"/>
      <c r="B99" s="44"/>
      <c r="C99" s="45"/>
      <c r="D99" s="44"/>
      <c r="E99" s="44"/>
      <c r="F99" s="44"/>
      <c r="G99" s="44"/>
      <c r="H99" s="44"/>
      <c r="I99" s="44"/>
      <c r="J99" s="44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4"/>
    </row>
    <row r="100" spans="1:22" x14ac:dyDescent="0.25">
      <c r="A100" s="72"/>
      <c r="B100" s="72"/>
      <c r="C100" s="73"/>
      <c r="D100" s="72"/>
      <c r="E100" s="72"/>
      <c r="F100" s="72"/>
      <c r="G100" s="72"/>
      <c r="H100" s="72"/>
      <c r="I100" s="72"/>
      <c r="J100" s="72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2"/>
    </row>
    <row r="101" spans="1:22" x14ac:dyDescent="0.25">
      <c r="A101" s="72"/>
      <c r="B101" s="72"/>
      <c r="C101" s="73"/>
      <c r="D101" s="72"/>
      <c r="E101" s="72"/>
      <c r="F101" s="72"/>
      <c r="G101" s="72"/>
      <c r="H101" s="72"/>
      <c r="I101" s="72"/>
      <c r="J101" s="72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2"/>
    </row>
    <row r="102" spans="1:22" x14ac:dyDescent="0.25">
      <c r="A102" s="72"/>
      <c r="B102" s="72"/>
      <c r="C102" s="73"/>
      <c r="D102" s="72"/>
      <c r="E102" s="72"/>
      <c r="F102" s="72"/>
      <c r="G102" s="72"/>
      <c r="H102" s="72"/>
      <c r="I102" s="72"/>
      <c r="J102" s="72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2"/>
    </row>
    <row r="103" spans="1:22" x14ac:dyDescent="0.25">
      <c r="A103" s="72"/>
      <c r="B103" s="72"/>
      <c r="C103" s="73"/>
      <c r="D103" s="72"/>
      <c r="E103" s="72"/>
      <c r="F103" s="72"/>
      <c r="G103" s="72"/>
      <c r="H103" s="72"/>
      <c r="I103" s="72"/>
      <c r="J103" s="72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2"/>
    </row>
    <row r="104" spans="1:22" x14ac:dyDescent="0.25">
      <c r="A104" s="72"/>
      <c r="B104" s="72"/>
      <c r="C104" s="73"/>
      <c r="D104" s="72"/>
      <c r="E104" s="72"/>
      <c r="F104" s="72"/>
      <c r="G104" s="72"/>
      <c r="H104" s="72"/>
      <c r="I104" s="72"/>
      <c r="J104" s="72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2"/>
    </row>
    <row r="105" spans="1:22" x14ac:dyDescent="0.25">
      <c r="A105" s="72"/>
      <c r="B105" s="72"/>
      <c r="C105" s="73"/>
      <c r="D105" s="72"/>
      <c r="E105" s="72"/>
      <c r="F105" s="72"/>
      <c r="G105" s="72"/>
      <c r="H105" s="72"/>
      <c r="I105" s="72"/>
      <c r="J105" s="72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2"/>
    </row>
    <row r="106" spans="1:22" x14ac:dyDescent="0.25">
      <c r="A106" s="72"/>
      <c r="B106" s="72"/>
      <c r="C106" s="73"/>
      <c r="D106" s="72"/>
      <c r="E106" s="72"/>
      <c r="F106" s="72"/>
      <c r="G106" s="72"/>
      <c r="H106" s="72"/>
      <c r="I106" s="72"/>
      <c r="J106" s="72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2"/>
    </row>
    <row r="107" spans="1:22" x14ac:dyDescent="0.25">
      <c r="A107" s="72"/>
      <c r="B107" s="72"/>
      <c r="C107" s="73"/>
      <c r="D107" s="72"/>
      <c r="E107" s="72"/>
      <c r="F107" s="72"/>
      <c r="G107" s="72"/>
      <c r="H107" s="72"/>
      <c r="I107" s="72"/>
      <c r="J107" s="72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2"/>
    </row>
    <row r="108" spans="1:22" x14ac:dyDescent="0.25">
      <c r="A108" s="72"/>
      <c r="B108" s="72"/>
      <c r="C108" s="73"/>
      <c r="D108" s="72"/>
      <c r="E108" s="72"/>
      <c r="F108" s="72"/>
      <c r="G108" s="72"/>
      <c r="H108" s="72"/>
      <c r="I108" s="72"/>
      <c r="J108" s="72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2"/>
    </row>
    <row r="109" spans="1:22" x14ac:dyDescent="0.25">
      <c r="A109" s="72"/>
      <c r="B109" s="72"/>
      <c r="C109" s="73"/>
      <c r="D109" s="72"/>
      <c r="E109" s="72"/>
      <c r="F109" s="72"/>
      <c r="G109" s="72"/>
      <c r="H109" s="72"/>
      <c r="I109" s="72"/>
      <c r="J109" s="72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2"/>
    </row>
    <row r="110" spans="1:22" x14ac:dyDescent="0.25">
      <c r="A110" s="72"/>
      <c r="B110" s="72"/>
      <c r="C110" s="73"/>
      <c r="D110" s="72"/>
      <c r="E110" s="72"/>
      <c r="F110" s="72"/>
      <c r="G110" s="72"/>
      <c r="H110" s="72"/>
      <c r="I110" s="72"/>
      <c r="J110" s="72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2"/>
    </row>
    <row r="111" spans="1:22" x14ac:dyDescent="0.25">
      <c r="A111" s="72"/>
      <c r="B111" s="72"/>
      <c r="C111" s="73"/>
      <c r="D111" s="72"/>
      <c r="E111" s="72"/>
      <c r="F111" s="72"/>
      <c r="G111" s="72"/>
      <c r="H111" s="72"/>
      <c r="I111" s="72"/>
      <c r="J111" s="72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2"/>
    </row>
    <row r="112" spans="1:22" x14ac:dyDescent="0.25">
      <c r="A112" s="72"/>
      <c r="B112" s="72"/>
      <c r="C112" s="73"/>
      <c r="D112" s="72"/>
      <c r="E112" s="72"/>
      <c r="F112" s="72"/>
      <c r="G112" s="72"/>
      <c r="H112" s="72"/>
      <c r="I112" s="72"/>
      <c r="J112" s="72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2"/>
    </row>
    <row r="113" spans="1:22" x14ac:dyDescent="0.25">
      <c r="A113" s="72"/>
      <c r="B113" s="72"/>
      <c r="C113" s="73"/>
      <c r="D113" s="72"/>
      <c r="E113" s="72"/>
      <c r="F113" s="72"/>
      <c r="G113" s="72"/>
      <c r="H113" s="72"/>
      <c r="I113" s="72"/>
      <c r="J113" s="72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2"/>
    </row>
    <row r="114" spans="1:22" x14ac:dyDescent="0.25">
      <c r="A114" s="72"/>
      <c r="B114" s="72"/>
      <c r="C114" s="73"/>
      <c r="D114" s="72"/>
      <c r="E114" s="72"/>
      <c r="F114" s="72"/>
      <c r="G114" s="72"/>
      <c r="H114" s="72"/>
      <c r="I114" s="72"/>
      <c r="J114" s="72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2"/>
    </row>
    <row r="115" spans="1:22" x14ac:dyDescent="0.25">
      <c r="A115" s="72"/>
      <c r="B115" s="72"/>
      <c r="C115" s="73"/>
      <c r="D115" s="72"/>
      <c r="E115" s="72"/>
      <c r="F115" s="72"/>
      <c r="G115" s="72"/>
      <c r="H115" s="72"/>
      <c r="I115" s="72"/>
      <c r="J115" s="72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2"/>
    </row>
  </sheetData>
  <autoFilter ref="D21:U40" xr:uid="{00000000-0009-0000-0000-000017000000}"/>
  <mergeCells count="73">
    <mergeCell ref="D78:F78"/>
    <mergeCell ref="I78:L78"/>
    <mergeCell ref="A67:E67"/>
    <mergeCell ref="A68:H68"/>
    <mergeCell ref="A69:O69"/>
    <mergeCell ref="A70:K71"/>
    <mergeCell ref="A73:H73"/>
    <mergeCell ref="D77:F77"/>
    <mergeCell ref="I77:L77"/>
    <mergeCell ref="A64:E64"/>
    <mergeCell ref="L64:O64"/>
    <mergeCell ref="A65:E65"/>
    <mergeCell ref="L65:O65"/>
    <mergeCell ref="A66:E66"/>
    <mergeCell ref="L66:O66"/>
    <mergeCell ref="A61:E61"/>
    <mergeCell ref="L61:O61"/>
    <mergeCell ref="A62:E62"/>
    <mergeCell ref="L62:O62"/>
    <mergeCell ref="A63:E63"/>
    <mergeCell ref="L63:O63"/>
    <mergeCell ref="A58:E58"/>
    <mergeCell ref="L58:O58"/>
    <mergeCell ref="A59:E59"/>
    <mergeCell ref="L59:O59"/>
    <mergeCell ref="A60:E60"/>
    <mergeCell ref="L60:O60"/>
    <mergeCell ref="A55:E55"/>
    <mergeCell ref="L55:O55"/>
    <mergeCell ref="A56:E56"/>
    <mergeCell ref="L56:O56"/>
    <mergeCell ref="A57:E57"/>
    <mergeCell ref="L57:O57"/>
    <mergeCell ref="A51:K51"/>
    <mergeCell ref="A52:E52"/>
    <mergeCell ref="A53:E53"/>
    <mergeCell ref="L53:O53"/>
    <mergeCell ref="A54:E54"/>
    <mergeCell ref="L54:O54"/>
    <mergeCell ref="A43:E44"/>
    <mergeCell ref="A45:E45"/>
    <mergeCell ref="A46:E46"/>
    <mergeCell ref="A47:E47"/>
    <mergeCell ref="A48:E48"/>
    <mergeCell ref="A49:E49"/>
    <mergeCell ref="K20:N20"/>
    <mergeCell ref="O20:P20"/>
    <mergeCell ref="R20:S20"/>
    <mergeCell ref="T20:U20"/>
    <mergeCell ref="V20:V21"/>
    <mergeCell ref="A42:E42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rintOptions horizontalCentered="1"/>
  <pageMargins left="0.31527777777777799" right="0.31527777777777799" top="0.83194444444444504" bottom="0.59097222222222201" header="0.511811023622047" footer="0.31527777777777799"/>
  <pageSetup paperSize="9" scale="43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 HOSP. EST. FORMOSA</vt:lpstr>
      <vt:lpstr>' HOSP. EST. FORMOSA'!Area_de_impressao</vt:lpstr>
      <vt:lpstr>' HOSP. EST. FORMOSA'!Titulos_de_impressao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Regina da Fonseca</dc:creator>
  <cp:lastModifiedBy>Emilia Regina da Fonseca</cp:lastModifiedBy>
  <cp:lastPrinted>2024-04-16T14:13:59Z</cp:lastPrinted>
  <dcterms:created xsi:type="dcterms:W3CDTF">2024-04-16T14:13:44Z</dcterms:created>
  <dcterms:modified xsi:type="dcterms:W3CDTF">2024-04-16T14:14:16Z</dcterms:modified>
</cp:coreProperties>
</file>