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"/>
    </mc:Choice>
  </mc:AlternateContent>
  <xr:revisionPtr revIDLastSave="0" documentId="8_{9213730D-82D2-4D48-8499-7B5482B5DDBC}" xr6:coauthVersionLast="47" xr6:coauthVersionMax="47" xr10:uidLastSave="{00000000-0000-0000-0000-000000000000}"/>
  <bookViews>
    <workbookView xWindow="-120" yWindow="-120" windowWidth="20730" windowHeight="11040" xr2:uid="{887E4FF7-C6DF-4C10-8D2E-3CC610BE0D04}"/>
  </bookViews>
  <sheets>
    <sheet name=" HOSP. EST. FORMOSA" sheetId="1" r:id="rId1"/>
  </sheets>
  <definedNames>
    <definedName name="_xlnm._FilterDatabase" localSheetId="0" hidden="1">' HOSP. EST. FORMOSA'!$A$55:$K$71</definedName>
    <definedName name="_xlnm.Print_Area" localSheetId="0">' HOSP. EST. FORMOSA'!$A$1:$V$82</definedName>
    <definedName name="_xlnm.Print_Titles" localSheetId="0">' HOSP. EST. FORMOSA'!$54:$55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L68" i="1" a="1"/>
  <c r="L68" i="1" s="1"/>
  <c r="F68" i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F58" i="1"/>
  <c r="L57" i="1" a="1"/>
  <c r="L57" i="1" s="1"/>
  <c r="F57" i="1"/>
  <c r="L56" i="1" a="1"/>
  <c r="L56" i="1" s="1"/>
  <c r="F56" i="1"/>
  <c r="F70" i="1" s="1"/>
  <c r="U43" i="1"/>
  <c r="T43" i="1"/>
  <c r="S43" i="1"/>
  <c r="R43" i="1"/>
  <c r="Q43" i="1"/>
  <c r="P43" i="1"/>
  <c r="O43" i="1"/>
  <c r="N43" i="1"/>
  <c r="M43" i="1"/>
  <c r="L43" i="1"/>
  <c r="J43" i="1"/>
  <c r="I43" i="1"/>
  <c r="H43" i="1"/>
  <c r="G43" i="1"/>
  <c r="F43" i="1"/>
  <c r="E43" i="1"/>
  <c r="D43" i="1"/>
  <c r="C43" i="1"/>
  <c r="B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43" i="1" s="1"/>
  <c r="V24" i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6" authorId="0" shapeId="0" xr:uid="{718BF15E-C7B3-4BA2-AB26-A3DD473E0B67}">
      <text>
        <r>
          <rPr>
            <b/>
            <sz val="9"/>
            <color indexed="81"/>
            <rFont val="Segoe UI"/>
            <family val="2"/>
          </rPr>
          <t xml:space="preserve">R$ 68.609,65-  E       R$ 1.173,58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57" authorId="0" shapeId="0" xr:uid="{C105402E-9714-41E4-86CE-A2791644BD43}">
      <text>
        <r>
          <rPr>
            <b/>
            <sz val="9"/>
            <color indexed="81"/>
            <rFont val="Segoe UI"/>
            <family val="2"/>
          </rPr>
          <t xml:space="preserve">R$55.603,92-  E       R$  1.010,48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58" authorId="0" shapeId="0" xr:uid="{BDFAD8E6-B73F-4F57-B82F-876513B800A1}">
      <text>
        <r>
          <rPr>
            <b/>
            <sz val="9"/>
            <color indexed="81"/>
            <rFont val="Segoe UI"/>
            <family val="2"/>
          </rPr>
          <t>R$ 51996,45 -  E       R$   966,00  I</t>
        </r>
        <r>
          <rPr>
            <sz val="9"/>
            <color indexed="81"/>
            <rFont val="Segoe UI"/>
            <family val="2"/>
          </rPr>
          <t>RRF -CELG  REFERENCIA MARÇO/24, LANÇADA NA PLANILHA DE REPASSE MENSAL ABRIL/2024.
.
DESPACHO Nº 499/2024/SES/GMAE - CG-14421 (59376570)RELATÓRIO Nº 20 / 2024 SES/GMAE - CG-14421</t>
        </r>
      </text>
    </comment>
    <comment ref="F68" authorId="1" shapeId="0" xr:uid="{E3743C86-3343-4BE5-8C93-1DB3B328B261}">
      <text>
        <r>
          <rPr>
            <b/>
            <sz val="9"/>
            <color indexed="81"/>
            <rFont val="Segoe UI"/>
            <family val="2"/>
          </rPr>
          <t>R$ 41.559,22 - Glosa referente ao  repasse efetuado a maior no mês de dez/22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9" authorId="1" shapeId="0" xr:uid="{14D6AAD7-82E2-4CC2-96FB-60F7DD92C17C}">
      <text>
        <r>
          <rPr>
            <sz val="9"/>
            <color indexed="81"/>
            <rFont val="Segoe UI"/>
            <family val="2"/>
          </rPr>
      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<sst xmlns="http://schemas.openxmlformats.org/spreadsheetml/2006/main" count="106" uniqueCount="61">
  <si>
    <t>Relatório Resumido da Execução Orçamentária e Financeira por Contrato de Gestão</t>
  </si>
  <si>
    <t>Mês/Ano: ABRIL/2024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</si>
  <si>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</si>
  <si>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</si>
  <si>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</si>
  <si>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</si>
  <si>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</si>
  <si>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>Contrato de Gestão nº: CONTRATO DE GESTÃO Nº 50/2022-SES/GO  -   1º Termo Aditivo , 6/ Apostilamento, 7° Apostilamento, 8° Apostilamento.</t>
  </si>
  <si>
    <t xml:space="preserve">Vigência do Contrato de Gestão - Início 01/07/2022    Término 31/05/2026  / 1º Termo Aditivo: Início   01/01/2023         Término 31/05/2026  e  2º Termo Aditivo: Início   02/05/20234        Término 30/06/2026 </t>
  </si>
  <si>
    <t>Previsão de Repasse Mensal do Contrato de Gestão    R$ 5.173.294,88  /ADITIVO - Custeio :  R$ 673.001,16  R$ 1.423.260,83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</si>
  <si>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</si>
  <si>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</si>
  <si>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</si>
  <si>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</si>
  <si>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</si>
  <si>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</si>
  <si>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</si>
  <si>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</si>
  <si>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</si>
  <si>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</si>
  <si>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</si>
  <si>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</si>
  <si>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</si>
  <si>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</si>
  <si>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</si>
  <si>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</si>
  <si>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</si>
  <si>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</si>
  <si>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</si>
  <si>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</si>
  <si>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</si>
  <si>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</si>
  <si>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</si>
  <si>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</si>
  <si>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</si>
  <si>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</si>
  <si>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</si>
  <si>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</si>
  <si>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</si>
  <si>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</si>
  <si>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</si>
  <si>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</si>
  <si>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</si>
  <si>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</si>
  <si>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</si>
  <si>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</si>
  <si>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</si>
  <si>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</si>
  <si>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Glossa Contrato de Gestão</t>
  </si>
  <si>
    <t>Glosa - Não cumprimento de Metas Contratuais.</t>
  </si>
  <si>
    <t>01 de janeiro a 30 de junho de 2023</t>
  </si>
  <si>
    <t>Relatório nº 47/2023 - COMACG/GMAE-CG/SUPECC/SES/GO (v.50772108)</t>
  </si>
  <si>
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</si>
  <si>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</si>
  <si>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</si>
  <si>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PROC:202000010037537,HOSP.EST.FORMOSA-IMED,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.................R$ 35.575,18.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PROC:202000010037537,HOSP.EST.FORMOSA-IMED,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...............R$ 48.234,14.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Hospital Estadual de Formosa Dr. César Saad Fayad, para pagamento do Piso Nacional da Enfermagem. Portaria GM/MS nº 1.135/2023. Contrato de Gestão nº 50/2022-SES/GO. 5° Apostilamento.
.
Programa Federal: Assistência Financeira para pagamento do piso salarial dos profissionais da Enfermagem - Portaria nº 1355/2023.
.
Referente à parcela de dezembro de 2023.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</si>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</sst>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7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E5A6-EFB2-461A-8A22-AD2422751F89}">
  <sheetPr codeName="Planilha11" filterMode="1">
    <tabColor rgb="FF00B0F0"/>
    <pageSetUpPr fitToPage="1"/>
  </sheetPr>
  <dimension ref="A1:W118"/>
  <sheetViews>
    <sheetView tabSelected="1" zoomScaleNormal="100" workbookViewId="0">
      <selection activeCell="A16" sqref="A16:V16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37" customWidth="1"/>
    <col min="4" max="7" width="15.5703125" customWidth="1"/>
    <col min="8" max="8" width="16.7109375" customWidth="1"/>
    <col min="9" max="10" width="15.140625" customWidth="1"/>
    <col min="11" max="11" width="16" style="37" customWidth="1"/>
    <col min="12" max="21" width="15.140625" style="37" customWidth="1"/>
    <col min="22" max="22" width="16.140625" customWidth="1"/>
  </cols>
  <sheetData>
    <row r="1" spans="1:22" ht="26.2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3"/>
    </row>
    <row r="3" spans="1:22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3"/>
    </row>
    <row r="5" spans="1:22" x14ac:dyDescent="0.25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2"/>
      <c r="P6" s="2"/>
      <c r="Q6" s="2"/>
      <c r="R6" s="2"/>
      <c r="S6" s="2"/>
      <c r="T6" s="2"/>
      <c r="U6" s="2"/>
      <c r="V6" s="3"/>
    </row>
    <row r="7" spans="1:22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2"/>
      <c r="P7" s="2"/>
      <c r="Q7" s="2"/>
      <c r="R7" s="2"/>
      <c r="S7" s="2"/>
      <c r="T7" s="2"/>
      <c r="U7" s="2"/>
      <c r="V7" s="3"/>
    </row>
    <row r="8" spans="1:22" x14ac:dyDescent="0.25">
      <c r="A8" s="48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49" t="s">
        <v>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2"/>
      <c r="P9" s="2"/>
      <c r="Q9" s="2"/>
      <c r="R9" s="2"/>
      <c r="S9" s="2"/>
      <c r="T9" s="2"/>
      <c r="U9" s="2"/>
      <c r="V9" s="3"/>
    </row>
    <row r="10" spans="1:22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2"/>
      <c r="P10" s="2"/>
      <c r="Q10" s="2"/>
      <c r="R10" s="2"/>
      <c r="S10" s="2"/>
      <c r="T10" s="2"/>
      <c r="U10" s="2"/>
      <c r="V10" s="3"/>
    </row>
    <row r="11" spans="1:22" x14ac:dyDescent="0.25">
      <c r="A11" s="48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ht="15.75" thickBo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"/>
      <c r="P12" s="2"/>
      <c r="Q12" s="2"/>
      <c r="R12" s="2"/>
      <c r="S12" s="2"/>
      <c r="T12" s="2"/>
      <c r="U12" s="2"/>
      <c r="V12" s="3"/>
    </row>
    <row r="13" spans="1:22" ht="15.75" customHeight="1" thickBot="1" x14ac:dyDescent="0.3">
      <c r="A13" s="45" t="s">
        <v>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5.75" customHeight="1" thickBot="1" x14ac:dyDescent="0.3">
      <c r="A14" s="45" t="s">
        <v>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5.75" thickBot="1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"/>
      <c r="Q15" s="4"/>
      <c r="R15" s="4"/>
      <c r="S15" s="4"/>
      <c r="T15" s="4"/>
      <c r="U15" s="4"/>
      <c r="V15" s="5"/>
    </row>
    <row r="16" spans="1:22" ht="15.75" customHeight="1" thickBot="1" x14ac:dyDescent="0.3">
      <c r="A16" s="45" t="s">
        <v>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ht="25.5" customHeight="1" thickBot="1" x14ac:dyDescent="0.3">
      <c r="A17" s="45" t="s">
        <v>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15.75" customHeight="1" thickBot="1" x14ac:dyDescent="0.3">
      <c r="A18" s="54" t="s">
        <v>11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s="7" customFormat="1" ht="15.75" customHeight="1" thickBot="1" x14ac:dyDescent="0.3">
      <c r="A19" s="55" t="s">
        <v>12</v>
      </c>
      <c r="B19" s="6"/>
      <c r="C19" s="56" t="s">
        <v>13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s="7" customFormat="1" ht="75" customHeight="1" thickBot="1" x14ac:dyDescent="0.3">
      <c r="A20" s="55"/>
      <c r="B20" s="57" t="s">
        <v>14</v>
      </c>
      <c r="C20" s="51" t="s">
        <v>15</v>
      </c>
      <c r="D20" s="58" t="s">
        <v>16</v>
      </c>
      <c r="E20" s="58"/>
      <c r="F20" s="58"/>
      <c r="G20" s="58" t="s">
        <v>17</v>
      </c>
      <c r="H20" s="58"/>
      <c r="I20" s="58"/>
      <c r="J20" s="8" t="s">
        <v>18</v>
      </c>
      <c r="K20" s="58" t="s">
        <v>19</v>
      </c>
      <c r="L20" s="58"/>
      <c r="M20" s="58"/>
      <c r="N20" s="58"/>
      <c r="O20" s="58" t="s">
        <v>20</v>
      </c>
      <c r="P20" s="58"/>
      <c r="Q20" s="8" t="s">
        <v>21</v>
      </c>
      <c r="R20" s="58" t="s">
        <v>22</v>
      </c>
      <c r="S20" s="58"/>
      <c r="T20" s="58" t="s">
        <v>23</v>
      </c>
      <c r="U20" s="58"/>
      <c r="V20" s="51" t="s">
        <v>24</v>
      </c>
    </row>
    <row r="21" spans="1:22" s="7" customFormat="1" ht="44.25" customHeight="1" thickBot="1" x14ac:dyDescent="0.3">
      <c r="A21" s="55"/>
      <c r="B21" s="57"/>
      <c r="C21" s="51"/>
      <c r="D21" s="9" t="s">
        <v>25</v>
      </c>
      <c r="E21" s="9" t="s">
        <v>26</v>
      </c>
      <c r="F21" s="9" t="s">
        <v>27</v>
      </c>
      <c r="G21" s="9" t="s">
        <v>25</v>
      </c>
      <c r="H21" s="9" t="s">
        <v>26</v>
      </c>
      <c r="I21" s="9" t="s">
        <v>27</v>
      </c>
      <c r="J21" s="9" t="s">
        <v>25</v>
      </c>
      <c r="K21" s="9" t="s">
        <v>28</v>
      </c>
      <c r="L21" s="9" t="s">
        <v>25</v>
      </c>
      <c r="M21" s="9" t="s">
        <v>26</v>
      </c>
      <c r="N21" s="9" t="s">
        <v>27</v>
      </c>
      <c r="O21" s="9" t="s">
        <v>25</v>
      </c>
      <c r="P21" s="9" t="s">
        <v>26</v>
      </c>
      <c r="Q21" s="9"/>
      <c r="R21" s="9" t="s">
        <v>25</v>
      </c>
      <c r="S21" s="9" t="s">
        <v>26</v>
      </c>
      <c r="T21" s="9" t="s">
        <v>25</v>
      </c>
      <c r="U21" s="9" t="s">
        <v>29</v>
      </c>
      <c r="V21" s="51"/>
    </row>
    <row r="22" spans="1:22" s="7" customFormat="1" ht="15.75" thickBot="1" x14ac:dyDescent="0.3">
      <c r="A22" s="10">
        <v>45292</v>
      </c>
      <c r="B22" s="11">
        <v>5850966.7700000005</v>
      </c>
      <c r="C22" s="11">
        <v>5850966.7700000005</v>
      </c>
      <c r="D22" s="11">
        <v>44055275.290000007</v>
      </c>
      <c r="E22" s="11"/>
      <c r="F22" s="11"/>
      <c r="G22" s="11">
        <v>11452592.080000002</v>
      </c>
      <c r="H22" s="12"/>
      <c r="I22" s="12"/>
      <c r="J22" s="13">
        <v>69783.23</v>
      </c>
      <c r="K22" s="14">
        <v>45292</v>
      </c>
      <c r="L22" s="15">
        <v>5706296.04</v>
      </c>
      <c r="M22" s="16"/>
      <c r="N22" s="16"/>
      <c r="O22" s="17"/>
      <c r="P22" s="17"/>
      <c r="Q22" s="17"/>
      <c r="R22" s="16"/>
      <c r="S22" s="16"/>
      <c r="T22" s="17"/>
      <c r="U22" s="17"/>
      <c r="V22" s="18">
        <f t="shared" ref="V22:V42" si="0">L22+M22+N22+R22+S22+T22+U22</f>
        <v>5706296.04</v>
      </c>
    </row>
    <row r="23" spans="1:22" s="7" customFormat="1" ht="15.75" thickBot="1" x14ac:dyDescent="0.3">
      <c r="A23" s="19">
        <v>45323</v>
      </c>
      <c r="B23" s="20">
        <v>5852026.4699999997</v>
      </c>
      <c r="C23" s="20">
        <v>5852026.4699999997</v>
      </c>
      <c r="D23" s="11">
        <v>4670.7299999999996</v>
      </c>
      <c r="E23" s="11"/>
      <c r="F23" s="11"/>
      <c r="G23" s="11">
        <v>5781973.79</v>
      </c>
      <c r="H23" s="21"/>
      <c r="I23" s="21"/>
      <c r="J23" s="22">
        <v>56614.400000000001</v>
      </c>
      <c r="K23" s="14">
        <v>45292</v>
      </c>
      <c r="L23" s="15">
        <v>35677.75</v>
      </c>
      <c r="M23" s="15"/>
      <c r="N23" s="15"/>
      <c r="O23" s="23"/>
      <c r="P23" s="23"/>
      <c r="Q23" s="23"/>
      <c r="R23" s="23"/>
      <c r="S23" s="23"/>
      <c r="T23" s="23"/>
      <c r="U23" s="23"/>
      <c r="V23" s="18">
        <f t="shared" si="0"/>
        <v>35677.75</v>
      </c>
    </row>
    <row r="24" spans="1:22" s="7" customFormat="1" ht="15.75" thickBot="1" x14ac:dyDescent="0.3">
      <c r="A24" s="19">
        <v>45323</v>
      </c>
      <c r="B24" s="20"/>
      <c r="C24" s="20"/>
      <c r="D24" s="11"/>
      <c r="E24" s="11"/>
      <c r="F24" s="11"/>
      <c r="G24" s="11"/>
      <c r="H24" s="21"/>
      <c r="I24" s="21"/>
      <c r="J24" s="22"/>
      <c r="K24" s="14">
        <v>45289</v>
      </c>
      <c r="L24" s="15"/>
      <c r="M24" s="15"/>
      <c r="N24" s="15"/>
      <c r="O24" s="23"/>
      <c r="P24" s="23"/>
      <c r="Q24" s="23"/>
      <c r="R24" s="15">
        <v>48234.14</v>
      </c>
      <c r="S24" s="23"/>
      <c r="T24" s="23"/>
      <c r="U24" s="23"/>
      <c r="V24" s="18">
        <f t="shared" si="0"/>
        <v>48234.14</v>
      </c>
    </row>
    <row r="25" spans="1:22" s="7" customFormat="1" ht="15.75" thickBot="1" x14ac:dyDescent="0.3">
      <c r="A25" s="19">
        <v>45323</v>
      </c>
      <c r="B25" s="20"/>
      <c r="C25" s="20"/>
      <c r="D25" s="11"/>
      <c r="E25" s="11"/>
      <c r="F25" s="11"/>
      <c r="G25" s="11"/>
      <c r="H25" s="21"/>
      <c r="I25" s="21"/>
      <c r="J25" s="22"/>
      <c r="K25" s="14">
        <v>45231</v>
      </c>
      <c r="L25" s="15"/>
      <c r="M25" s="15"/>
      <c r="N25" s="15"/>
      <c r="O25" s="23"/>
      <c r="P25" s="23"/>
      <c r="Q25" s="23"/>
      <c r="R25" s="15">
        <v>35575.18</v>
      </c>
      <c r="S25" s="23"/>
      <c r="T25" s="23"/>
      <c r="U25" s="23"/>
      <c r="V25" s="18">
        <f t="shared" si="0"/>
        <v>35575.18</v>
      </c>
    </row>
    <row r="26" spans="1:22" s="7" customFormat="1" ht="15.75" thickBot="1" x14ac:dyDescent="0.3">
      <c r="A26" s="19">
        <v>45323</v>
      </c>
      <c r="B26" s="20"/>
      <c r="C26" s="20"/>
      <c r="D26" s="11"/>
      <c r="E26" s="11"/>
      <c r="F26" s="11"/>
      <c r="G26" s="11"/>
      <c r="H26" s="21"/>
      <c r="I26" s="21"/>
      <c r="J26" s="22"/>
      <c r="K26" s="14">
        <v>45323</v>
      </c>
      <c r="L26" s="15">
        <v>5746296.04</v>
      </c>
      <c r="M26" s="15"/>
      <c r="N26" s="15"/>
      <c r="O26" s="23"/>
      <c r="P26" s="23"/>
      <c r="Q26" s="23"/>
      <c r="R26" s="23"/>
      <c r="S26" s="23"/>
      <c r="T26" s="23"/>
      <c r="U26" s="23"/>
      <c r="V26" s="18">
        <f t="shared" si="0"/>
        <v>5746296.04</v>
      </c>
    </row>
    <row r="27" spans="1:22" s="7" customFormat="1" ht="15.75" thickBot="1" x14ac:dyDescent="0.3">
      <c r="A27" s="10">
        <v>45352</v>
      </c>
      <c r="B27" s="20">
        <v>5847787.8499999996</v>
      </c>
      <c r="C27" s="20">
        <v>5847787.8499999996</v>
      </c>
      <c r="D27" s="11">
        <v>5730.43</v>
      </c>
      <c r="E27" s="11"/>
      <c r="F27" s="11"/>
      <c r="G27" s="11">
        <v>44940.179999999993</v>
      </c>
      <c r="H27" s="21"/>
      <c r="I27" s="21"/>
      <c r="J27" s="22">
        <v>52962.45</v>
      </c>
      <c r="K27" s="14">
        <v>45292</v>
      </c>
      <c r="L27" s="15">
        <v>4670.7299999999996</v>
      </c>
      <c r="M27" s="15"/>
      <c r="N27" s="15"/>
      <c r="O27" s="23"/>
      <c r="P27" s="23"/>
      <c r="Q27" s="23"/>
      <c r="R27" s="23"/>
      <c r="S27" s="23"/>
      <c r="T27" s="23"/>
      <c r="U27" s="23"/>
      <c r="V27" s="18">
        <f t="shared" si="0"/>
        <v>4670.7299999999996</v>
      </c>
    </row>
    <row r="28" spans="1:22" s="7" customFormat="1" ht="15.75" thickBot="1" x14ac:dyDescent="0.3">
      <c r="A28" s="10">
        <v>45352</v>
      </c>
      <c r="B28" s="20"/>
      <c r="C28" s="20"/>
      <c r="D28" s="11"/>
      <c r="E28" s="11"/>
      <c r="F28" s="11"/>
      <c r="G28" s="11"/>
      <c r="H28" s="21"/>
      <c r="I28" s="21"/>
      <c r="J28" s="22"/>
      <c r="K28" s="14">
        <v>45289</v>
      </c>
      <c r="L28" s="15"/>
      <c r="M28" s="15"/>
      <c r="N28" s="15"/>
      <c r="O28" s="23"/>
      <c r="P28" s="23"/>
      <c r="Q28" s="23"/>
      <c r="R28" s="23"/>
      <c r="S28" s="23"/>
      <c r="T28" s="15">
        <v>214452.12</v>
      </c>
      <c r="U28" s="23"/>
      <c r="V28" s="18">
        <f t="shared" si="0"/>
        <v>214452.12</v>
      </c>
    </row>
    <row r="29" spans="1:22" s="7" customFormat="1" ht="15.75" thickBot="1" x14ac:dyDescent="0.3">
      <c r="A29" s="10">
        <v>45352</v>
      </c>
      <c r="B29" s="20"/>
      <c r="C29" s="20"/>
      <c r="D29" s="11"/>
      <c r="E29" s="11"/>
      <c r="F29" s="11"/>
      <c r="G29" s="11"/>
      <c r="H29" s="21"/>
      <c r="I29" s="21"/>
      <c r="J29" s="22"/>
      <c r="K29" s="14">
        <v>45323</v>
      </c>
      <c r="L29" s="15">
        <v>5730.43</v>
      </c>
      <c r="M29" s="15"/>
      <c r="N29" s="15"/>
      <c r="O29" s="23"/>
      <c r="P29" s="23"/>
      <c r="Q29" s="23"/>
      <c r="R29" s="23"/>
      <c r="S29" s="23"/>
      <c r="T29" s="23"/>
      <c r="U29" s="23"/>
      <c r="V29" s="18">
        <f t="shared" si="0"/>
        <v>5730.43</v>
      </c>
    </row>
    <row r="30" spans="1:22" s="7" customFormat="1" ht="15.75" thickBot="1" x14ac:dyDescent="0.3">
      <c r="A30" s="10">
        <v>45352</v>
      </c>
      <c r="B30" s="20"/>
      <c r="C30" s="20"/>
      <c r="D30" s="11"/>
      <c r="E30" s="11"/>
      <c r="F30" s="11"/>
      <c r="G30" s="11"/>
      <c r="H30" s="21"/>
      <c r="I30" s="21"/>
      <c r="J30" s="22"/>
      <c r="K30" s="14">
        <v>45380</v>
      </c>
      <c r="L30" s="15">
        <v>5746296.04</v>
      </c>
      <c r="M30" s="15"/>
      <c r="N30" s="15"/>
      <c r="O30" s="23"/>
      <c r="P30" s="23"/>
      <c r="Q30" s="23"/>
      <c r="R30" s="23"/>
      <c r="S30" s="23"/>
      <c r="T30" s="23"/>
      <c r="U30" s="23"/>
      <c r="V30" s="18">
        <f t="shared" si="0"/>
        <v>5746296.04</v>
      </c>
    </row>
    <row r="31" spans="1:22" s="7" customFormat="1" ht="15.75" thickBot="1" x14ac:dyDescent="0.3">
      <c r="A31" s="19">
        <v>45383</v>
      </c>
      <c r="B31" s="20">
        <v>5846296.04</v>
      </c>
      <c r="C31" s="20">
        <v>5846296.04</v>
      </c>
      <c r="D31" s="11">
        <v>11387578.450000001</v>
      </c>
      <c r="E31" s="11">
        <v>582619.88</v>
      </c>
      <c r="F31" s="11"/>
      <c r="G31" s="11">
        <v>10928184.41</v>
      </c>
      <c r="H31" s="21">
        <v>582619.88</v>
      </c>
      <c r="I31" s="21"/>
      <c r="J31" s="22">
        <v>709285.08</v>
      </c>
      <c r="K31" s="14">
        <v>45292</v>
      </c>
      <c r="L31" s="15">
        <v>34539.019999999997</v>
      </c>
      <c r="M31" s="15"/>
      <c r="N31" s="15"/>
      <c r="O31" s="23"/>
      <c r="P31" s="23"/>
      <c r="Q31" s="23"/>
      <c r="R31" s="23"/>
      <c r="S31" s="23"/>
      <c r="T31" s="23"/>
      <c r="U31" s="23"/>
      <c r="V31" s="18">
        <f t="shared" si="0"/>
        <v>34539.019999999997</v>
      </c>
    </row>
    <row r="32" spans="1:22" s="7" customFormat="1" ht="15.75" thickBot="1" x14ac:dyDescent="0.3">
      <c r="A32" s="19">
        <v>45383</v>
      </c>
      <c r="B32" s="20"/>
      <c r="C32" s="20"/>
      <c r="D32" s="11"/>
      <c r="E32" s="11"/>
      <c r="F32" s="11"/>
      <c r="G32" s="11"/>
      <c r="H32" s="21"/>
      <c r="I32" s="21"/>
      <c r="J32" s="22"/>
      <c r="K32" s="14">
        <v>45323</v>
      </c>
      <c r="L32" s="15">
        <v>43385.599999999999</v>
      </c>
      <c r="M32" s="15"/>
      <c r="N32" s="15"/>
      <c r="O32" s="23"/>
      <c r="P32" s="23"/>
      <c r="Q32" s="23"/>
      <c r="R32" s="23"/>
      <c r="S32" s="23"/>
      <c r="T32" s="23"/>
      <c r="U32" s="23"/>
      <c r="V32" s="18">
        <f t="shared" si="0"/>
        <v>43385.599999999999</v>
      </c>
    </row>
    <row r="33" spans="1:22" s="7" customFormat="1" ht="15.75" thickBot="1" x14ac:dyDescent="0.3">
      <c r="A33" s="19">
        <v>45383</v>
      </c>
      <c r="B33" s="20"/>
      <c r="C33" s="20"/>
      <c r="D33" s="11"/>
      <c r="E33" s="11"/>
      <c r="F33" s="11"/>
      <c r="G33" s="11"/>
      <c r="H33" s="21"/>
      <c r="I33" s="21"/>
      <c r="J33" s="22"/>
      <c r="K33" s="14">
        <v>45352</v>
      </c>
      <c r="L33" s="15">
        <v>1491.81</v>
      </c>
      <c r="M33" s="15">
        <v>11639.88</v>
      </c>
      <c r="N33" s="15"/>
      <c r="O33" s="23"/>
      <c r="P33" s="23"/>
      <c r="Q33" s="23"/>
      <c r="R33" s="23"/>
      <c r="S33" s="23"/>
      <c r="T33" s="23"/>
      <c r="U33" s="23"/>
      <c r="V33" s="18">
        <f t="shared" si="0"/>
        <v>13131.689999999999</v>
      </c>
    </row>
    <row r="34" spans="1:22" s="7" customFormat="1" ht="15.75" thickBot="1" x14ac:dyDescent="0.3">
      <c r="A34" s="19">
        <v>45383</v>
      </c>
      <c r="B34" s="20"/>
      <c r="C34" s="20"/>
      <c r="D34" s="11"/>
      <c r="E34" s="11"/>
      <c r="F34" s="11"/>
      <c r="G34" s="11"/>
      <c r="H34" s="21"/>
      <c r="I34" s="21"/>
      <c r="J34" s="22"/>
      <c r="K34" s="14">
        <v>45383</v>
      </c>
      <c r="L34" s="15">
        <v>5137010.96</v>
      </c>
      <c r="M34" s="15">
        <v>570980</v>
      </c>
      <c r="N34" s="15"/>
      <c r="O34" s="23"/>
      <c r="P34" s="23"/>
      <c r="Q34" s="23"/>
      <c r="R34" s="23"/>
      <c r="S34" s="23"/>
      <c r="T34" s="23"/>
      <c r="U34" s="23"/>
      <c r="V34" s="18">
        <f t="shared" si="0"/>
        <v>5707990.96</v>
      </c>
    </row>
    <row r="35" spans="1:22" s="7" customFormat="1" ht="15.75" thickBot="1" x14ac:dyDescent="0.3">
      <c r="A35" s="10">
        <v>45413</v>
      </c>
      <c r="B35" s="20">
        <v>7222114.8423333336</v>
      </c>
      <c r="C35" s="20">
        <v>7222114.8423333336</v>
      </c>
      <c r="D35" s="11"/>
      <c r="E35" s="11"/>
      <c r="F35" s="11"/>
      <c r="G35" s="11"/>
      <c r="H35" s="21"/>
      <c r="I35" s="21"/>
      <c r="J35" s="24">
        <v>100000</v>
      </c>
      <c r="K35" s="14"/>
      <c r="L35" s="15"/>
      <c r="M35" s="15"/>
      <c r="N35" s="15"/>
      <c r="O35" s="23"/>
      <c r="P35" s="23"/>
      <c r="Q35" s="23"/>
      <c r="R35" s="23"/>
      <c r="S35" s="23"/>
      <c r="T35" s="23"/>
      <c r="U35" s="23"/>
      <c r="V35" s="18">
        <f t="shared" si="0"/>
        <v>0</v>
      </c>
    </row>
    <row r="36" spans="1:22" s="7" customFormat="1" ht="15.75" thickBot="1" x14ac:dyDescent="0.3">
      <c r="A36" s="19">
        <v>45444</v>
      </c>
      <c r="B36" s="20">
        <v>7269556.8700000001</v>
      </c>
      <c r="C36" s="20">
        <v>7269556.8700000001</v>
      </c>
      <c r="D36" s="11"/>
      <c r="E36" s="11"/>
      <c r="F36" s="11"/>
      <c r="G36" s="11"/>
      <c r="H36" s="21"/>
      <c r="I36" s="21"/>
      <c r="J36" s="24">
        <v>100000</v>
      </c>
      <c r="K36" s="14"/>
      <c r="L36" s="15"/>
      <c r="M36" s="15"/>
      <c r="N36" s="15"/>
      <c r="O36" s="23"/>
      <c r="P36" s="23"/>
      <c r="Q36" s="23"/>
      <c r="R36" s="23"/>
      <c r="S36" s="23"/>
      <c r="T36" s="23"/>
      <c r="U36" s="23"/>
      <c r="V36" s="18">
        <f t="shared" si="0"/>
        <v>0</v>
      </c>
    </row>
    <row r="37" spans="1:22" s="7" customFormat="1" ht="15.75" thickBot="1" x14ac:dyDescent="0.3">
      <c r="A37" s="10">
        <v>45474</v>
      </c>
      <c r="B37" s="20">
        <v>7269556.8700000001</v>
      </c>
      <c r="C37" s="20">
        <v>7269556.8700000001</v>
      </c>
      <c r="D37" s="11"/>
      <c r="E37" s="11"/>
      <c r="F37" s="11"/>
      <c r="G37" s="11"/>
      <c r="H37" s="21"/>
      <c r="I37" s="21"/>
      <c r="J37" s="24">
        <v>100000</v>
      </c>
      <c r="K37" s="14"/>
      <c r="L37" s="15"/>
      <c r="M37" s="15"/>
      <c r="N37" s="15"/>
      <c r="O37" s="23"/>
      <c r="P37" s="23"/>
      <c r="Q37" s="23"/>
      <c r="R37" s="23"/>
      <c r="S37" s="23"/>
      <c r="T37" s="23"/>
      <c r="U37" s="23"/>
      <c r="V37" s="18">
        <f t="shared" si="0"/>
        <v>0</v>
      </c>
    </row>
    <row r="38" spans="1:22" s="7" customFormat="1" ht="15.75" thickBot="1" x14ac:dyDescent="0.3">
      <c r="A38" s="19">
        <v>45505</v>
      </c>
      <c r="B38" s="20">
        <v>7269556.8700000001</v>
      </c>
      <c r="C38" s="20">
        <v>7269556.8700000001</v>
      </c>
      <c r="D38" s="18"/>
      <c r="E38" s="18"/>
      <c r="F38" s="18"/>
      <c r="G38" s="22"/>
      <c r="H38" s="21"/>
      <c r="I38" s="21"/>
      <c r="J38" s="24">
        <v>100000</v>
      </c>
      <c r="K38" s="14"/>
      <c r="L38" s="15"/>
      <c r="M38" s="15"/>
      <c r="N38" s="15"/>
      <c r="O38" s="23"/>
      <c r="P38" s="23"/>
      <c r="Q38" s="23"/>
      <c r="R38" s="23"/>
      <c r="S38" s="23"/>
      <c r="T38" s="23"/>
      <c r="U38" s="23"/>
      <c r="V38" s="18">
        <f t="shared" si="0"/>
        <v>0</v>
      </c>
    </row>
    <row r="39" spans="1:22" s="7" customFormat="1" ht="15.75" thickBot="1" x14ac:dyDescent="0.3">
      <c r="A39" s="10">
        <v>45536</v>
      </c>
      <c r="B39" s="20">
        <v>7269556.8700000001</v>
      </c>
      <c r="C39" s="20">
        <v>7269556.8700000001</v>
      </c>
      <c r="D39" s="18"/>
      <c r="E39" s="18"/>
      <c r="F39" s="18"/>
      <c r="G39" s="22"/>
      <c r="H39" s="21"/>
      <c r="I39" s="21"/>
      <c r="J39" s="24">
        <v>100000</v>
      </c>
      <c r="K39" s="14"/>
      <c r="L39" s="15"/>
      <c r="M39" s="15"/>
      <c r="N39" s="15"/>
      <c r="O39" s="23"/>
      <c r="P39" s="23"/>
      <c r="Q39" s="23"/>
      <c r="R39" s="23"/>
      <c r="S39" s="23"/>
      <c r="T39" s="23"/>
      <c r="U39" s="23"/>
      <c r="V39" s="18">
        <f t="shared" si="0"/>
        <v>0</v>
      </c>
    </row>
    <row r="40" spans="1:22" s="7" customFormat="1" ht="15.75" thickBot="1" x14ac:dyDescent="0.3">
      <c r="A40" s="19">
        <v>45566</v>
      </c>
      <c r="B40" s="20">
        <v>7269556.8700000001</v>
      </c>
      <c r="C40" s="20">
        <v>7269556.8700000001</v>
      </c>
      <c r="D40" s="18"/>
      <c r="E40" s="18"/>
      <c r="F40" s="18"/>
      <c r="G40" s="22"/>
      <c r="H40" s="21"/>
      <c r="I40" s="21"/>
      <c r="J40" s="24">
        <v>100000</v>
      </c>
      <c r="K40" s="14"/>
      <c r="L40" s="15"/>
      <c r="M40" s="15"/>
      <c r="N40" s="15"/>
      <c r="O40" s="23"/>
      <c r="P40" s="23"/>
      <c r="Q40" s="23"/>
      <c r="R40" s="23"/>
      <c r="S40" s="23"/>
      <c r="T40" s="23"/>
      <c r="U40" s="23"/>
      <c r="V40" s="18">
        <f t="shared" si="0"/>
        <v>0</v>
      </c>
    </row>
    <row r="41" spans="1:22" s="7" customFormat="1" ht="15.75" thickBot="1" x14ac:dyDescent="0.3">
      <c r="A41" s="10">
        <v>45597</v>
      </c>
      <c r="B41" s="20">
        <v>7269556.8700000001</v>
      </c>
      <c r="C41" s="20">
        <v>7269556.8700000001</v>
      </c>
      <c r="D41" s="18"/>
      <c r="E41" s="18"/>
      <c r="F41" s="18"/>
      <c r="G41" s="22"/>
      <c r="H41" s="21"/>
      <c r="I41" s="21"/>
      <c r="J41" s="24">
        <v>100000</v>
      </c>
      <c r="K41" s="14"/>
      <c r="L41" s="15"/>
      <c r="M41" s="15"/>
      <c r="N41" s="15"/>
      <c r="O41" s="23"/>
      <c r="P41" s="23"/>
      <c r="Q41" s="23"/>
      <c r="R41" s="23"/>
      <c r="S41" s="23"/>
      <c r="T41" s="23"/>
      <c r="U41" s="23"/>
      <c r="V41" s="18">
        <f t="shared" si="0"/>
        <v>0</v>
      </c>
    </row>
    <row r="42" spans="1:22" s="7" customFormat="1" ht="15.75" thickBot="1" x14ac:dyDescent="0.3">
      <c r="A42" s="19">
        <v>45627</v>
      </c>
      <c r="B42" s="20">
        <v>7269556.8700000001</v>
      </c>
      <c r="C42" s="20">
        <v>7269556.8700000001</v>
      </c>
      <c r="D42" s="18"/>
      <c r="E42" s="18"/>
      <c r="F42" s="18"/>
      <c r="G42" s="22"/>
      <c r="H42" s="21"/>
      <c r="I42" s="21"/>
      <c r="J42" s="24">
        <v>100000</v>
      </c>
      <c r="K42" s="14"/>
      <c r="L42" s="15"/>
      <c r="M42" s="15"/>
      <c r="N42" s="15"/>
      <c r="O42" s="23"/>
      <c r="P42" s="23"/>
      <c r="Q42" s="23"/>
      <c r="R42" s="23"/>
      <c r="S42" s="23"/>
      <c r="T42" s="23"/>
      <c r="U42" s="23"/>
      <c r="V42" s="18">
        <f t="shared" si="0"/>
        <v>0</v>
      </c>
    </row>
    <row r="43" spans="1:22" s="7" customFormat="1" ht="15.75" thickBot="1" x14ac:dyDescent="0.3">
      <c r="A43" s="25"/>
      <c r="B43" s="26">
        <f t="shared" ref="B43:I43" si="1">SUM(B22:B42)</f>
        <v>81506090.062333331</v>
      </c>
      <c r="C43" s="26">
        <f t="shared" si="1"/>
        <v>81506090.062333331</v>
      </c>
      <c r="D43" s="26">
        <f t="shared" si="1"/>
        <v>55453254.900000006</v>
      </c>
      <c r="E43" s="26">
        <f t="shared" si="1"/>
        <v>582619.88</v>
      </c>
      <c r="F43" s="26">
        <f t="shared" si="1"/>
        <v>0</v>
      </c>
      <c r="G43" s="26">
        <f t="shared" si="1"/>
        <v>28207690.460000001</v>
      </c>
      <c r="H43" s="26">
        <f t="shared" si="1"/>
        <v>582619.88</v>
      </c>
      <c r="I43" s="26">
        <f t="shared" si="1"/>
        <v>0</v>
      </c>
      <c r="J43" s="26">
        <f>SUM(J22:J34)</f>
        <v>888645.15999999992</v>
      </c>
      <c r="K43" s="26"/>
      <c r="L43" s="26">
        <f t="shared" ref="L43:V43" si="2">SUM(L22:L42)</f>
        <v>22461394.420000002</v>
      </c>
      <c r="M43" s="26">
        <f t="shared" si="2"/>
        <v>582619.88</v>
      </c>
      <c r="N43" s="26">
        <f t="shared" si="2"/>
        <v>0</v>
      </c>
      <c r="O43" s="26">
        <f t="shared" si="2"/>
        <v>0</v>
      </c>
      <c r="P43" s="26">
        <f t="shared" si="2"/>
        <v>0</v>
      </c>
      <c r="Q43" s="26">
        <f t="shared" si="2"/>
        <v>0</v>
      </c>
      <c r="R43" s="26">
        <f t="shared" si="2"/>
        <v>83809.320000000007</v>
      </c>
      <c r="S43" s="26">
        <f t="shared" si="2"/>
        <v>0</v>
      </c>
      <c r="T43" s="26">
        <f t="shared" si="2"/>
        <v>214452.12</v>
      </c>
      <c r="U43" s="26">
        <f t="shared" si="2"/>
        <v>0</v>
      </c>
      <c r="V43" s="26">
        <f t="shared" si="2"/>
        <v>23342275.740000002</v>
      </c>
    </row>
    <row r="44" spans="1:22" x14ac:dyDescent="0.25">
      <c r="A44" s="27"/>
      <c r="B44" s="27"/>
      <c r="C44" s="28"/>
      <c r="D44" s="27"/>
      <c r="E44" s="27"/>
      <c r="F44" s="27"/>
      <c r="G44" s="27"/>
      <c r="H44" s="27"/>
      <c r="I44" s="27"/>
      <c r="J44" s="2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7"/>
    </row>
    <row r="45" spans="1:22" ht="26.25" customHeight="1" x14ac:dyDescent="0.25">
      <c r="A45" s="52" t="s">
        <v>30</v>
      </c>
      <c r="B45" s="52"/>
      <c r="C45" s="52"/>
      <c r="D45" s="52"/>
      <c r="E45" s="52"/>
      <c r="F45" s="27"/>
      <c r="G45" s="27"/>
      <c r="H45" s="27"/>
      <c r="I45" s="27"/>
      <c r="J45" s="2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7"/>
    </row>
    <row r="46" spans="1:22" ht="15" customHeight="1" x14ac:dyDescent="0.25">
      <c r="A46" s="60" t="s">
        <v>31</v>
      </c>
      <c r="B46" s="60"/>
      <c r="C46" s="60"/>
      <c r="D46" s="60"/>
      <c r="E46" s="60"/>
      <c r="F46" s="27"/>
      <c r="G46" s="27"/>
      <c r="H46" s="27"/>
      <c r="I46" s="27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7"/>
    </row>
    <row r="47" spans="1:22" x14ac:dyDescent="0.25">
      <c r="A47" s="60"/>
      <c r="B47" s="60"/>
      <c r="C47" s="60"/>
      <c r="D47" s="60"/>
      <c r="E47" s="60"/>
      <c r="F47" s="27"/>
      <c r="G47" s="27"/>
      <c r="H47" s="27"/>
      <c r="I47" s="27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7"/>
    </row>
    <row r="48" spans="1:22" ht="30.75" customHeight="1" x14ac:dyDescent="0.25">
      <c r="A48" s="59" t="s">
        <v>32</v>
      </c>
      <c r="B48" s="59"/>
      <c r="C48" s="59"/>
      <c r="D48" s="59"/>
      <c r="E48" s="59"/>
      <c r="F48" s="27"/>
      <c r="G48" s="27"/>
      <c r="H48" s="27"/>
      <c r="I48" s="27"/>
      <c r="J48" s="2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7"/>
    </row>
    <row r="49" spans="1:22" ht="15" customHeight="1" x14ac:dyDescent="0.25">
      <c r="A49" s="59" t="s">
        <v>33</v>
      </c>
      <c r="B49" s="59"/>
      <c r="C49" s="59"/>
      <c r="D49" s="59"/>
      <c r="E49" s="59"/>
      <c r="F49" s="27"/>
      <c r="G49" s="27"/>
      <c r="H49" s="27"/>
      <c r="I49" s="27"/>
      <c r="J49" s="2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7"/>
    </row>
    <row r="50" spans="1:22" ht="15" customHeight="1" x14ac:dyDescent="0.25">
      <c r="A50" s="59" t="s">
        <v>34</v>
      </c>
      <c r="B50" s="59"/>
      <c r="C50" s="59"/>
      <c r="D50" s="59"/>
      <c r="E50" s="59"/>
      <c r="F50" s="27"/>
      <c r="G50" s="27"/>
      <c r="H50" s="27"/>
      <c r="I50" s="27"/>
      <c r="J50" s="2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7"/>
    </row>
    <row r="51" spans="1:22" ht="15" customHeight="1" x14ac:dyDescent="0.25">
      <c r="A51" s="59" t="s">
        <v>35</v>
      </c>
      <c r="B51" s="59"/>
      <c r="C51" s="59"/>
      <c r="D51" s="59"/>
      <c r="E51" s="59"/>
      <c r="F51" s="27"/>
      <c r="G51" s="27"/>
      <c r="H51" s="27"/>
      <c r="I51" s="27"/>
      <c r="J51" s="2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7"/>
    </row>
    <row r="52" spans="1:22" ht="15" customHeight="1" x14ac:dyDescent="0.25">
      <c r="A52" s="59" t="s">
        <v>36</v>
      </c>
      <c r="B52" s="59"/>
      <c r="C52" s="59"/>
      <c r="D52" s="59"/>
      <c r="E52" s="59"/>
      <c r="F52" s="27"/>
      <c r="G52" s="27"/>
      <c r="H52" s="27"/>
      <c r="I52" s="27"/>
      <c r="J52" s="2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7"/>
    </row>
    <row r="53" spans="1:22" x14ac:dyDescent="0.25">
      <c r="A53" s="27"/>
      <c r="B53" s="27"/>
      <c r="C53" s="28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7"/>
    </row>
    <row r="54" spans="1:22" ht="15.75" customHeight="1" x14ac:dyDescent="0.25">
      <c r="A54" s="52" t="s">
        <v>37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7"/>
    </row>
    <row r="55" spans="1:22" ht="38.25" customHeight="1" x14ac:dyDescent="0.25">
      <c r="A55" s="60" t="s">
        <v>31</v>
      </c>
      <c r="B55" s="60"/>
      <c r="C55" s="60"/>
      <c r="D55" s="60"/>
      <c r="E55" s="60"/>
      <c r="F55" s="29" t="s">
        <v>38</v>
      </c>
      <c r="G55" s="29" t="s">
        <v>39</v>
      </c>
      <c r="H55" s="29" t="s">
        <v>40</v>
      </c>
      <c r="I55" s="29" t="s">
        <v>41</v>
      </c>
      <c r="J55" s="29" t="s">
        <v>42</v>
      </c>
      <c r="K55" s="29" t="s">
        <v>43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7"/>
    </row>
    <row r="56" spans="1:22" ht="38.25" customHeight="1" x14ac:dyDescent="0.25">
      <c r="A56" s="59" t="s">
        <v>44</v>
      </c>
      <c r="B56" s="59"/>
      <c r="C56" s="59"/>
      <c r="D56" s="59"/>
      <c r="E56" s="59"/>
      <c r="F56" s="30">
        <f>68609.65+1173.58</f>
        <v>69783.23</v>
      </c>
      <c r="G56" s="31" t="s">
        <v>45</v>
      </c>
      <c r="H56" s="32">
        <v>201800010008207</v>
      </c>
      <c r="I56" s="33">
        <v>45292</v>
      </c>
      <c r="J56" s="33">
        <v>45292</v>
      </c>
      <c r="K56" s="34" t="s">
        <v>46</v>
      </c>
      <c r="L56" s="61" t="e" cm="1">
        <f t="array" aca="1" ref="L56" ca="1">COMENTARIOCELULA(F56)</f>
        <v>#NAME?</v>
      </c>
      <c r="M56" s="62"/>
      <c r="N56" s="62"/>
      <c r="O56" s="62"/>
      <c r="P56" s="35"/>
      <c r="Q56" s="28"/>
      <c r="R56" s="28"/>
      <c r="S56" s="28"/>
      <c r="T56" s="28"/>
      <c r="U56" s="28"/>
      <c r="V56" s="27"/>
    </row>
    <row r="57" spans="1:22" ht="38.25" customHeight="1" x14ac:dyDescent="0.25">
      <c r="A57" s="59" t="s">
        <v>44</v>
      </c>
      <c r="B57" s="59"/>
      <c r="C57" s="59"/>
      <c r="D57" s="59"/>
      <c r="E57" s="59"/>
      <c r="F57" s="30">
        <f>55603.92+1010.48</f>
        <v>56614.400000000001</v>
      </c>
      <c r="G57" s="31" t="s">
        <v>45</v>
      </c>
      <c r="H57" s="32">
        <v>201800010008207</v>
      </c>
      <c r="I57" s="33">
        <v>45323</v>
      </c>
      <c r="J57" s="33">
        <v>45323</v>
      </c>
      <c r="K57" s="34" t="s">
        <v>46</v>
      </c>
      <c r="L57" s="61" t="e" cm="1">
        <f t="array" aca="1" ref="L57" ca="1">COMENTARIOCELULA(F57)</f>
        <v>#NAME?</v>
      </c>
      <c r="M57" s="62"/>
      <c r="N57" s="62"/>
      <c r="O57" s="62"/>
      <c r="P57" s="35"/>
      <c r="Q57" s="28"/>
      <c r="R57" s="28"/>
      <c r="S57" s="28"/>
      <c r="T57" s="28"/>
      <c r="U57" s="28"/>
      <c r="V57" s="27"/>
    </row>
    <row r="58" spans="1:22" ht="38.25" customHeight="1" x14ac:dyDescent="0.25">
      <c r="A58" s="59" t="s">
        <v>44</v>
      </c>
      <c r="B58" s="59"/>
      <c r="C58" s="59"/>
      <c r="D58" s="59"/>
      <c r="E58" s="59"/>
      <c r="F58" s="30">
        <f>(51996.45+966)</f>
        <v>52962.45</v>
      </c>
      <c r="G58" s="31" t="s">
        <v>45</v>
      </c>
      <c r="H58" s="32">
        <v>201800010008207</v>
      </c>
      <c r="I58" s="33">
        <v>45352</v>
      </c>
      <c r="J58" s="33">
        <v>45352</v>
      </c>
      <c r="K58" s="34" t="s">
        <v>46</v>
      </c>
      <c r="L58" s="61" t="e" cm="1">
        <f t="array" aca="1" ref="L58" ca="1">COMENTARIOCELULA(F58)</f>
        <v>#NAME?</v>
      </c>
      <c r="M58" s="62"/>
      <c r="N58" s="62"/>
      <c r="O58" s="62"/>
      <c r="P58" s="35"/>
      <c r="Q58" s="28"/>
      <c r="R58" s="28"/>
      <c r="S58" s="28"/>
      <c r="T58" s="28"/>
      <c r="U58" s="28"/>
      <c r="V58" s="27"/>
    </row>
    <row r="59" spans="1:22" ht="38.25" customHeight="1" x14ac:dyDescent="0.25">
      <c r="A59" s="59" t="s">
        <v>44</v>
      </c>
      <c r="B59" s="59"/>
      <c r="C59" s="59"/>
      <c r="D59" s="59"/>
      <c r="E59" s="59"/>
      <c r="F59" s="30">
        <v>100000</v>
      </c>
      <c r="G59" s="31" t="s">
        <v>45</v>
      </c>
      <c r="H59" s="32">
        <v>201800010008207</v>
      </c>
      <c r="I59" s="33">
        <v>45383</v>
      </c>
      <c r="J59" s="33">
        <v>45383</v>
      </c>
      <c r="K59" s="34" t="s">
        <v>46</v>
      </c>
      <c r="L59" s="61" t="e" cm="1">
        <f t="array" aca="1" ref="L59" ca="1">COMENTARIOCELULA(F59)</f>
        <v>#NAME?</v>
      </c>
      <c r="M59" s="62"/>
      <c r="N59" s="62"/>
      <c r="O59" s="62"/>
      <c r="P59" s="35"/>
      <c r="Q59" s="28"/>
      <c r="R59" s="28"/>
      <c r="S59" s="28"/>
      <c r="T59" s="28"/>
      <c r="U59" s="28"/>
      <c r="V59" s="27"/>
    </row>
    <row r="60" spans="1:22" ht="38.25" hidden="1" customHeight="1" x14ac:dyDescent="0.25">
      <c r="A60" s="59" t="s">
        <v>44</v>
      </c>
      <c r="B60" s="59"/>
      <c r="C60" s="59"/>
      <c r="D60" s="59"/>
      <c r="E60" s="59"/>
      <c r="F60" s="30">
        <v>100000</v>
      </c>
      <c r="G60" s="31" t="s">
        <v>45</v>
      </c>
      <c r="H60" s="32">
        <v>201800010008207</v>
      </c>
      <c r="I60" s="33">
        <v>45413</v>
      </c>
      <c r="J60" s="33">
        <v>45413</v>
      </c>
      <c r="K60" s="34" t="s">
        <v>46</v>
      </c>
      <c r="L60" s="63" t="e" cm="1">
        <f t="array" aca="1" ref="L60" ca="1">COMENTARIOCELULA(F60)</f>
        <v>#NAME?</v>
      </c>
      <c r="M60" s="64"/>
      <c r="N60" s="64"/>
      <c r="O60" s="64"/>
      <c r="P60" s="35"/>
      <c r="Q60" s="28"/>
      <c r="R60" s="28"/>
      <c r="S60" s="28"/>
      <c r="T60" s="28"/>
      <c r="U60" s="28"/>
      <c r="V60" s="27"/>
    </row>
    <row r="61" spans="1:22" ht="38.25" hidden="1" customHeight="1" x14ac:dyDescent="0.25">
      <c r="A61" s="59" t="s">
        <v>44</v>
      </c>
      <c r="B61" s="59"/>
      <c r="C61" s="59"/>
      <c r="D61" s="59"/>
      <c r="E61" s="59"/>
      <c r="F61" s="30">
        <v>100000</v>
      </c>
      <c r="G61" s="31" t="s">
        <v>45</v>
      </c>
      <c r="H61" s="32">
        <v>201800010008207</v>
      </c>
      <c r="I61" s="33">
        <v>45444</v>
      </c>
      <c r="J61" s="33">
        <v>45444</v>
      </c>
      <c r="K61" s="34" t="s">
        <v>46</v>
      </c>
      <c r="L61" s="63" t="e" cm="1">
        <f t="array" aca="1" ref="L61" ca="1">COMENTARIOCELULA(F61)</f>
        <v>#NAME?</v>
      </c>
      <c r="M61" s="64"/>
      <c r="N61" s="64"/>
      <c r="O61" s="64"/>
      <c r="P61" s="35"/>
      <c r="Q61" s="28"/>
      <c r="R61" s="28"/>
      <c r="S61" s="28"/>
      <c r="T61" s="28"/>
      <c r="U61" s="28"/>
      <c r="V61" s="27"/>
    </row>
    <row r="62" spans="1:22" ht="38.25" hidden="1" customHeight="1" x14ac:dyDescent="0.25">
      <c r="A62" s="59" t="s">
        <v>44</v>
      </c>
      <c r="B62" s="59"/>
      <c r="C62" s="59"/>
      <c r="D62" s="59"/>
      <c r="E62" s="59"/>
      <c r="F62" s="30">
        <v>100000</v>
      </c>
      <c r="G62" s="31" t="s">
        <v>45</v>
      </c>
      <c r="H62" s="32">
        <v>201800010008207</v>
      </c>
      <c r="I62" s="33">
        <v>45474</v>
      </c>
      <c r="J62" s="33">
        <v>45474</v>
      </c>
      <c r="K62" s="34" t="s">
        <v>46</v>
      </c>
      <c r="L62" s="63" t="e" cm="1">
        <f t="array" aca="1" ref="L62" ca="1">COMENTARIOCELULA(F62)</f>
        <v>#NAME?</v>
      </c>
      <c r="M62" s="64"/>
      <c r="N62" s="64"/>
      <c r="O62" s="64"/>
      <c r="P62" s="35"/>
      <c r="Q62" s="28"/>
      <c r="R62" s="28"/>
      <c r="S62" s="28"/>
      <c r="T62" s="28"/>
      <c r="U62" s="28"/>
      <c r="V62" s="27"/>
    </row>
    <row r="63" spans="1:22" ht="38.25" hidden="1" customHeight="1" x14ac:dyDescent="0.25">
      <c r="A63" s="59" t="s">
        <v>44</v>
      </c>
      <c r="B63" s="59"/>
      <c r="C63" s="59"/>
      <c r="D63" s="59"/>
      <c r="E63" s="59"/>
      <c r="F63" s="30">
        <v>100000</v>
      </c>
      <c r="G63" s="31" t="s">
        <v>45</v>
      </c>
      <c r="H63" s="32">
        <v>201800010008207</v>
      </c>
      <c r="I63" s="33">
        <v>45505</v>
      </c>
      <c r="J63" s="33">
        <v>45505</v>
      </c>
      <c r="K63" s="34" t="s">
        <v>46</v>
      </c>
      <c r="L63" s="63" t="e" cm="1">
        <f t="array" aca="1" ref="L63" ca="1">COMENTARIOCELULA(F63)</f>
        <v>#NAME?</v>
      </c>
      <c r="M63" s="64"/>
      <c r="N63" s="64"/>
      <c r="O63" s="64"/>
      <c r="P63" s="35"/>
      <c r="Q63" s="28"/>
      <c r="R63" s="28"/>
      <c r="S63" s="28"/>
      <c r="T63" s="28"/>
      <c r="U63" s="28"/>
      <c r="V63" s="27"/>
    </row>
    <row r="64" spans="1:22" ht="38.25" hidden="1" customHeight="1" x14ac:dyDescent="0.25">
      <c r="A64" s="59" t="s">
        <v>44</v>
      </c>
      <c r="B64" s="59"/>
      <c r="C64" s="59"/>
      <c r="D64" s="59"/>
      <c r="E64" s="59"/>
      <c r="F64" s="30">
        <v>100000</v>
      </c>
      <c r="G64" s="31" t="s">
        <v>45</v>
      </c>
      <c r="H64" s="32">
        <v>201800010008207</v>
      </c>
      <c r="I64" s="33">
        <v>45536</v>
      </c>
      <c r="J64" s="33">
        <v>45536</v>
      </c>
      <c r="K64" s="34" t="s">
        <v>46</v>
      </c>
      <c r="L64" s="63" t="e" cm="1">
        <f t="array" aca="1" ref="L64" ca="1">COMENTARIOCELULA(F64)</f>
        <v>#NAME?</v>
      </c>
      <c r="M64" s="64"/>
      <c r="N64" s="64"/>
      <c r="O64" s="64"/>
      <c r="P64" s="35"/>
      <c r="Q64" s="28"/>
      <c r="R64" s="28"/>
      <c r="S64" s="28"/>
      <c r="T64" s="28"/>
      <c r="U64" s="28"/>
      <c r="V64" s="27"/>
    </row>
    <row r="65" spans="1:23" ht="38.25" hidden="1" customHeight="1" x14ac:dyDescent="0.25">
      <c r="A65" s="59" t="s">
        <v>44</v>
      </c>
      <c r="B65" s="59"/>
      <c r="C65" s="59"/>
      <c r="D65" s="59"/>
      <c r="E65" s="59"/>
      <c r="F65" s="30">
        <v>100000</v>
      </c>
      <c r="G65" s="31" t="s">
        <v>45</v>
      </c>
      <c r="H65" s="32">
        <v>201800010008207</v>
      </c>
      <c r="I65" s="33">
        <v>45566</v>
      </c>
      <c r="J65" s="33">
        <v>45566</v>
      </c>
      <c r="K65" s="34" t="s">
        <v>46</v>
      </c>
      <c r="L65" s="63" t="e" cm="1">
        <f t="array" aca="1" ref="L65" ca="1">COMENTARIOCELULA(F65)</f>
        <v>#NAME?</v>
      </c>
      <c r="M65" s="64"/>
      <c r="N65" s="64"/>
      <c r="O65" s="64"/>
      <c r="P65" s="35"/>
      <c r="Q65" s="28"/>
      <c r="R65" s="28"/>
      <c r="S65" s="28"/>
      <c r="T65" s="28"/>
      <c r="U65" s="28"/>
      <c r="V65" s="27"/>
    </row>
    <row r="66" spans="1:23" ht="38.25" hidden="1" customHeight="1" x14ac:dyDescent="0.25">
      <c r="A66" s="59" t="s">
        <v>47</v>
      </c>
      <c r="B66" s="59"/>
      <c r="C66" s="59"/>
      <c r="D66" s="59"/>
      <c r="E66" s="59"/>
      <c r="F66" s="30">
        <v>100000</v>
      </c>
      <c r="G66" s="31" t="s">
        <v>45</v>
      </c>
      <c r="H66" s="32">
        <v>201800010008207</v>
      </c>
      <c r="I66" s="33">
        <v>45597</v>
      </c>
      <c r="J66" s="33">
        <v>45597</v>
      </c>
      <c r="K66" s="34" t="s">
        <v>46</v>
      </c>
      <c r="L66" s="63" t="e" cm="1">
        <f t="array" aca="1" ref="L66" ca="1">COMENTARIOCELULA(F66)</f>
        <v>#NAME?</v>
      </c>
      <c r="M66" s="64"/>
      <c r="N66" s="64"/>
      <c r="O66" s="64"/>
      <c r="P66" s="35"/>
      <c r="Q66" s="28"/>
      <c r="R66" s="28"/>
      <c r="S66" s="28"/>
      <c r="T66" s="28"/>
      <c r="U66" s="28"/>
      <c r="V66" s="27"/>
    </row>
    <row r="67" spans="1:23" ht="38.25" hidden="1" customHeight="1" x14ac:dyDescent="0.25">
      <c r="A67" s="59" t="s">
        <v>47</v>
      </c>
      <c r="B67" s="59"/>
      <c r="C67" s="59"/>
      <c r="D67" s="59"/>
      <c r="E67" s="59"/>
      <c r="F67" s="30">
        <v>100000</v>
      </c>
      <c r="G67" s="31" t="s">
        <v>45</v>
      </c>
      <c r="H67" s="32">
        <v>201800010008207</v>
      </c>
      <c r="I67" s="33">
        <v>45627</v>
      </c>
      <c r="J67" s="33">
        <v>45627</v>
      </c>
      <c r="K67" s="34" t="s">
        <v>46</v>
      </c>
      <c r="L67" s="63" t="e" cm="1">
        <f t="array" aca="1" ref="L67" ca="1">COMENTARIOCELULA(F67)</f>
        <v>#NAME?</v>
      </c>
      <c r="M67" s="64"/>
      <c r="N67" s="64"/>
      <c r="O67" s="64"/>
      <c r="P67" s="35"/>
      <c r="Q67" s="28"/>
      <c r="R67" s="28"/>
      <c r="S67" s="28"/>
      <c r="T67" s="28"/>
      <c r="U67" s="28"/>
      <c r="V67" s="27"/>
    </row>
    <row r="68" spans="1:23" ht="38.25" customHeight="1" x14ac:dyDescent="0.25">
      <c r="A68" s="65" t="s">
        <v>48</v>
      </c>
      <c r="B68" s="66"/>
      <c r="C68" s="66"/>
      <c r="D68" s="66"/>
      <c r="E68" s="67"/>
      <c r="F68" s="30">
        <f>41559.22</f>
        <v>41559.22</v>
      </c>
      <c r="G68" s="31"/>
      <c r="H68" s="32"/>
      <c r="I68" s="33">
        <v>45383</v>
      </c>
      <c r="J68" s="33">
        <v>44896</v>
      </c>
      <c r="K68" s="34"/>
      <c r="L68" s="61" t="e" cm="1">
        <f t="array" aca="1" ref="L68" ca="1">COMENTARIOCELULA(F68)</f>
        <v>#NAME?</v>
      </c>
      <c r="M68" s="62"/>
      <c r="N68" s="62"/>
      <c r="O68" s="62"/>
      <c r="P68" s="35"/>
      <c r="Q68" s="28"/>
      <c r="R68" s="28"/>
      <c r="S68" s="28"/>
      <c r="T68" s="28"/>
      <c r="U68" s="28"/>
      <c r="V68" s="27"/>
    </row>
    <row r="69" spans="1:23" ht="87.75" customHeight="1" x14ac:dyDescent="0.25">
      <c r="A69" s="59" t="s">
        <v>49</v>
      </c>
      <c r="B69" s="59"/>
      <c r="C69" s="59"/>
      <c r="D69" s="59"/>
      <c r="E69" s="59"/>
      <c r="F69" s="30">
        <f>41559.22+526166.64</f>
        <v>567725.86</v>
      </c>
      <c r="G69" s="31"/>
      <c r="H69" s="32">
        <v>202300010046786</v>
      </c>
      <c r="I69" s="33" t="s">
        <v>50</v>
      </c>
      <c r="J69" s="33">
        <v>45383</v>
      </c>
      <c r="K69" s="36" t="s">
        <v>51</v>
      </c>
      <c r="L69" s="61" t="s">
        <v>52</v>
      </c>
      <c r="M69" s="62"/>
      <c r="N69" s="62"/>
      <c r="O69" s="62"/>
      <c r="P69" s="35"/>
      <c r="Q69" s="28"/>
      <c r="R69" s="28"/>
      <c r="S69" s="28"/>
      <c r="T69" s="28"/>
      <c r="U69" s="28"/>
      <c r="V69" s="28"/>
      <c r="W69" s="37"/>
    </row>
    <row r="70" spans="1:23" ht="15.75" customHeight="1" thickBot="1" x14ac:dyDescent="0.3">
      <c r="A70" s="69" t="s">
        <v>53</v>
      </c>
      <c r="B70" s="69"/>
      <c r="C70" s="69"/>
      <c r="D70" s="69"/>
      <c r="E70" s="69"/>
      <c r="F70" s="38">
        <f>F56+F57+F58+F59+F68+F69</f>
        <v>888645.16</v>
      </c>
      <c r="G70" s="39"/>
      <c r="H70" s="39"/>
      <c r="I70" s="39"/>
      <c r="J70" s="39"/>
      <c r="K70" s="40"/>
      <c r="L70" s="28"/>
      <c r="M70" s="28"/>
      <c r="N70" s="28"/>
      <c r="O70" s="28"/>
      <c r="P70" s="35"/>
      <c r="Q70" s="28"/>
      <c r="R70" s="28"/>
      <c r="S70" s="28"/>
      <c r="T70" s="28"/>
      <c r="U70" s="28"/>
      <c r="V70" s="27"/>
    </row>
    <row r="71" spans="1:23" ht="13.5" customHeight="1" thickBot="1" x14ac:dyDescent="0.3">
      <c r="A71" s="70" t="s">
        <v>54</v>
      </c>
      <c r="B71" s="70"/>
      <c r="C71" s="70"/>
      <c r="D71" s="70"/>
      <c r="E71" s="70"/>
      <c r="F71" s="70"/>
      <c r="G71" s="70"/>
      <c r="H71" s="70"/>
      <c r="I71" s="41"/>
      <c r="J71" s="41"/>
      <c r="K71" s="35"/>
      <c r="L71" s="28"/>
      <c r="M71" s="28"/>
      <c r="N71" s="28"/>
      <c r="O71" s="28"/>
      <c r="P71" s="35"/>
      <c r="Q71" s="35"/>
      <c r="R71" s="35"/>
      <c r="S71" s="35"/>
      <c r="T71" s="35"/>
      <c r="U71" s="35"/>
      <c r="V71" s="41"/>
      <c r="W71" s="42"/>
    </row>
    <row r="72" spans="1:23" ht="15.75" thickBot="1" x14ac:dyDescent="0.3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28"/>
      <c r="Q72" s="28"/>
      <c r="R72" s="28"/>
      <c r="S72" s="28"/>
      <c r="T72" s="28"/>
      <c r="U72" s="28"/>
      <c r="V72" s="27"/>
    </row>
    <row r="73" spans="1:23" ht="15.75" customHeight="1" thickBot="1" x14ac:dyDescent="0.3">
      <c r="A73" s="72" t="s">
        <v>55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35"/>
      <c r="M73" s="35"/>
      <c r="N73" s="35"/>
      <c r="O73" s="35"/>
      <c r="P73" s="28"/>
      <c r="Q73" s="28"/>
      <c r="R73" s="28"/>
      <c r="S73" s="28"/>
      <c r="T73" s="28"/>
      <c r="U73" s="28"/>
      <c r="V73" s="27"/>
    </row>
    <row r="74" spans="1:23" ht="196.5" customHeight="1" thickBot="1" x14ac:dyDescent="0.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35"/>
      <c r="M74" s="35"/>
      <c r="N74" s="35"/>
      <c r="O74" s="35"/>
      <c r="P74" s="28"/>
      <c r="Q74" s="28"/>
      <c r="R74" s="28"/>
      <c r="S74" s="28"/>
      <c r="T74" s="28"/>
      <c r="U74" s="28"/>
      <c r="V74" s="27"/>
    </row>
    <row r="75" spans="1:23" x14ac:dyDescent="0.25">
      <c r="A75" s="27"/>
      <c r="B75" s="27"/>
      <c r="C75" s="28"/>
      <c r="D75" s="27"/>
      <c r="E75" s="27"/>
      <c r="F75" s="27"/>
      <c r="G75" s="27"/>
      <c r="H75" s="27"/>
      <c r="I75" s="27"/>
      <c r="J75" s="2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/>
    </row>
    <row r="76" spans="1:23" ht="15" customHeight="1" x14ac:dyDescent="0.25">
      <c r="A76" s="70" t="s">
        <v>56</v>
      </c>
      <c r="B76" s="70"/>
      <c r="C76" s="70"/>
      <c r="D76" s="70"/>
      <c r="E76" s="70"/>
      <c r="F76" s="70"/>
      <c r="G76" s="70"/>
      <c r="H76" s="70"/>
      <c r="I76" s="27"/>
      <c r="J76" s="2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7"/>
    </row>
    <row r="77" spans="1:23" x14ac:dyDescent="0.25">
      <c r="A77" s="27"/>
      <c r="B77" s="27"/>
      <c r="C77" s="28"/>
      <c r="D77" s="27"/>
      <c r="E77" s="27"/>
      <c r="F77" s="27"/>
      <c r="G77" s="27"/>
      <c r="H77" s="27"/>
      <c r="I77" s="27"/>
      <c r="J77" s="2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7"/>
    </row>
    <row r="78" spans="1:23" x14ac:dyDescent="0.25">
      <c r="A78" s="27"/>
      <c r="B78" s="27"/>
      <c r="C78" s="28"/>
      <c r="D78" s="27"/>
      <c r="E78" s="27"/>
      <c r="F78" s="27"/>
      <c r="G78" s="27"/>
      <c r="H78" s="27"/>
      <c r="I78" s="27"/>
      <c r="J78" s="2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7"/>
    </row>
    <row r="79" spans="1:23" x14ac:dyDescent="0.25">
      <c r="A79" s="27"/>
      <c r="B79" s="27"/>
      <c r="C79" s="28"/>
      <c r="D79" s="27"/>
      <c r="E79" s="27"/>
      <c r="F79" s="27"/>
      <c r="G79" s="27"/>
      <c r="H79" s="27"/>
      <c r="I79" s="27"/>
      <c r="J79" s="2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7"/>
    </row>
    <row r="80" spans="1:23" ht="15" customHeight="1" x14ac:dyDescent="0.25">
      <c r="A80" s="27"/>
      <c r="B80" s="27"/>
      <c r="C80" s="28"/>
      <c r="D80" s="68" t="s">
        <v>57</v>
      </c>
      <c r="E80" s="68"/>
      <c r="F80" s="68"/>
      <c r="I80" s="68" t="s">
        <v>58</v>
      </c>
      <c r="J80" s="68"/>
      <c r="K80" s="68"/>
      <c r="L80" s="68"/>
      <c r="M80" s="28"/>
      <c r="N80" s="28"/>
      <c r="O80" s="28"/>
      <c r="P80" s="28"/>
      <c r="Q80" s="28"/>
      <c r="R80" s="28"/>
      <c r="S80" s="28"/>
      <c r="T80" s="28"/>
      <c r="U80" s="28"/>
      <c r="V80" s="27"/>
    </row>
    <row r="81" spans="1:22" ht="32.25" customHeight="1" x14ac:dyDescent="0.25">
      <c r="A81" s="27"/>
      <c r="B81" s="27"/>
      <c r="C81" s="28"/>
      <c r="D81" s="68" t="s">
        <v>59</v>
      </c>
      <c r="E81" s="68"/>
      <c r="F81" s="68"/>
      <c r="I81" s="68" t="s">
        <v>60</v>
      </c>
      <c r="J81" s="68"/>
      <c r="K81" s="68"/>
      <c r="L81" s="68"/>
      <c r="M81" s="28"/>
      <c r="N81" s="28"/>
      <c r="O81" s="28"/>
      <c r="P81" s="28"/>
      <c r="Q81" s="28"/>
      <c r="R81" s="28"/>
      <c r="S81" s="28"/>
      <c r="T81" s="28"/>
      <c r="U81" s="28"/>
      <c r="V81" s="27"/>
    </row>
    <row r="82" spans="1:22" x14ac:dyDescent="0.25">
      <c r="A82" s="27"/>
      <c r="B82" s="27"/>
      <c r="C82" s="28"/>
      <c r="D82" s="27"/>
      <c r="E82" s="27"/>
      <c r="F82" s="27"/>
      <c r="G82" s="27"/>
      <c r="H82" s="27"/>
      <c r="I82" s="27"/>
      <c r="J82" s="2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7"/>
    </row>
    <row r="83" spans="1:22" x14ac:dyDescent="0.25">
      <c r="A83" s="27"/>
      <c r="B83" s="27"/>
      <c r="C83" s="28"/>
      <c r="D83" s="27"/>
      <c r="E83" s="27"/>
      <c r="F83" s="27"/>
      <c r="G83" s="27"/>
      <c r="H83" s="27"/>
      <c r="I83" s="27"/>
      <c r="J83" s="2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7"/>
    </row>
    <row r="84" spans="1:22" x14ac:dyDescent="0.25">
      <c r="A84" s="27"/>
      <c r="B84" s="27"/>
      <c r="C84" s="28"/>
      <c r="D84" s="27"/>
      <c r="E84" s="27"/>
      <c r="F84" s="27"/>
      <c r="G84" s="27"/>
      <c r="H84" s="27"/>
      <c r="I84" s="27"/>
      <c r="J84" s="2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7"/>
    </row>
    <row r="85" spans="1:22" x14ac:dyDescent="0.25">
      <c r="A85" s="27"/>
      <c r="B85" s="27"/>
      <c r="C85" s="28"/>
      <c r="D85" s="27"/>
      <c r="E85" s="27"/>
      <c r="F85" s="27"/>
      <c r="G85" s="27"/>
      <c r="H85" s="27"/>
      <c r="I85" s="27"/>
      <c r="J85" s="2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7"/>
    </row>
    <row r="86" spans="1:22" x14ac:dyDescent="0.25">
      <c r="A86" s="27"/>
      <c r="B86" s="27"/>
      <c r="C86" s="28"/>
      <c r="D86" s="27"/>
      <c r="E86" s="27"/>
      <c r="F86" s="27"/>
      <c r="G86" s="27"/>
      <c r="H86" s="27"/>
      <c r="I86" s="27"/>
      <c r="J86" s="2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7"/>
    </row>
    <row r="87" spans="1:22" x14ac:dyDescent="0.25">
      <c r="A87" s="27"/>
      <c r="B87" s="27"/>
      <c r="C87" s="28"/>
      <c r="D87" s="27"/>
      <c r="E87" s="27"/>
      <c r="F87" s="27"/>
      <c r="G87" s="27"/>
      <c r="H87" s="27"/>
      <c r="I87" s="27"/>
      <c r="J87" s="2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7"/>
    </row>
    <row r="88" spans="1:22" x14ac:dyDescent="0.25">
      <c r="A88" s="27"/>
      <c r="B88" s="27"/>
      <c r="C88" s="28"/>
      <c r="D88" s="27"/>
      <c r="E88" s="27"/>
      <c r="F88" s="27"/>
      <c r="G88" s="27"/>
      <c r="H88" s="27"/>
      <c r="I88" s="27"/>
      <c r="J88" s="2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7"/>
    </row>
    <row r="89" spans="1:22" x14ac:dyDescent="0.25">
      <c r="A89" s="27"/>
      <c r="B89" s="27"/>
      <c r="C89" s="28"/>
      <c r="D89" s="27"/>
      <c r="E89" s="27"/>
      <c r="F89" s="27"/>
      <c r="G89" s="27"/>
      <c r="H89" s="27"/>
      <c r="I89" s="27"/>
      <c r="J89" s="27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7"/>
    </row>
    <row r="90" spans="1:22" x14ac:dyDescent="0.25">
      <c r="A90" s="27"/>
      <c r="B90" s="27"/>
      <c r="C90" s="28"/>
      <c r="D90" s="27"/>
      <c r="E90" s="27"/>
      <c r="F90" s="27"/>
      <c r="G90" s="27"/>
      <c r="H90" s="27"/>
      <c r="I90" s="27"/>
      <c r="J90" s="27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7"/>
    </row>
    <row r="91" spans="1:22" x14ac:dyDescent="0.25">
      <c r="A91" s="27"/>
      <c r="B91" s="27"/>
      <c r="C91" s="28"/>
      <c r="D91" s="27"/>
      <c r="E91" s="27"/>
      <c r="F91" s="27"/>
      <c r="G91" s="27"/>
      <c r="H91" s="27"/>
      <c r="I91" s="27"/>
      <c r="J91" s="27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7"/>
    </row>
    <row r="92" spans="1:22" x14ac:dyDescent="0.25">
      <c r="A92" s="27"/>
      <c r="B92" s="27"/>
      <c r="C92" s="28"/>
      <c r="D92" s="27"/>
      <c r="E92" s="27"/>
      <c r="F92" s="27"/>
      <c r="G92" s="27"/>
      <c r="H92" s="27"/>
      <c r="I92" s="27"/>
      <c r="J92" s="27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7"/>
    </row>
    <row r="93" spans="1:22" x14ac:dyDescent="0.25">
      <c r="A93" s="27"/>
      <c r="B93" s="27"/>
      <c r="C93" s="28"/>
      <c r="D93" s="27"/>
      <c r="E93" s="27"/>
      <c r="F93" s="27"/>
      <c r="G93" s="27"/>
      <c r="H93" s="27"/>
      <c r="I93" s="27"/>
      <c r="J93" s="2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7"/>
    </row>
    <row r="94" spans="1:22" x14ac:dyDescent="0.25">
      <c r="A94" s="27"/>
      <c r="B94" s="27"/>
      <c r="C94" s="28"/>
      <c r="D94" s="27"/>
      <c r="E94" s="27"/>
      <c r="F94" s="27"/>
      <c r="G94" s="27"/>
      <c r="H94" s="27"/>
      <c r="I94" s="27"/>
      <c r="J94" s="2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7"/>
    </row>
    <row r="95" spans="1:22" x14ac:dyDescent="0.25">
      <c r="A95" s="27"/>
      <c r="B95" s="27"/>
      <c r="C95" s="28"/>
      <c r="D95" s="27"/>
      <c r="E95" s="27"/>
      <c r="F95" s="27"/>
      <c r="G95" s="27"/>
      <c r="H95" s="27"/>
      <c r="I95" s="27"/>
      <c r="J95" s="2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7"/>
    </row>
    <row r="96" spans="1:22" x14ac:dyDescent="0.25">
      <c r="A96" s="27"/>
      <c r="B96" s="27"/>
      <c r="C96" s="28"/>
      <c r="D96" s="27"/>
      <c r="E96" s="27"/>
      <c r="F96" s="27"/>
      <c r="G96" s="27"/>
      <c r="H96" s="27"/>
      <c r="I96" s="27"/>
      <c r="J96" s="27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7"/>
    </row>
    <row r="97" spans="1:22" x14ac:dyDescent="0.25">
      <c r="A97" s="27"/>
      <c r="B97" s="27"/>
      <c r="C97" s="28"/>
      <c r="D97" s="27"/>
      <c r="E97" s="27"/>
      <c r="F97" s="27"/>
      <c r="G97" s="27"/>
      <c r="H97" s="27"/>
      <c r="I97" s="27"/>
      <c r="J97" s="27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7"/>
    </row>
    <row r="98" spans="1:22" x14ac:dyDescent="0.25">
      <c r="A98" s="27"/>
      <c r="B98" s="27"/>
      <c r="C98" s="28"/>
      <c r="D98" s="27"/>
      <c r="E98" s="27"/>
      <c r="F98" s="27"/>
      <c r="G98" s="27"/>
      <c r="H98" s="27"/>
      <c r="I98" s="27"/>
      <c r="J98" s="2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7"/>
    </row>
    <row r="99" spans="1:22" x14ac:dyDescent="0.25">
      <c r="A99" s="27"/>
      <c r="B99" s="27"/>
      <c r="C99" s="28"/>
      <c r="D99" s="27"/>
      <c r="E99" s="27"/>
      <c r="F99" s="27"/>
      <c r="G99" s="27"/>
      <c r="H99" s="27"/>
      <c r="I99" s="27"/>
      <c r="J99" s="27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7"/>
    </row>
    <row r="100" spans="1:22" x14ac:dyDescent="0.25">
      <c r="A100" s="27"/>
      <c r="B100" s="27"/>
      <c r="C100" s="28"/>
      <c r="D100" s="27"/>
      <c r="E100" s="27"/>
      <c r="F100" s="27"/>
      <c r="G100" s="27"/>
      <c r="H100" s="27"/>
      <c r="I100" s="27"/>
      <c r="J100" s="2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7"/>
    </row>
    <row r="101" spans="1:22" x14ac:dyDescent="0.25">
      <c r="A101" s="27"/>
      <c r="B101" s="27"/>
      <c r="C101" s="28"/>
      <c r="D101" s="27"/>
      <c r="E101" s="27"/>
      <c r="F101" s="27"/>
      <c r="G101" s="27"/>
      <c r="H101" s="27"/>
      <c r="I101" s="27"/>
      <c r="J101" s="2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7"/>
    </row>
    <row r="102" spans="1:22" x14ac:dyDescent="0.25">
      <c r="A102" s="27"/>
      <c r="B102" s="27"/>
      <c r="C102" s="28"/>
      <c r="D102" s="27"/>
      <c r="E102" s="27"/>
      <c r="F102" s="27"/>
      <c r="G102" s="27"/>
      <c r="H102" s="27"/>
      <c r="I102" s="27"/>
      <c r="J102" s="27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7"/>
    </row>
    <row r="103" spans="1:22" x14ac:dyDescent="0.25">
      <c r="A103" s="43"/>
      <c r="B103" s="43"/>
      <c r="C103" s="44"/>
      <c r="D103" s="43"/>
      <c r="E103" s="43"/>
      <c r="F103" s="43"/>
      <c r="G103" s="43"/>
      <c r="H103" s="43"/>
      <c r="I103" s="43"/>
      <c r="J103" s="43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3"/>
    </row>
    <row r="104" spans="1:22" x14ac:dyDescent="0.25">
      <c r="A104" s="43"/>
      <c r="B104" s="43"/>
      <c r="C104" s="44"/>
      <c r="D104" s="43"/>
      <c r="E104" s="43"/>
      <c r="F104" s="43"/>
      <c r="G104" s="43"/>
      <c r="H104" s="43"/>
      <c r="I104" s="43"/>
      <c r="J104" s="43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3"/>
    </row>
    <row r="105" spans="1:22" x14ac:dyDescent="0.25">
      <c r="A105" s="43"/>
      <c r="B105" s="43"/>
      <c r="C105" s="44"/>
      <c r="D105" s="43"/>
      <c r="E105" s="43"/>
      <c r="F105" s="43"/>
      <c r="G105" s="43"/>
      <c r="H105" s="43"/>
      <c r="I105" s="43"/>
      <c r="J105" s="43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3"/>
    </row>
    <row r="106" spans="1:22" x14ac:dyDescent="0.25">
      <c r="A106" s="43"/>
      <c r="B106" s="43"/>
      <c r="C106" s="44"/>
      <c r="D106" s="43"/>
      <c r="E106" s="43"/>
      <c r="F106" s="43"/>
      <c r="G106" s="43"/>
      <c r="H106" s="43"/>
      <c r="I106" s="43"/>
      <c r="J106" s="43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3"/>
    </row>
    <row r="107" spans="1:22" x14ac:dyDescent="0.25">
      <c r="A107" s="43"/>
      <c r="B107" s="43"/>
      <c r="C107" s="44"/>
      <c r="D107" s="43"/>
      <c r="E107" s="43"/>
      <c r="F107" s="43"/>
      <c r="G107" s="43"/>
      <c r="H107" s="43"/>
      <c r="I107" s="43"/>
      <c r="J107" s="43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3"/>
    </row>
    <row r="108" spans="1:22" x14ac:dyDescent="0.25">
      <c r="A108" s="43"/>
      <c r="B108" s="43"/>
      <c r="C108" s="44"/>
      <c r="D108" s="43"/>
      <c r="E108" s="43"/>
      <c r="F108" s="43"/>
      <c r="G108" s="43"/>
      <c r="H108" s="43"/>
      <c r="I108" s="43"/>
      <c r="J108" s="43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3"/>
    </row>
    <row r="109" spans="1:22" x14ac:dyDescent="0.25">
      <c r="A109" s="43"/>
      <c r="B109" s="43"/>
      <c r="C109" s="44"/>
      <c r="D109" s="43"/>
      <c r="E109" s="43"/>
      <c r="F109" s="43"/>
      <c r="G109" s="43"/>
      <c r="H109" s="43"/>
      <c r="I109" s="43"/>
      <c r="J109" s="43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</row>
    <row r="110" spans="1:22" x14ac:dyDescent="0.25">
      <c r="A110" s="43"/>
      <c r="B110" s="43"/>
      <c r="C110" s="44"/>
      <c r="D110" s="43"/>
      <c r="E110" s="43"/>
      <c r="F110" s="43"/>
      <c r="G110" s="43"/>
      <c r="H110" s="43"/>
      <c r="I110" s="43"/>
      <c r="J110" s="43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3"/>
    </row>
    <row r="111" spans="1:22" x14ac:dyDescent="0.25">
      <c r="A111" s="43"/>
      <c r="B111" s="43"/>
      <c r="C111" s="44"/>
      <c r="D111" s="43"/>
      <c r="E111" s="43"/>
      <c r="F111" s="43"/>
      <c r="G111" s="43"/>
      <c r="H111" s="43"/>
      <c r="I111" s="43"/>
      <c r="J111" s="43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3"/>
    </row>
    <row r="112" spans="1:22" x14ac:dyDescent="0.25">
      <c r="A112" s="43"/>
      <c r="B112" s="43"/>
      <c r="C112" s="44"/>
      <c r="D112" s="43"/>
      <c r="E112" s="43"/>
      <c r="F112" s="43"/>
      <c r="G112" s="43"/>
      <c r="H112" s="43"/>
      <c r="I112" s="43"/>
      <c r="J112" s="43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3"/>
    </row>
    <row r="113" spans="1:22" x14ac:dyDescent="0.25">
      <c r="A113" s="43"/>
      <c r="B113" s="43"/>
      <c r="C113" s="44"/>
      <c r="D113" s="43"/>
      <c r="E113" s="43"/>
      <c r="F113" s="43"/>
      <c r="G113" s="43"/>
      <c r="H113" s="43"/>
      <c r="I113" s="43"/>
      <c r="J113" s="43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3"/>
    </row>
    <row r="114" spans="1:22" x14ac:dyDescent="0.25">
      <c r="A114" s="43"/>
      <c r="B114" s="43"/>
      <c r="C114" s="44"/>
      <c r="D114" s="43"/>
      <c r="E114" s="43"/>
      <c r="F114" s="43"/>
      <c r="G114" s="43"/>
      <c r="H114" s="43"/>
      <c r="I114" s="43"/>
      <c r="J114" s="43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3"/>
    </row>
    <row r="115" spans="1:22" x14ac:dyDescent="0.25">
      <c r="A115" s="43"/>
      <c r="B115" s="43"/>
      <c r="C115" s="44"/>
      <c r="D115" s="43"/>
      <c r="E115" s="43"/>
      <c r="F115" s="43"/>
      <c r="G115" s="43"/>
      <c r="H115" s="43"/>
      <c r="I115" s="43"/>
      <c r="J115" s="43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3"/>
    </row>
    <row r="116" spans="1:22" x14ac:dyDescent="0.25">
      <c r="A116" s="43"/>
      <c r="B116" s="43"/>
      <c r="C116" s="44"/>
      <c r="D116" s="43"/>
      <c r="E116" s="43"/>
      <c r="F116" s="43"/>
      <c r="G116" s="43"/>
      <c r="H116" s="43"/>
      <c r="I116" s="43"/>
      <c r="J116" s="43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3"/>
    </row>
    <row r="117" spans="1:22" x14ac:dyDescent="0.25">
      <c r="A117" s="43"/>
      <c r="B117" s="43"/>
      <c r="C117" s="44"/>
      <c r="D117" s="43"/>
      <c r="E117" s="43"/>
      <c r="F117" s="43"/>
      <c r="G117" s="43"/>
      <c r="H117" s="43"/>
      <c r="I117" s="43"/>
      <c r="J117" s="43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3"/>
    </row>
    <row r="118" spans="1:22" x14ac:dyDescent="0.25">
      <c r="A118" s="43"/>
      <c r="B118" s="43"/>
      <c r="C118" s="44"/>
      <c r="D118" s="43"/>
      <c r="E118" s="43"/>
      <c r="F118" s="43"/>
      <c r="G118" s="43"/>
      <c r="H118" s="43"/>
      <c r="I118" s="43"/>
      <c r="J118" s="43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3"/>
    </row>
  </sheetData>
  <autoFilter ref="A55:K71" xr:uid="{00000000-0001-0000-1700-000000000000}">
    <filterColumn colId="0" showButton="0"/>
    <filterColumn colId="1" showButton="0"/>
    <filterColumn colId="2" showButton="0"/>
    <filterColumn colId="3" showButton="0"/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2" dateTimeGrouping="year"/>
      </filters>
    </filterColumn>
  </autoFilter>
  <mergeCells count="73">
    <mergeCell ref="D81:F81"/>
    <mergeCell ref="I81:L81"/>
    <mergeCell ref="A70:E70"/>
    <mergeCell ref="A71:H71"/>
    <mergeCell ref="A72:O72"/>
    <mergeCell ref="A73:K74"/>
    <mergeCell ref="A76:H76"/>
    <mergeCell ref="D80:F80"/>
    <mergeCell ref="I80:L80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8:E58"/>
    <mergeCell ref="L58:O58"/>
    <mergeCell ref="A59:E59"/>
    <mergeCell ref="L59:O59"/>
    <mergeCell ref="A60:E60"/>
    <mergeCell ref="L60:O60"/>
    <mergeCell ref="A54:K54"/>
    <mergeCell ref="A55:E55"/>
    <mergeCell ref="A56:E56"/>
    <mergeCell ref="L56:O56"/>
    <mergeCell ref="A57:E57"/>
    <mergeCell ref="L57:O57"/>
    <mergeCell ref="A52:E52"/>
    <mergeCell ref="K20:N20"/>
    <mergeCell ref="O20:P20"/>
    <mergeCell ref="R20:S20"/>
    <mergeCell ref="T20:U20"/>
    <mergeCell ref="A46:E47"/>
    <mergeCell ref="A48:E48"/>
    <mergeCell ref="A49:E49"/>
    <mergeCell ref="A50:E50"/>
    <mergeCell ref="A51:E51"/>
    <mergeCell ref="V20:V21"/>
    <mergeCell ref="A45:E4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HOSP. EST. FORMOSA</vt:lpstr>
      <vt:lpstr>' HOSP. EST. FORMOSA'!Area_de_impressao</vt:lpstr>
      <vt:lpstr>'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Raquel Vaccari</cp:lastModifiedBy>
  <dcterms:created xsi:type="dcterms:W3CDTF">2024-05-20T15:28:54Z</dcterms:created>
  <dcterms:modified xsi:type="dcterms:W3CDTF">2024-06-06T12:48:05Z</dcterms:modified>
</cp:coreProperties>
</file>