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ed\Downloads\"/>
    </mc:Choice>
  </mc:AlternateContent>
  <xr:revisionPtr revIDLastSave="0" documentId="13_ncr:1_{1ED020B2-0131-4F6E-8C75-10351CC744E9}" xr6:coauthVersionLast="47" xr6:coauthVersionMax="47" xr10:uidLastSave="{00000000-0000-0000-0000-000000000000}"/>
  <bookViews>
    <workbookView xWindow="-108" yWindow="-108" windowWidth="19416" windowHeight="10560" xr2:uid="{00000000-000D-0000-FFFF-FFFF00000000}"/>
  </bookViews>
  <sheets>
    <sheet name="FORMOS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2" l="1"/>
  <c r="O26" i="2"/>
  <c r="O34" i="2"/>
  <c r="O32" i="2"/>
  <c r="O30" i="2"/>
  <c r="K24" i="2"/>
  <c r="O24" i="2" s="1"/>
  <c r="O23" i="2"/>
  <c r="O35" i="2"/>
  <c r="O33" i="2"/>
  <c r="O31" i="2"/>
  <c r="O38" i="2"/>
  <c r="O40" i="2"/>
  <c r="O41" i="2"/>
  <c r="O37" i="2"/>
  <c r="O29" i="2"/>
  <c r="O27" i="2"/>
  <c r="O28" i="2"/>
  <c r="O25" i="2"/>
</calcChain>
</file>

<file path=xl/sharedStrings.xml><?xml version="1.0" encoding="utf-8"?>
<sst xmlns="http://schemas.openxmlformats.org/spreadsheetml/2006/main" count="196" uniqueCount="83">
  <si>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</si>
  <si>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</si>
  <si>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</si>
  <si>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</si>
  <si>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</si>
  <si>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</si>
  <si>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</si>
  <si>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</si>
  <si>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</si>
  <si>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</si>
  <si>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</si>
  <si>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</si>
  <si>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</si>
  <si>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</si>
  <si>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</si>
  <si>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</si>
  <si>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</si>
  <si>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</si>
  <si>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</si>
  <si>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</si>
  <si>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</si>
  <si>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</si>
  <si>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</si>
  <si>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</si>
  <si>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</si>
  <si>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</si>
  <si>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SÉFORA CRISTIANE XAVIER ALMEIDA</t>
  </si>
  <si>
    <t>DIRETOR TÉCNICO</t>
  </si>
  <si>
    <t>(61) 3642-3129</t>
  </si>
  <si>
    <t>sefora.almeida@hef.org.br</t>
  </si>
  <si>
    <t>PESSOA JURÍDICA</t>
  </si>
  <si>
    <t>DIRETOR ADMINISTRATIVO IV</t>
  </si>
  <si>
    <t>CLT</t>
  </si>
  <si>
    <t xml:space="preserve">FERNANDO FERNANDES TAVARES </t>
  </si>
  <si>
    <t>fernando.facilities@hospital-formosa.org.br</t>
  </si>
  <si>
    <t>VAGO</t>
  </si>
  <si>
    <t>GERENTE ADMINISTRATIVO I</t>
  </si>
  <si>
    <t>GERENTE DE ENFERMAGEM</t>
  </si>
  <si>
    <t>(61) 3642-3130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</si>
  <si>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</si>
  <si>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</si>
  <si>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</si>
  <si>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</si>
  <si>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</si>
  <si>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</si>
  <si>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</si>
  <si>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COORDENADOR DE ENFERMAGEM I</t>
  </si>
  <si>
    <t>COORDENADOR DE ENFERMAGEM II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</si>
  <si>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</si>
  <si>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</si>
  <si>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</si>
  <si>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</si>
  <si>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</si>
  <si>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</si>
  <si>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ADRIANA DAVID MATOS</t>
  </si>
  <si>
    <t>COORDENADOR MULTIDISCIPLINAR</t>
  </si>
  <si>
    <t>adriana.david@hef.org.br</t>
  </si>
  <si>
    <t>ENFERMEIRO SUPERVISOR I</t>
  </si>
  <si>
    <t>ITALO VANDERLEI DA SILVA</t>
  </si>
  <si>
    <t xml:space="preserve">SUPERVISOR ADMINISTRATIVO I </t>
  </si>
  <si>
    <t>supervisao.administrativa@hospital-formosa.org.br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</si>
  <si>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</si>
  <si>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</si>
  <si>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</si>
  <si>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</si>
  <si>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</si>
  <si>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</si>
  <si>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 xml:space="preserve"> </t>
  </si>
  <si>
    <t>LARISSA FERREIRA MOTA RAMOS</t>
  </si>
  <si>
    <t>larissa.ramos@hef.org.br</t>
  </si>
  <si>
    <r>
      <t>FUNDAMENTO LEGAL:</t>
    </r>
    <r>
      <rPr>
        <sz val="11"/>
        <color rgb="FF000000"/>
        <rFont val="Calibri"/>
        <family val="2"/>
      </rPr>
      <t xml:space="preserve"> </t>
    </r>
  </si>
  <si>
    <t>Item 12.1.l da Minuta Padrão do Contrato de Gestão-PGE e Itens 10 e 29, anexo II da Resolução Normativa nº 013/2017 TCE-GO e art. 6º, § 1º da Lei 18.025/2013, Art. 6º, § 4º, inciso I da Lei 18.025/2013,</t>
  </si>
  <si>
    <t xml:space="preserve"> Item 3.10 da Metodologia de avaliação OSS SUBCIC 2023, Art. 6º, §3º, III da Lei 18.025/2013.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</si>
  <si>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 xml:space="preserve">HOSPITAL ESTADUAL DE FORMOSA - César Saad Fayad  </t>
    </r>
  </si>
  <si>
    <t>BRUNO SILVA FERREIRA</t>
  </si>
  <si>
    <t>ISABELA PEREIRA DE SOUZA SANTOS</t>
  </si>
  <si>
    <t>isabela.santos@hef.org.br</t>
  </si>
  <si>
    <t>GERENTE DE INFRAESTRUTURA V</t>
  </si>
  <si>
    <t>MÊS/ANO: Junho/2024</t>
  </si>
  <si>
    <t>KELY CORY DE LIMA</t>
  </si>
  <si>
    <t>kely.lima@hef.org.br</t>
  </si>
  <si>
    <t xml:space="preserve">VAGO </t>
  </si>
  <si>
    <t>ISRAEL RIBEIRO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</si>
</sst>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  <numFmt numFmtId="168" formatCode="&quot;R$&quot;\ #,##0.00"/>
  </numFmts>
  <fonts count="21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Liberation Sans"/>
    </font>
    <font>
      <u/>
      <sz val="11"/>
      <color rgb="FF0563C1"/>
      <name val="Calibri"/>
      <family val="2"/>
      <scheme val="minor"/>
    </font>
    <font>
      <sz val="11"/>
      <name val="Liberation Sans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6" fillId="0" borderId="0" applyNumberFormat="0" applyFill="0" applyBorder="0" applyAlignment="0" applyProtection="0"/>
  </cellStyleXfs>
  <cellXfs count="113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5" fillId="0" borderId="20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0" xfId="0" applyFont="1" applyAlignment="1">
      <alignment vertical="center"/>
    </xf>
    <xf numFmtId="0" fontId="0" fillId="0" borderId="16" xfId="0" applyBorder="1"/>
    <xf numFmtId="0" fontId="6" fillId="2" borderId="13" xfId="0" applyFont="1" applyFill="1" applyBorder="1" applyAlignment="1">
      <alignment vertical="center"/>
    </xf>
    <xf numFmtId="0" fontId="5" fillId="2" borderId="15" xfId="0" applyFont="1" applyFill="1" applyBorder="1"/>
    <xf numFmtId="168" fontId="5" fillId="4" borderId="19" xfId="2" applyNumberFormat="1" applyFont="1" applyFill="1" applyBorder="1" applyAlignment="1">
      <alignment horizontal="center"/>
    </xf>
    <xf numFmtId="168" fontId="5" fillId="4" borderId="25" xfId="2" applyNumberFormat="1" applyFont="1" applyFill="1" applyBorder="1" applyAlignment="1">
      <alignment horizontal="center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/>
    </xf>
    <xf numFmtId="168" fontId="19" fillId="4" borderId="19" xfId="2" applyNumberFormat="1" applyFont="1" applyFill="1" applyBorder="1" applyAlignment="1">
      <alignment horizontal="center"/>
    </xf>
    <xf numFmtId="0" fontId="18" fillId="5" borderId="0" xfId="0" applyFont="1" applyFill="1"/>
    <xf numFmtId="0" fontId="19" fillId="4" borderId="5" xfId="0" applyFont="1" applyFill="1" applyBorder="1"/>
    <xf numFmtId="0" fontId="19" fillId="4" borderId="5" xfId="0" applyFont="1" applyFill="1" applyBorder="1"/>
    <xf numFmtId="0" fontId="19" fillId="4" borderId="7" xfId="0" applyFont="1" applyFill="1" applyBorder="1"/>
    <xf numFmtId="0" fontId="20" fillId="5" borderId="0" xfId="0" applyFont="1" applyFill="1"/>
    <xf numFmtId="0" fontId="19" fillId="4" borderId="9" xfId="0" applyFont="1" applyFill="1" applyBorder="1"/>
    <xf numFmtId="168" fontId="19" fillId="4" borderId="5" xfId="0" applyNumberFormat="1" applyFont="1" applyFill="1" applyBorder="1" applyAlignment="1">
      <alignment horizontal="center"/>
    </xf>
    <xf numFmtId="168" fontId="19" fillId="4" borderId="7" xfId="0" applyNumberFormat="1" applyFont="1" applyFill="1" applyBorder="1" applyAlignment="1">
      <alignment horizontal="center"/>
    </xf>
    <xf numFmtId="0" fontId="0" fillId="5" borderId="0" xfId="0" applyFill="1"/>
    <xf numFmtId="0" fontId="5" fillId="4" borderId="5" xfId="0" applyFont="1" applyFill="1" applyBorder="1"/>
    <xf numFmtId="0" fontId="5" fillId="4" borderId="5" xfId="0" applyFont="1" applyFill="1" applyBorder="1"/>
    <xf numFmtId="0" fontId="5" fillId="4" borderId="7" xfId="0" applyFont="1" applyFill="1" applyBorder="1"/>
    <xf numFmtId="0" fontId="9" fillId="4" borderId="19" xfId="0" applyFont="1" applyFill="1" applyBorder="1"/>
    <xf numFmtId="0" fontId="5" fillId="4" borderId="9" xfId="0" applyFont="1" applyFill="1" applyBorder="1"/>
    <xf numFmtId="168" fontId="5" fillId="4" borderId="5" xfId="0" applyNumberFormat="1" applyFont="1" applyFill="1" applyBorder="1" applyAlignment="1">
      <alignment horizontal="center"/>
    </xf>
    <xf numFmtId="168" fontId="5" fillId="4" borderId="7" xfId="2" applyNumberFormat="1" applyFont="1" applyFill="1" applyBorder="1" applyAlignment="1">
      <alignment horizontal="center"/>
    </xf>
    <xf numFmtId="0" fontId="5" fillId="5" borderId="18" xfId="0" applyFont="1" applyFill="1" applyBorder="1"/>
    <xf numFmtId="168" fontId="0" fillId="5" borderId="0" xfId="2" applyNumberFormat="1" applyFont="1" applyFill="1" applyAlignment="1">
      <alignment horizontal="center"/>
    </xf>
    <xf numFmtId="168" fontId="5" fillId="5" borderId="19" xfId="2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9" fillId="5" borderId="19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3" fillId="5" borderId="0" xfId="5" applyFill="1"/>
    <xf numFmtId="168" fontId="5" fillId="5" borderId="1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5" fillId="5" borderId="24" xfId="0" applyFont="1" applyFill="1" applyBorder="1" applyAlignment="1">
      <alignment horizontal="left"/>
    </xf>
    <xf numFmtId="0" fontId="5" fillId="4" borderId="18" xfId="0" applyFont="1" applyFill="1" applyBorder="1"/>
    <xf numFmtId="0" fontId="5" fillId="4" borderId="22" xfId="0" applyFont="1" applyFill="1" applyBorder="1"/>
    <xf numFmtId="0" fontId="9" fillId="5" borderId="25" xfId="0" applyFont="1" applyFill="1" applyBorder="1"/>
    <xf numFmtId="0" fontId="5" fillId="4" borderId="24" xfId="0" applyFont="1" applyFill="1" applyBorder="1"/>
    <xf numFmtId="168" fontId="5" fillId="4" borderId="18" xfId="0" applyNumberFormat="1" applyFont="1" applyFill="1" applyBorder="1" applyAlignment="1">
      <alignment horizontal="center"/>
    </xf>
    <xf numFmtId="168" fontId="5" fillId="4" borderId="22" xfId="2" applyNumberFormat="1" applyFont="1" applyFill="1" applyBorder="1" applyAlignment="1">
      <alignment horizontal="center"/>
    </xf>
    <xf numFmtId="168" fontId="5" fillId="5" borderId="25" xfId="0" applyNumberFormat="1" applyFont="1" applyFill="1" applyBorder="1" applyAlignment="1">
      <alignment horizontal="center"/>
    </xf>
    <xf numFmtId="0" fontId="9" fillId="5" borderId="29" xfId="0" applyFont="1" applyFill="1" applyBorder="1" applyAlignment="1">
      <alignment horizontal="left"/>
    </xf>
    <xf numFmtId="0" fontId="9" fillId="5" borderId="30" xfId="0" applyFont="1" applyFill="1" applyBorder="1" applyAlignment="1">
      <alignment horizontal="left"/>
    </xf>
    <xf numFmtId="0" fontId="9" fillId="5" borderId="31" xfId="0" applyFont="1" applyFill="1" applyBorder="1" applyAlignment="1">
      <alignment horizontal="left"/>
    </xf>
    <xf numFmtId="0" fontId="5" fillId="4" borderId="19" xfId="0" applyFont="1" applyFill="1" applyBorder="1"/>
    <xf numFmtId="168" fontId="5" fillId="4" borderId="19" xfId="0" applyNumberFormat="1" applyFont="1" applyFill="1" applyBorder="1" applyAlignment="1">
      <alignment horizontal="center"/>
    </xf>
    <xf numFmtId="0" fontId="5" fillId="5" borderId="26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4" borderId="27" xfId="0" applyFont="1" applyFill="1" applyBorder="1"/>
    <xf numFmtId="0" fontId="5" fillId="4" borderId="26" xfId="0" applyFont="1" applyFill="1" applyBorder="1"/>
    <xf numFmtId="0" fontId="9" fillId="5" borderId="28" xfId="0" applyFont="1" applyFill="1" applyBorder="1"/>
    <xf numFmtId="0" fontId="5" fillId="4" borderId="4" xfId="0" applyFont="1" applyFill="1" applyBorder="1"/>
    <xf numFmtId="168" fontId="5" fillId="4" borderId="27" xfId="0" applyNumberFormat="1" applyFont="1" applyFill="1" applyBorder="1" applyAlignment="1">
      <alignment horizontal="center"/>
    </xf>
    <xf numFmtId="168" fontId="5" fillId="4" borderId="26" xfId="2" applyNumberFormat="1" applyFont="1" applyFill="1" applyBorder="1" applyAlignment="1">
      <alignment horizontal="center"/>
    </xf>
    <xf numFmtId="168" fontId="5" fillId="4" borderId="28" xfId="2" applyNumberFormat="1" applyFont="1" applyFill="1" applyBorder="1" applyAlignment="1">
      <alignment horizontal="center"/>
    </xf>
    <xf numFmtId="0" fontId="17" fillId="5" borderId="19" xfId="5" applyFont="1" applyFill="1" applyBorder="1"/>
    <xf numFmtId="0" fontId="5" fillId="5" borderId="5" xfId="0" applyFont="1" applyFill="1" applyBorder="1"/>
  </cellXfs>
  <cellStyles count="9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Hyperlink" xfId="8" xr:uid="{00000000-000B-0000-0000-000008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6</xdr:col>
      <xdr:colOff>115900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367394</xdr:colOff>
      <xdr:row>2</xdr:row>
      <xdr:rowOff>118621</xdr:rowOff>
    </xdr:from>
    <xdr:to>
      <xdr:col>15</xdr:col>
      <xdr:colOff>24175</xdr:colOff>
      <xdr:row>7</xdr:row>
      <xdr:rowOff>62137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692994" y="575821"/>
          <a:ext cx="3171506" cy="107699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iretor.administrativo@imed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hyperlink" Target="mailto:kely.lima@hef.org.br" TargetMode="External"/><Relationship Id="rId5" Type="http://schemas.openxmlformats.org/officeDocument/2006/relationships/hyperlink" Target="mailto:isabela.santos@hef.org.br" TargetMode="External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4"/>
  <sheetViews>
    <sheetView showGridLines="0" tabSelected="1" topLeftCell="A13" zoomScale="76" zoomScaleNormal="76" workbookViewId="0">
      <selection activeCell="I42" sqref="I42"/>
    </sheetView>
  </sheetViews>
  <sheetFormatPr defaultRowHeight="13.8"/>
  <cols>
    <col min="1" max="1" width="2.8984375" customWidth="1"/>
    <col min="2" max="2" width="18.5" customWidth="1"/>
    <col min="3" max="4" width="10.59765625" customWidth="1"/>
    <col min="5" max="5" width="10.59765625" hidden="1" customWidth="1"/>
    <col min="6" max="6" width="5.69921875" customWidth="1"/>
    <col min="7" max="7" width="38.09765625" bestFit="1" customWidth="1"/>
    <col min="8" max="8" width="14.3984375" customWidth="1"/>
    <col min="9" max="9" width="43.69921875" bestFit="1" customWidth="1"/>
    <col min="10" max="10" width="17.69921875" customWidth="1"/>
    <col min="11" max="11" width="12.8984375" bestFit="1" customWidth="1"/>
    <col min="12" max="12" width="12.69921875" bestFit="1" customWidth="1"/>
    <col min="13" max="13" width="14" bestFit="1" customWidth="1"/>
    <col min="14" max="14" width="16.8984375" customWidth="1"/>
    <col min="15" max="15" width="15.19921875" customWidth="1"/>
    <col min="16" max="16" width="9" customWidth="1"/>
  </cols>
  <sheetData>
    <row r="2" spans="2:15" ht="22.8">
      <c r="B2" s="44"/>
      <c r="C2" s="45"/>
      <c r="D2" s="45"/>
      <c r="E2" s="45"/>
      <c r="F2" s="45"/>
      <c r="G2" s="45"/>
      <c r="H2" s="10"/>
      <c r="I2" s="10"/>
      <c r="J2" s="10"/>
      <c r="K2" s="10"/>
      <c r="L2" s="10"/>
      <c r="M2" s="10"/>
      <c r="N2" s="10"/>
      <c r="O2" s="11"/>
    </row>
    <row r="3" spans="2:15" ht="22.8">
      <c r="B3" s="12"/>
      <c r="C3" s="7"/>
      <c r="D3" s="7"/>
      <c r="E3" s="7"/>
      <c r="F3" s="7"/>
      <c r="G3" s="7"/>
      <c r="H3" s="2"/>
      <c r="I3" s="2"/>
      <c r="J3" s="2"/>
      <c r="K3" s="2"/>
      <c r="L3" s="2"/>
      <c r="M3" s="2"/>
      <c r="N3" s="2"/>
      <c r="O3" s="13"/>
    </row>
    <row r="4" spans="2:15" ht="24" customHeight="1">
      <c r="B4" s="12"/>
      <c r="C4" s="8"/>
      <c r="D4" s="8"/>
      <c r="E4" s="8"/>
      <c r="F4" s="8"/>
      <c r="G4" s="8"/>
      <c r="H4" s="2"/>
      <c r="I4" s="2"/>
      <c r="J4" s="2"/>
      <c r="K4" s="2"/>
      <c r="L4" s="2"/>
      <c r="M4" s="2"/>
      <c r="N4" s="2"/>
      <c r="O4" s="13"/>
    </row>
    <row r="5" spans="2:15" ht="14.4">
      <c r="B5" s="12"/>
      <c r="C5" s="8"/>
      <c r="D5" s="8"/>
      <c r="E5" s="8"/>
      <c r="F5" s="8"/>
      <c r="G5" s="8"/>
      <c r="H5" s="2"/>
      <c r="I5" s="2"/>
      <c r="J5" s="2"/>
      <c r="K5" s="2"/>
      <c r="L5" s="2"/>
      <c r="M5" s="2"/>
      <c r="N5" s="2"/>
      <c r="O5" s="13"/>
    </row>
    <row r="6" spans="2:15" ht="14.4">
      <c r="B6" s="14"/>
      <c r="C6" s="9"/>
      <c r="D6" s="9"/>
      <c r="E6" s="9"/>
      <c r="F6" s="9"/>
      <c r="G6" s="9"/>
      <c r="H6" s="2"/>
      <c r="I6" s="2"/>
      <c r="J6" s="2"/>
      <c r="K6" s="2"/>
      <c r="L6" s="2"/>
      <c r="M6" s="2"/>
      <c r="N6" s="2"/>
      <c r="O6" s="13"/>
    </row>
    <row r="7" spans="2:15" ht="14.4">
      <c r="B7" s="15"/>
      <c r="C7" s="16"/>
      <c r="D7" s="17"/>
      <c r="E7" s="18"/>
      <c r="F7" s="18"/>
      <c r="G7" s="17"/>
      <c r="H7" s="19"/>
      <c r="I7" s="19"/>
      <c r="J7" s="19"/>
      <c r="K7" s="19"/>
      <c r="L7" s="19"/>
      <c r="M7" s="19"/>
      <c r="N7" s="19"/>
      <c r="O7" s="20"/>
    </row>
    <row r="8" spans="2:15" ht="14.4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4.4">
      <c r="B9" s="1" t="s">
        <v>0</v>
      </c>
      <c r="C9" s="2"/>
      <c r="D9" s="2"/>
      <c r="E9" s="2"/>
      <c r="F9" s="2"/>
      <c r="G9" s="2"/>
      <c r="H9" s="21"/>
      <c r="I9" s="2"/>
      <c r="J9" s="2"/>
      <c r="K9" s="2"/>
      <c r="L9" s="2"/>
      <c r="M9" s="2"/>
      <c r="N9" s="2"/>
      <c r="O9" s="3"/>
    </row>
    <row r="10" spans="2:15" ht="14.4">
      <c r="B10" s="1"/>
      <c r="C10" s="2"/>
      <c r="D10" s="2"/>
      <c r="E10" s="2"/>
      <c r="F10" s="2"/>
      <c r="G10" s="2"/>
      <c r="H10" s="2"/>
      <c r="I10" s="2"/>
      <c r="J10" s="22"/>
      <c r="K10" s="2"/>
      <c r="L10" s="2"/>
      <c r="M10" s="2"/>
      <c r="N10" s="2"/>
      <c r="O10" s="3"/>
    </row>
    <row r="11" spans="2:15" ht="14.4">
      <c r="B11" s="1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4.4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2"/>
      <c r="N12" s="2"/>
      <c r="O12" s="3"/>
    </row>
    <row r="13" spans="2:15" ht="17.100000000000001" customHeight="1">
      <c r="B13" s="40" t="s">
        <v>70</v>
      </c>
      <c r="C13" s="38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78</v>
      </c>
      <c r="O13" s="3"/>
    </row>
    <row r="14" spans="2:15" ht="14.4">
      <c r="B14" s="41" t="s">
        <v>72</v>
      </c>
      <c r="C14" s="39"/>
      <c r="D14" s="2"/>
      <c r="E14" s="2"/>
      <c r="F14" s="2"/>
      <c r="G14" s="2"/>
      <c r="H14" s="2"/>
      <c r="I14" s="2"/>
      <c r="J14" s="2"/>
      <c r="K14" s="2"/>
      <c r="L14" s="2"/>
      <c r="M14" s="2"/>
      <c r="O14" s="3"/>
    </row>
    <row r="15" spans="2:15" ht="27.6">
      <c r="B15" s="47" t="s">
        <v>1</v>
      </c>
      <c r="C15" s="48"/>
      <c r="D15" s="49"/>
      <c r="E15" s="49"/>
      <c r="F15" s="50"/>
      <c r="G15" s="5" t="s">
        <v>2</v>
      </c>
      <c r="H15" s="5" t="s">
        <v>3</v>
      </c>
      <c r="I15" s="5" t="s">
        <v>4</v>
      </c>
      <c r="J15" s="5" t="s">
        <v>5</v>
      </c>
      <c r="K15" s="6" t="s">
        <v>6</v>
      </c>
      <c r="L15" s="6" t="s">
        <v>7</v>
      </c>
      <c r="M15" s="6" t="s">
        <v>8</v>
      </c>
      <c r="N15" s="6" t="s">
        <v>9</v>
      </c>
      <c r="O15" s="6" t="s">
        <v>10</v>
      </c>
    </row>
    <row r="16" spans="2:15" ht="14.4">
      <c r="B16" s="51" t="s">
        <v>11</v>
      </c>
      <c r="C16" s="51"/>
      <c r="D16" s="51"/>
      <c r="E16" s="51"/>
      <c r="F16" s="51"/>
      <c r="G16" s="23" t="s">
        <v>12</v>
      </c>
      <c r="H16" s="23" t="s">
        <v>13</v>
      </c>
      <c r="I16" s="24" t="s">
        <v>14</v>
      </c>
      <c r="J16" s="23" t="s">
        <v>15</v>
      </c>
      <c r="K16" s="25" t="s">
        <v>16</v>
      </c>
      <c r="L16" s="25" t="s">
        <v>16</v>
      </c>
      <c r="M16" s="25" t="s">
        <v>16</v>
      </c>
      <c r="N16" s="25" t="s">
        <v>16</v>
      </c>
      <c r="O16" s="26" t="s">
        <v>17</v>
      </c>
    </row>
    <row r="17" spans="1:15" ht="14.4">
      <c r="B17" s="51" t="s">
        <v>18</v>
      </c>
      <c r="C17" s="51"/>
      <c r="D17" s="51"/>
      <c r="E17" s="51"/>
      <c r="F17" s="51"/>
      <c r="G17" s="23" t="s">
        <v>19</v>
      </c>
      <c r="H17" s="27" t="s">
        <v>20</v>
      </c>
      <c r="I17" s="24" t="s">
        <v>21</v>
      </c>
      <c r="J17" s="28" t="s">
        <v>15</v>
      </c>
      <c r="K17" s="25" t="s">
        <v>16</v>
      </c>
      <c r="L17" s="25" t="s">
        <v>16</v>
      </c>
      <c r="M17" s="25" t="s">
        <v>16</v>
      </c>
      <c r="N17" s="25" t="s">
        <v>16</v>
      </c>
      <c r="O17" s="26" t="s">
        <v>17</v>
      </c>
    </row>
    <row r="18" spans="1:15" ht="14.4">
      <c r="B18" s="51" t="s">
        <v>22</v>
      </c>
      <c r="C18" s="51"/>
      <c r="D18" s="51"/>
      <c r="E18" s="51"/>
      <c r="F18" s="51"/>
      <c r="G18" s="23" t="s">
        <v>23</v>
      </c>
      <c r="H18" s="27" t="s">
        <v>20</v>
      </c>
      <c r="I18" s="29" t="s">
        <v>24</v>
      </c>
      <c r="J18" s="28" t="s">
        <v>15</v>
      </c>
      <c r="K18" s="25" t="s">
        <v>16</v>
      </c>
      <c r="L18" s="25" t="s">
        <v>16</v>
      </c>
      <c r="M18" s="25" t="s">
        <v>16</v>
      </c>
      <c r="N18" s="25" t="s">
        <v>16</v>
      </c>
      <c r="O18" s="26" t="s">
        <v>17</v>
      </c>
    </row>
    <row r="19" spans="1:15" ht="14.4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14.4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7.6">
      <c r="B21" s="52" t="s">
        <v>25</v>
      </c>
      <c r="C21" s="49"/>
      <c r="D21" s="49"/>
      <c r="E21" s="49"/>
      <c r="F21" s="50"/>
      <c r="G21" s="5" t="s">
        <v>2</v>
      </c>
      <c r="H21" s="5" t="s">
        <v>3</v>
      </c>
      <c r="I21" s="35" t="s">
        <v>4</v>
      </c>
      <c r="J21" s="5" t="s">
        <v>5</v>
      </c>
      <c r="K21" s="6" t="s">
        <v>6</v>
      </c>
      <c r="L21" s="6" t="s">
        <v>7</v>
      </c>
      <c r="M21" s="36" t="s">
        <v>8</v>
      </c>
      <c r="N21" s="36" t="s">
        <v>9</v>
      </c>
      <c r="O21" s="36" t="s">
        <v>10</v>
      </c>
    </row>
    <row r="22" spans="1:15" s="55" customFormat="1" ht="14.4">
      <c r="B22" s="56" t="s">
        <v>26</v>
      </c>
      <c r="C22" s="56"/>
      <c r="D22" s="56"/>
      <c r="E22" s="56"/>
      <c r="F22" s="56"/>
      <c r="G22" s="57" t="s">
        <v>27</v>
      </c>
      <c r="H22" s="58" t="s">
        <v>28</v>
      </c>
      <c r="I22" s="59" t="s">
        <v>29</v>
      </c>
      <c r="J22" s="60" t="s">
        <v>30</v>
      </c>
      <c r="K22" s="61" t="s">
        <v>16</v>
      </c>
      <c r="L22" s="62" t="s">
        <v>16</v>
      </c>
      <c r="M22" s="54">
        <v>37000</v>
      </c>
      <c r="N22" s="54" t="s">
        <v>16</v>
      </c>
      <c r="O22" s="54">
        <v>37000</v>
      </c>
    </row>
    <row r="23" spans="1:15" s="63" customFormat="1" ht="14.4">
      <c r="B23" s="64" t="s">
        <v>35</v>
      </c>
      <c r="C23" s="64"/>
      <c r="D23" s="64"/>
      <c r="E23" s="64"/>
      <c r="F23" s="64"/>
      <c r="G23" s="65" t="s">
        <v>31</v>
      </c>
      <c r="H23" s="66" t="s">
        <v>28</v>
      </c>
      <c r="I23" s="67" t="s">
        <v>16</v>
      </c>
      <c r="J23" s="68" t="s">
        <v>32</v>
      </c>
      <c r="K23" s="69" t="s">
        <v>16</v>
      </c>
      <c r="L23" s="70" t="s">
        <v>16</v>
      </c>
      <c r="M23" s="42">
        <v>0</v>
      </c>
      <c r="N23" s="42">
        <v>0</v>
      </c>
      <c r="O23" s="42">
        <f>-M230</f>
        <v>0</v>
      </c>
    </row>
    <row r="24" spans="1:15" s="63" customFormat="1" ht="14.4">
      <c r="B24" s="71" t="s">
        <v>33</v>
      </c>
      <c r="C24" s="71"/>
      <c r="D24" s="71"/>
      <c r="E24" s="71"/>
      <c r="F24" s="71"/>
      <c r="G24" s="65" t="s">
        <v>77</v>
      </c>
      <c r="H24" s="66" t="s">
        <v>28</v>
      </c>
      <c r="I24" s="67" t="s">
        <v>34</v>
      </c>
      <c r="J24" s="68" t="s">
        <v>32</v>
      </c>
      <c r="K24" s="69">
        <f>-K28-K28</f>
        <v>0</v>
      </c>
      <c r="L24" s="72" t="s">
        <v>16</v>
      </c>
      <c r="M24" s="42">
        <v>19884.68</v>
      </c>
      <c r="N24" s="73">
        <v>5231.2</v>
      </c>
      <c r="O24" s="42">
        <f>K24+M24-N24</f>
        <v>14653.48</v>
      </c>
    </row>
    <row r="25" spans="1:15" s="63" customFormat="1" ht="14.4">
      <c r="B25" s="74" t="s">
        <v>35</v>
      </c>
      <c r="C25" s="75"/>
      <c r="D25" s="75"/>
      <c r="E25" s="75"/>
      <c r="F25" s="76"/>
      <c r="G25" s="65" t="s">
        <v>36</v>
      </c>
      <c r="H25" s="66" t="s">
        <v>28</v>
      </c>
      <c r="I25" s="77" t="s">
        <v>16</v>
      </c>
      <c r="J25" s="68" t="s">
        <v>32</v>
      </c>
      <c r="K25" s="69" t="s">
        <v>16</v>
      </c>
      <c r="L25" s="70" t="s">
        <v>16</v>
      </c>
      <c r="M25" s="42">
        <v>0</v>
      </c>
      <c r="N25" s="42">
        <v>0</v>
      </c>
      <c r="O25" s="42">
        <f t="shared" ref="O25:O30" si="0">M25-N25</f>
        <v>0</v>
      </c>
    </row>
    <row r="26" spans="1:15" s="63" customFormat="1" ht="14.4">
      <c r="B26" s="78" t="s">
        <v>79</v>
      </c>
      <c r="C26" s="79"/>
      <c r="D26" s="79"/>
      <c r="E26" s="79"/>
      <c r="F26" s="80"/>
      <c r="G26" s="65" t="s">
        <v>37</v>
      </c>
      <c r="H26" s="66" t="s">
        <v>38</v>
      </c>
      <c r="I26" s="81" t="s">
        <v>80</v>
      </c>
      <c r="J26" s="68" t="s">
        <v>32</v>
      </c>
      <c r="K26" s="69" t="s">
        <v>16</v>
      </c>
      <c r="L26" s="70" t="s">
        <v>16</v>
      </c>
      <c r="M26" s="82">
        <v>12424.9</v>
      </c>
      <c r="N26" s="82">
        <v>3127.63</v>
      </c>
      <c r="O26" s="42">
        <f>M26-N26</f>
        <v>9297.27</v>
      </c>
    </row>
    <row r="27" spans="1:15" s="63" customFormat="1" ht="14.4">
      <c r="A27" s="63" t="s">
        <v>67</v>
      </c>
      <c r="B27" s="83" t="s">
        <v>39</v>
      </c>
      <c r="C27" s="84"/>
      <c r="D27" s="84"/>
      <c r="E27" s="84"/>
      <c r="F27" s="85"/>
      <c r="G27" s="65" t="s">
        <v>40</v>
      </c>
      <c r="H27" s="66" t="s">
        <v>41</v>
      </c>
      <c r="I27" s="77" t="s">
        <v>42</v>
      </c>
      <c r="J27" s="68" t="s">
        <v>32</v>
      </c>
      <c r="K27" s="69" t="s">
        <v>16</v>
      </c>
      <c r="L27" s="70" t="s">
        <v>16</v>
      </c>
      <c r="M27" s="42">
        <v>10407.530000000001</v>
      </c>
      <c r="N27" s="42">
        <v>6418.33</v>
      </c>
      <c r="O27" s="42">
        <f t="shared" si="0"/>
        <v>3989.2000000000007</v>
      </c>
    </row>
    <row r="28" spans="1:15" s="63" customFormat="1" ht="14.4">
      <c r="B28" s="86" t="s">
        <v>43</v>
      </c>
      <c r="C28" s="87"/>
      <c r="D28" s="87"/>
      <c r="E28" s="87"/>
      <c r="F28" s="88"/>
      <c r="G28" s="89" t="s">
        <v>44</v>
      </c>
      <c r="H28" s="90" t="s">
        <v>28</v>
      </c>
      <c r="I28" s="91" t="s">
        <v>45</v>
      </c>
      <c r="J28" s="92" t="s">
        <v>32</v>
      </c>
      <c r="K28" s="93">
        <v>0</v>
      </c>
      <c r="L28" s="94" t="s">
        <v>16</v>
      </c>
      <c r="M28" s="95">
        <v>5291.51</v>
      </c>
      <c r="N28" s="95">
        <v>876.21</v>
      </c>
      <c r="O28" s="43">
        <f t="shared" si="0"/>
        <v>4415.3</v>
      </c>
    </row>
    <row r="29" spans="1:15" s="63" customFormat="1" ht="14.4">
      <c r="B29" s="96" t="s">
        <v>68</v>
      </c>
      <c r="C29" s="97"/>
      <c r="D29" s="97"/>
      <c r="E29" s="97"/>
      <c r="F29" s="98"/>
      <c r="G29" s="99" t="s">
        <v>46</v>
      </c>
      <c r="H29" s="99" t="s">
        <v>38</v>
      </c>
      <c r="I29" s="77" t="s">
        <v>69</v>
      </c>
      <c r="J29" s="99" t="s">
        <v>32</v>
      </c>
      <c r="K29" s="100" t="s">
        <v>16</v>
      </c>
      <c r="L29" s="42" t="s">
        <v>16</v>
      </c>
      <c r="M29" s="42">
        <v>5291.51</v>
      </c>
      <c r="N29" s="82">
        <v>876.21</v>
      </c>
      <c r="O29" s="42">
        <f t="shared" si="0"/>
        <v>4415.3</v>
      </c>
    </row>
    <row r="30" spans="1:15" s="63" customFormat="1" ht="14.4">
      <c r="B30" s="101" t="s">
        <v>35</v>
      </c>
      <c r="C30" s="102"/>
      <c r="D30" s="102"/>
      <c r="E30" s="102"/>
      <c r="F30" s="103"/>
      <c r="G30" s="104" t="s">
        <v>47</v>
      </c>
      <c r="H30" s="105" t="s">
        <v>41</v>
      </c>
      <c r="I30" s="106" t="s">
        <v>16</v>
      </c>
      <c r="J30" s="107" t="s">
        <v>32</v>
      </c>
      <c r="K30" s="108">
        <v>0</v>
      </c>
      <c r="L30" s="109">
        <v>0</v>
      </c>
      <c r="M30" s="110">
        <v>0</v>
      </c>
      <c r="N30" s="110">
        <v>0</v>
      </c>
      <c r="O30" s="42">
        <f t="shared" si="0"/>
        <v>0</v>
      </c>
    </row>
    <row r="31" spans="1:15" s="63" customFormat="1" ht="14.4">
      <c r="B31" s="74" t="s">
        <v>75</v>
      </c>
      <c r="C31" s="75"/>
      <c r="D31" s="75"/>
      <c r="E31" s="75"/>
      <c r="F31" s="76"/>
      <c r="G31" s="65" t="s">
        <v>47</v>
      </c>
      <c r="H31" s="66" t="s">
        <v>28</v>
      </c>
      <c r="I31" s="111" t="s">
        <v>76</v>
      </c>
      <c r="J31" s="68" t="s">
        <v>32</v>
      </c>
      <c r="K31" s="69">
        <v>0</v>
      </c>
      <c r="L31" s="70" t="s">
        <v>16</v>
      </c>
      <c r="M31" s="42">
        <v>6024.74</v>
      </c>
      <c r="N31" s="42">
        <v>1240.95</v>
      </c>
      <c r="O31" s="42">
        <f>M31-N31</f>
        <v>4783.79</v>
      </c>
    </row>
    <row r="32" spans="1:15" s="63" customFormat="1" ht="14.4">
      <c r="B32" s="74" t="s">
        <v>48</v>
      </c>
      <c r="C32" s="75"/>
      <c r="D32" s="75"/>
      <c r="E32" s="75"/>
      <c r="F32" s="76"/>
      <c r="G32" s="65" t="s">
        <v>49</v>
      </c>
      <c r="H32" s="66" t="s">
        <v>28</v>
      </c>
      <c r="I32" s="77" t="s">
        <v>50</v>
      </c>
      <c r="J32" s="68" t="s">
        <v>32</v>
      </c>
      <c r="K32" s="69" t="s">
        <v>16</v>
      </c>
      <c r="L32" s="70" t="s">
        <v>16</v>
      </c>
      <c r="M32" s="42">
        <v>5291.51</v>
      </c>
      <c r="N32" s="42">
        <v>918.87</v>
      </c>
      <c r="O32" s="42">
        <f>M32-N32</f>
        <v>4372.6400000000003</v>
      </c>
    </row>
    <row r="33" spans="2:15" s="63" customFormat="1" ht="14.4">
      <c r="B33" s="74" t="s">
        <v>51</v>
      </c>
      <c r="C33" s="75"/>
      <c r="D33" s="75"/>
      <c r="E33" s="75"/>
      <c r="F33" s="76"/>
      <c r="G33" s="65" t="s">
        <v>52</v>
      </c>
      <c r="H33" s="66" t="s">
        <v>28</v>
      </c>
      <c r="I33" s="77" t="s">
        <v>53</v>
      </c>
      <c r="J33" s="68" t="s">
        <v>32</v>
      </c>
      <c r="K33" s="69">
        <v>0</v>
      </c>
      <c r="L33" s="70" t="s">
        <v>16</v>
      </c>
      <c r="M33" s="42">
        <v>5291.51</v>
      </c>
      <c r="N33" s="42">
        <v>876.21</v>
      </c>
      <c r="O33" s="42">
        <f>M33-N33</f>
        <v>4415.3</v>
      </c>
    </row>
    <row r="34" spans="2:15" s="63" customFormat="1" ht="14.4">
      <c r="B34" s="74" t="s">
        <v>35</v>
      </c>
      <c r="C34" s="75"/>
      <c r="D34" s="75"/>
      <c r="E34" s="75"/>
      <c r="F34" s="76"/>
      <c r="G34" s="65" t="s">
        <v>46</v>
      </c>
      <c r="H34" s="66" t="s">
        <v>28</v>
      </c>
      <c r="I34" s="77" t="s">
        <v>16</v>
      </c>
      <c r="J34" s="68" t="s">
        <v>32</v>
      </c>
      <c r="K34" s="69">
        <v>0</v>
      </c>
      <c r="L34" s="70">
        <v>0</v>
      </c>
      <c r="M34" s="42">
        <v>0</v>
      </c>
      <c r="N34" s="42">
        <v>0</v>
      </c>
      <c r="O34" s="42">
        <f>M34-N34</f>
        <v>0</v>
      </c>
    </row>
    <row r="35" spans="2:15" s="63" customFormat="1" ht="14.4">
      <c r="B35" s="74" t="s">
        <v>54</v>
      </c>
      <c r="C35" s="75"/>
      <c r="D35" s="75"/>
      <c r="E35" s="75"/>
      <c r="F35" s="76"/>
      <c r="G35" s="65" t="s">
        <v>55</v>
      </c>
      <c r="H35" s="66" t="s">
        <v>28</v>
      </c>
      <c r="I35" s="77" t="s">
        <v>56</v>
      </c>
      <c r="J35" s="68" t="s">
        <v>32</v>
      </c>
      <c r="K35" s="69">
        <v>0</v>
      </c>
      <c r="L35" s="70" t="s">
        <v>16</v>
      </c>
      <c r="M35" s="42">
        <v>10402.030000000001</v>
      </c>
      <c r="N35" s="42">
        <v>2547.4299999999998</v>
      </c>
      <c r="O35" s="42">
        <f>M35-N35</f>
        <v>7854.6</v>
      </c>
    </row>
    <row r="36" spans="2:15" s="63" customFormat="1" ht="14.4">
      <c r="B36" s="83" t="s">
        <v>82</v>
      </c>
      <c r="C36" s="84"/>
      <c r="D36" s="84"/>
      <c r="E36" s="84"/>
      <c r="F36" s="85"/>
      <c r="G36" s="65" t="s">
        <v>57</v>
      </c>
      <c r="H36" s="66" t="s">
        <v>28</v>
      </c>
      <c r="I36" s="77" t="s">
        <v>16</v>
      </c>
      <c r="J36" s="68" t="s">
        <v>32</v>
      </c>
      <c r="K36" s="69" t="s">
        <v>16</v>
      </c>
      <c r="L36" s="70" t="s">
        <v>16</v>
      </c>
      <c r="M36" s="42">
        <v>6287.56</v>
      </c>
      <c r="N36" s="42">
        <v>1284.8599999999999</v>
      </c>
      <c r="O36" s="42">
        <f>SUM(K36:M36)-N36</f>
        <v>5002.7000000000007</v>
      </c>
    </row>
    <row r="37" spans="2:15" s="63" customFormat="1" ht="14.4">
      <c r="B37" s="83" t="s">
        <v>58</v>
      </c>
      <c r="C37" s="84"/>
      <c r="D37" s="84"/>
      <c r="E37" s="84"/>
      <c r="F37" s="85"/>
      <c r="G37" s="65" t="s">
        <v>57</v>
      </c>
      <c r="H37" s="66" t="s">
        <v>38</v>
      </c>
      <c r="I37" s="77" t="s">
        <v>16</v>
      </c>
      <c r="J37" s="68" t="s">
        <v>32</v>
      </c>
      <c r="K37" s="69" t="s">
        <v>16</v>
      </c>
      <c r="L37" s="70" t="s">
        <v>16</v>
      </c>
      <c r="M37" s="42">
        <v>6575.6</v>
      </c>
      <c r="N37" s="42">
        <v>1448.35</v>
      </c>
      <c r="O37" s="42">
        <f t="shared" ref="O37:O41" si="1">SUM(K37:M37)-N37</f>
        <v>5127.25</v>
      </c>
    </row>
    <row r="38" spans="2:15" s="63" customFormat="1" ht="14.4">
      <c r="B38" s="74" t="s">
        <v>74</v>
      </c>
      <c r="C38" s="75"/>
      <c r="D38" s="75"/>
      <c r="E38" s="75"/>
      <c r="F38" s="76"/>
      <c r="G38" s="65" t="s">
        <v>59</v>
      </c>
      <c r="H38" s="66" t="s">
        <v>28</v>
      </c>
      <c r="I38" s="67" t="s">
        <v>60</v>
      </c>
      <c r="J38" s="68" t="s">
        <v>32</v>
      </c>
      <c r="K38" s="69" t="s">
        <v>16</v>
      </c>
      <c r="L38" s="70" t="s">
        <v>16</v>
      </c>
      <c r="M38" s="42">
        <v>3414.57</v>
      </c>
      <c r="N38" s="42">
        <v>354.59</v>
      </c>
      <c r="O38" s="42">
        <f t="shared" si="1"/>
        <v>3059.98</v>
      </c>
    </row>
    <row r="39" spans="2:15" s="63" customFormat="1" ht="14.4">
      <c r="B39" s="83" t="s">
        <v>81</v>
      </c>
      <c r="C39" s="84"/>
      <c r="D39" s="84"/>
      <c r="E39" s="84"/>
      <c r="F39" s="85"/>
      <c r="G39" s="65" t="s">
        <v>59</v>
      </c>
      <c r="H39" s="66" t="s">
        <v>16</v>
      </c>
      <c r="I39" s="67" t="s">
        <v>16</v>
      </c>
      <c r="J39" s="68" t="s">
        <v>32</v>
      </c>
      <c r="K39" s="69" t="s">
        <v>16</v>
      </c>
      <c r="L39" s="69" t="s">
        <v>16</v>
      </c>
      <c r="M39" s="69" t="s">
        <v>16</v>
      </c>
      <c r="N39" s="69" t="s">
        <v>16</v>
      </c>
      <c r="O39" s="69" t="s">
        <v>16</v>
      </c>
    </row>
    <row r="40" spans="2:15" s="63" customFormat="1" ht="14.4">
      <c r="B40" s="112" t="s">
        <v>61</v>
      </c>
      <c r="C40" s="112"/>
      <c r="D40" s="112"/>
      <c r="E40" s="112"/>
      <c r="F40" s="112"/>
      <c r="G40" s="65" t="s">
        <v>59</v>
      </c>
      <c r="H40" s="66" t="s">
        <v>28</v>
      </c>
      <c r="I40" s="67" t="s">
        <v>60</v>
      </c>
      <c r="J40" s="68" t="s">
        <v>32</v>
      </c>
      <c r="K40" s="69" t="s">
        <v>16</v>
      </c>
      <c r="L40" s="70" t="s">
        <v>16</v>
      </c>
      <c r="M40" s="82">
        <v>4005.56</v>
      </c>
      <c r="N40" s="42">
        <v>513.61</v>
      </c>
      <c r="O40" s="42">
        <f t="shared" si="1"/>
        <v>3491.95</v>
      </c>
    </row>
    <row r="41" spans="2:15" s="63" customFormat="1" ht="14.4">
      <c r="B41" s="112" t="s">
        <v>62</v>
      </c>
      <c r="C41" s="112"/>
      <c r="D41" s="112"/>
      <c r="E41" s="112"/>
      <c r="F41" s="112"/>
      <c r="G41" s="65" t="s">
        <v>59</v>
      </c>
      <c r="H41" s="66" t="s">
        <v>28</v>
      </c>
      <c r="I41" s="77" t="s">
        <v>60</v>
      </c>
      <c r="J41" s="68" t="s">
        <v>32</v>
      </c>
      <c r="K41" s="69" t="s">
        <v>16</v>
      </c>
      <c r="L41" s="70" t="s">
        <v>16</v>
      </c>
      <c r="M41" s="42">
        <v>3414.57</v>
      </c>
      <c r="N41" s="42">
        <v>354.59</v>
      </c>
      <c r="O41" s="42">
        <f t="shared" si="1"/>
        <v>3059.98</v>
      </c>
    </row>
    <row r="42" spans="2:15" ht="14.4">
      <c r="B42" s="3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7"/>
    </row>
    <row r="43" spans="2:15" ht="14.4">
      <c r="B43" s="31"/>
      <c r="C43" s="22"/>
      <c r="D43" s="22"/>
      <c r="E43" s="22"/>
      <c r="F43" s="22"/>
      <c r="G43" s="2"/>
      <c r="H43" s="2"/>
      <c r="I43" s="2"/>
      <c r="J43" s="2"/>
      <c r="K43" s="2"/>
      <c r="L43" s="2"/>
      <c r="M43" s="2"/>
      <c r="N43" s="2"/>
      <c r="O43" s="3"/>
    </row>
    <row r="44" spans="2:15" ht="14.4">
      <c r="B44" s="53" t="s">
        <v>63</v>
      </c>
      <c r="C44" s="53"/>
      <c r="D44" s="53"/>
      <c r="E44" s="53"/>
      <c r="F44" s="2"/>
      <c r="G44" s="2"/>
      <c r="H44" s="2"/>
      <c r="I44" s="2"/>
      <c r="J44" s="2"/>
      <c r="K44" s="2"/>
      <c r="L44" s="2"/>
      <c r="M44" s="2"/>
      <c r="N44" s="2"/>
      <c r="O44" s="3"/>
    </row>
    <row r="45" spans="2:15" ht="71.25" customHeight="1">
      <c r="B45" s="46" t="s">
        <v>64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2:15" ht="1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4.4">
      <c r="B47" s="1" t="s">
        <v>65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4.4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4.4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4.4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4.4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4.4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4.4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4.4">
      <c r="B54" s="32" t="s">
        <v>66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</row>
  </sheetData>
  <mergeCells count="23">
    <mergeCell ref="B38:F38"/>
    <mergeCell ref="B28:F28"/>
    <mergeCell ref="B25:F25"/>
    <mergeCell ref="B31:F31"/>
    <mergeCell ref="B32:F32"/>
    <mergeCell ref="B26:F26"/>
    <mergeCell ref="B29:F29"/>
    <mergeCell ref="B2:G2"/>
    <mergeCell ref="B45:O45"/>
    <mergeCell ref="B15:F15"/>
    <mergeCell ref="B16:F16"/>
    <mergeCell ref="B17:F17"/>
    <mergeCell ref="B18:F18"/>
    <mergeCell ref="B21:F21"/>
    <mergeCell ref="B23:F23"/>
    <mergeCell ref="B24:F24"/>
    <mergeCell ref="B41:F41"/>
    <mergeCell ref="B44:E44"/>
    <mergeCell ref="B35:F35"/>
    <mergeCell ref="B34:F34"/>
    <mergeCell ref="B33:F33"/>
    <mergeCell ref="B22:F22"/>
    <mergeCell ref="B40:F40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  <hyperlink ref="I31" r:id="rId5" xr:uid="{16CE11A9-90AB-481E-BB5D-3C08DC2DF582}"/>
    <hyperlink ref="I26" r:id="rId6" xr:uid="{2730B84A-22BF-4886-8066-DBE03FEAE716}"/>
  </hyperlinks>
  <pageMargins left="0" right="0" top="0.39370078740157505" bottom="0.39370078740157505" header="0" footer="0"/>
  <pageSetup paperSize="9" scale="58" fitToHeight="0" pageOrder="overThenDown" orientation="landscape" useFirstPageNumber="1" r:id="rId7"/>
  <headerFooter>
    <oddHeader>&amp;C&amp;A</oddHeader>
    <oddFooter>&amp;CPágina &amp;P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3FD380F02740A302098CD8D8790D" ma:contentTypeVersion="16" ma:contentTypeDescription="Crie um novo documento." ma:contentTypeScope="" ma:versionID="cb407c26607bbb927e200c2f06c38c66">
  <xsd:schema xmlns:xsd="http://www.w3.org/2001/XMLSchema" xmlns:xs="http://www.w3.org/2001/XMLSchema" xmlns:p="http://schemas.microsoft.com/office/2006/metadata/properties" xmlns:ns2="0c0b8f30-7429-4e6d-8fc8-43e278647f46" xmlns:ns3="b8412a73-8965-4036-a09c-99f91ee566e9" targetNamespace="http://schemas.microsoft.com/office/2006/metadata/properties" ma:root="true" ma:fieldsID="0c592cf05a063fc76d740468e7df12f7" ns2:_="" ns3:_="">
    <xsd:import namespace="0c0b8f30-7429-4e6d-8fc8-43e278647f46"/>
    <xsd:import namespace="b8412a73-8965-4036-a09c-99f91ee56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b8f30-7429-4e6d-8fc8-43e278647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2a73-8965-4036-a09c-99f91ee566e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2b69168-de07-45b8-8701-1d21d26599be}" ma:internalName="TaxCatchAll" ma:showField="CatchAllData" ma:web="b8412a73-8965-4036-a09c-99f91ee56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6AD04F-0504-4CE2-AEA8-13F124C05595}"/>
</file>

<file path=customXml/itemProps2.xml><?xml version="1.0" encoding="utf-8"?>
<ds:datastoreItem xmlns:ds="http://schemas.openxmlformats.org/officeDocument/2006/customXml" ds:itemID="{4748F89B-5DAA-488B-ADF4-DA4FFF5DC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Wilany Sousa Magalhães</cp:lastModifiedBy>
  <cp:revision>1</cp:revision>
  <dcterms:created xsi:type="dcterms:W3CDTF">2020-11-23T09:58:40Z</dcterms:created>
  <dcterms:modified xsi:type="dcterms:W3CDTF">2024-08-02T16:30:07Z</dcterms:modified>
  <cp:category/>
  <cp:contentStatus/>
</cp:coreProperties>
</file>