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DC828AAE-7F18-4288-AAD0-B0278B069B5C}" xr6:coauthVersionLast="47" xr6:coauthVersionMax="47" xr10:uidLastSave="{00000000-0000-0000-0000-000000000000}"/>
  <bookViews>
    <workbookView xWindow="-25320" yWindow="285" windowWidth="25440" windowHeight="15270" xr2:uid="{7C3DAD40-E655-47E1-BDA9-81DA36FDA8FB}"/>
  </bookViews>
  <sheets>
    <sheet name=" HOSP. EST. FORMOSA" sheetId="1" r:id="rId1"/>
  </sheets>
  <definedNames>
    <definedName name="_xlnm._FilterDatabase" localSheetId="0" hidden="1">' HOSP. EST. FORMOSA'!$A$60:$K$76</definedName>
    <definedName name="_xlnm.Print_Area" localSheetId="0">' HOSP. EST. FORMOSA'!$A$1:$V$87</definedName>
    <definedName name="_xlnm.Print_Titles" localSheetId="0">' HOSP. EST. FORMOSA'!$59:$60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L73" i="1" a="1"/>
  <c r="L73" i="1" s="1"/>
  <c r="F73" i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F63" i="1"/>
  <c r="L62" i="1" a="1"/>
  <c r="L62" i="1" s="1"/>
  <c r="F62" i="1"/>
  <c r="L61" i="1" a="1"/>
  <c r="L61" i="1" s="1"/>
  <c r="F61" i="1"/>
  <c r="F75" i="1" s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C35" i="1"/>
  <c r="B35" i="1"/>
  <c r="V34" i="1"/>
  <c r="V33" i="1"/>
  <c r="V32" i="1"/>
  <c r="V31" i="1"/>
  <c r="C31" i="1"/>
  <c r="C48" i="1" s="1"/>
  <c r="B31" i="1"/>
  <c r="B48" i="1" s="1"/>
  <c r="V30" i="1"/>
  <c r="V29" i="1"/>
  <c r="V28" i="1"/>
  <c r="V27" i="1"/>
  <c r="V26" i="1"/>
  <c r="V25" i="1"/>
  <c r="V24" i="1"/>
  <c r="V23" i="1"/>
  <c r="V48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1" authorId="0" shapeId="0" xr:uid="{C180D02D-DD56-42BB-8F4E-0F77F8CD198B}">
      <text>
        <r>
          <rPr>
            <sz val="10"/>
            <rFont val="Arial"/>
            <family val="2"/>
          </rPr>
          <t xml:space="preserve">R$ 68.609,65-  E       R$ 1.173,58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62" authorId="0" shapeId="0" xr:uid="{92774BAB-DA55-4592-8751-88CAE3F8DCC7}">
      <text>
        <r>
          <rPr>
            <sz val="10"/>
            <rFont val="Arial"/>
            <family val="2"/>
          </rPr>
          <t xml:space="preserve">R$55.603,92-  E       R$  1.010,48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3" authorId="0" shapeId="0" xr:uid="{35ADD04C-208B-45B1-9102-5F8CBBA6D0EA}">
      <text>
        <r>
          <rPr>
            <sz val="10"/>
            <rFont val="Arial"/>
            <family val="2"/>
          </rPr>
          <t>R$ 51996,45 -  E       R$   966,00  I</t>
        </r>
        <r>
          <rPr>
            <sz val="9"/>
            <color rgb="FF000000"/>
            <rFont val="Segoe UI"/>
            <family val="2"/>
            <charset val="1"/>
          </rPr>
          <t>RRF -CELG  REFERENCIA MARÇO/24, LANÇADA NA PLANILHA DE REPASSE MENSAL ABRIL/2024.
.
DESPACHO Nº 499/2024/SES/GMAE - CG-14421 (59376570)RELATÓRIO Nº 20 / 2024 SES/GMAE - CG-14421</t>
        </r>
      </text>
    </comment>
    <comment ref="F73" authorId="0" shapeId="0" xr:uid="{0BE66D59-8F68-437C-82D5-943BE6B045E2}">
      <text>
        <r>
          <rPr>
            <sz val="10"/>
            <rFont val="Arial"/>
            <family val="2"/>
          </rPr>
          <t xml:space="preserve">R$ 41.559,22 - Glosa referente ao  repasse efetuado a maior no mês de dez/22
</t>
        </r>
      </text>
    </comment>
    <comment ref="F74" authorId="0" shapeId="0" xr:uid="{AA2EEDBA-F4C6-40BA-813D-184C8470DB9F}">
      <text>
        <r>
          <rPr>
            <sz val="10"/>
            <rFont val="Arial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sharedStrings.xml><?xml version="1.0" encoding="utf-8"?>
<sst xmlns="http://schemas.openxmlformats.org/spreadsheetml/2006/main" count="106" uniqueCount="61">
  <si>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</si>
  <si>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</si>
  <si>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</si>
  <si>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</si>
  <si>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</si>
  <si>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</si>
  <si>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</si>
  <si>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7° Apostilamento, 8° Apostilamento, 9° Apostilamento,  10° Apostilamento.</t>
  </si>
  <si>
    <t xml:space="preserve">Vigência do Contrato de Gestão - Início 01/07/2022    Término 31/05/2026  / 1º Termo Aditivo: Início   01/01/2023         Término 31/05/2026  e  2º Termo Aditivo: Início   02/05/20234        Término 30/06/2026 </t>
  </si>
  <si>
    <t>Previsão de Repasse Mensal do Contrato de Gestão    R$ 5.173.294,88  /ADITIVO - Custeio :  R$ 673.001,16  R$ 1.423.260,83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</si>
  <si>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</si>
  <si>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</si>
  <si>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</si>
  <si>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</si>
  <si>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</si>
  <si>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</si>
  <si>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</si>
  <si>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</si>
  <si>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</si>
  <si>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</si>
  <si>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</si>
  <si>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</si>
  <si>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</si>
  <si>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</si>
  <si>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</si>
  <si>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</si>
  <si>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</si>
  <si>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</si>
  <si>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</si>
  <si>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</si>
  <si>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</si>
  <si>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</si>
  <si>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</si>
  <si>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</si>
  <si>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</si>
  <si>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</si>
  <si>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</si>
  <si>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</si>
  <si>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</si>
  <si>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</si>
  <si>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</si>
  <si>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</si>
  <si>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</si>
  <si>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</si>
  <si>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</si>
  <si>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</si>
  <si>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</si>
  <si>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</si>
  <si>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Glossa Contrato de Gestão</t>
  </si>
  <si>
    <t>Glosa - Não cumprimento de Metas Contratuais.</t>
  </si>
  <si>
    <t>01 de janeiro a 30 de junho de 2023</t>
  </si>
  <si>
    <t>Relatório nº 47/2023 - COMACG/GMAE-CG/SUPECC/SES/GO (v.50772108)</t>
  </si>
  <si>
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</si>
  <si>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</si>
  <si>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</si>
  <si>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R$ 214452,12- </t>
    </r>
    <r>
      <rPr>
        <sz val="10"/>
        <color rgb="FF000000"/>
        <rFont val="Calibri"/>
        <family val="2"/>
        <charset val="1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</si>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</sst>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DE5B-F784-425E-AF06-DA7964A54F27}">
  <sheetPr filterMode="1">
    <tabColor theme="5" tint="-0.249977111117893"/>
    <pageSetUpPr fitToPage="1"/>
  </sheetPr>
  <dimension ref="A1:W123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57" customWidth="1"/>
    <col min="4" max="7" width="15.5703125" customWidth="1"/>
    <col min="8" max="8" width="16.7109375" customWidth="1"/>
    <col min="9" max="10" width="15.140625" customWidth="1"/>
    <col min="11" max="11" width="16" style="57" customWidth="1"/>
    <col min="12" max="21" width="15.140625" style="57" customWidth="1"/>
    <col min="22" max="22" width="16.140625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s="17" customFormat="1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3" s="17" customFormat="1" ht="75" customHeight="1" thickBot="1" x14ac:dyDescent="0.3">
      <c r="A20" s="14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spans="1:23" s="17" customFormat="1" ht="44.25" customHeight="1" thickBot="1" x14ac:dyDescent="0.3">
      <c r="A21" s="14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spans="1:23" s="17" customFormat="1" ht="15.75" thickBot="1" x14ac:dyDescent="0.3">
      <c r="A22" s="23">
        <v>45292</v>
      </c>
      <c r="B22" s="24">
        <v>5850966.7699999996</v>
      </c>
      <c r="C22" s="24">
        <v>5850966.7699999996</v>
      </c>
      <c r="D22" s="24">
        <v>44055275.289999999</v>
      </c>
      <c r="E22" s="24"/>
      <c r="F22" s="24"/>
      <c r="G22" s="24">
        <v>11452592.08</v>
      </c>
      <c r="H22" s="25"/>
      <c r="I22" s="25"/>
      <c r="J22" s="26">
        <v>69783.23</v>
      </c>
      <c r="K22" s="27">
        <v>45292</v>
      </c>
      <c r="L22" s="28">
        <v>5706296.04</v>
      </c>
      <c r="M22" s="29"/>
      <c r="N22" s="29"/>
      <c r="O22" s="30"/>
      <c r="P22" s="30"/>
      <c r="Q22" s="30"/>
      <c r="R22" s="29"/>
      <c r="S22" s="29"/>
      <c r="T22" s="30"/>
      <c r="U22" s="30"/>
      <c r="V22" s="31">
        <f t="shared" ref="V22:V47" si="0">L22+M22+N22+R22+S22+T22+U22</f>
        <v>5706296.04</v>
      </c>
      <c r="W22" s="32"/>
    </row>
    <row r="23" spans="1:23" s="17" customFormat="1" ht="15.75" thickBot="1" x14ac:dyDescent="0.3">
      <c r="A23" s="33">
        <v>45323</v>
      </c>
      <c r="B23" s="34">
        <v>5852026.4699999997</v>
      </c>
      <c r="C23" s="34">
        <v>5852026.4699999997</v>
      </c>
      <c r="D23" s="24">
        <v>4670.7299999999996</v>
      </c>
      <c r="E23" s="24"/>
      <c r="F23" s="24"/>
      <c r="G23" s="24">
        <v>5781973.79</v>
      </c>
      <c r="H23" s="35"/>
      <c r="I23" s="35"/>
      <c r="J23" s="36">
        <v>56614.400000000001</v>
      </c>
      <c r="K23" s="27">
        <v>45292</v>
      </c>
      <c r="L23" s="28">
        <v>35677.75</v>
      </c>
      <c r="M23" s="28"/>
      <c r="N23" s="28"/>
      <c r="O23" s="37"/>
      <c r="P23" s="37"/>
      <c r="Q23" s="37"/>
      <c r="R23" s="37"/>
      <c r="S23" s="37"/>
      <c r="T23" s="37"/>
      <c r="U23" s="37"/>
      <c r="V23" s="31">
        <f t="shared" si="0"/>
        <v>35677.75</v>
      </c>
      <c r="W23" s="32"/>
    </row>
    <row r="24" spans="1:23" s="17" customFormat="1" ht="15.75" thickBot="1" x14ac:dyDescent="0.3">
      <c r="A24" s="33">
        <v>45323</v>
      </c>
      <c r="B24" s="34"/>
      <c r="C24" s="34"/>
      <c r="D24" s="24"/>
      <c r="E24" s="24"/>
      <c r="F24" s="24"/>
      <c r="G24" s="24"/>
      <c r="H24" s="35"/>
      <c r="I24" s="35"/>
      <c r="J24" s="36"/>
      <c r="K24" s="27">
        <v>45289</v>
      </c>
      <c r="L24" s="28"/>
      <c r="M24" s="28"/>
      <c r="N24" s="28"/>
      <c r="O24" s="37"/>
      <c r="P24" s="37"/>
      <c r="Q24" s="37"/>
      <c r="R24" s="28">
        <v>48234.14</v>
      </c>
      <c r="S24" s="37"/>
      <c r="T24" s="37"/>
      <c r="U24" s="37"/>
      <c r="V24" s="31">
        <f t="shared" si="0"/>
        <v>48234.14</v>
      </c>
      <c r="W24" s="32"/>
    </row>
    <row r="25" spans="1:23" s="17" customFormat="1" ht="15.75" thickBot="1" x14ac:dyDescent="0.3">
      <c r="A25" s="33">
        <v>45323</v>
      </c>
      <c r="B25" s="34"/>
      <c r="C25" s="34"/>
      <c r="D25" s="24"/>
      <c r="E25" s="24"/>
      <c r="F25" s="24"/>
      <c r="G25" s="24"/>
      <c r="H25" s="35"/>
      <c r="I25" s="35"/>
      <c r="J25" s="36"/>
      <c r="K25" s="27">
        <v>45231</v>
      </c>
      <c r="L25" s="28"/>
      <c r="M25" s="28"/>
      <c r="N25" s="28"/>
      <c r="O25" s="37"/>
      <c r="P25" s="37"/>
      <c r="Q25" s="37"/>
      <c r="R25" s="28">
        <v>35575.18</v>
      </c>
      <c r="S25" s="37"/>
      <c r="T25" s="37"/>
      <c r="U25" s="37"/>
      <c r="V25" s="31">
        <f t="shared" si="0"/>
        <v>35575.18</v>
      </c>
      <c r="W25" s="32"/>
    </row>
    <row r="26" spans="1:23" s="17" customFormat="1" ht="15.75" thickBot="1" x14ac:dyDescent="0.3">
      <c r="A26" s="33">
        <v>45323</v>
      </c>
      <c r="B26" s="34"/>
      <c r="C26" s="34"/>
      <c r="D26" s="24"/>
      <c r="E26" s="24"/>
      <c r="F26" s="24"/>
      <c r="G26" s="24"/>
      <c r="H26" s="35"/>
      <c r="I26" s="35"/>
      <c r="J26" s="36"/>
      <c r="K26" s="27">
        <v>45323</v>
      </c>
      <c r="L26" s="28">
        <v>5746296.04</v>
      </c>
      <c r="M26" s="28"/>
      <c r="N26" s="28"/>
      <c r="O26" s="37"/>
      <c r="P26" s="37"/>
      <c r="Q26" s="37"/>
      <c r="R26" s="37"/>
      <c r="S26" s="37"/>
      <c r="T26" s="37"/>
      <c r="U26" s="37"/>
      <c r="V26" s="31">
        <f t="shared" si="0"/>
        <v>5746296.04</v>
      </c>
      <c r="W26" s="32"/>
    </row>
    <row r="27" spans="1:23" s="17" customFormat="1" ht="15.75" thickBot="1" x14ac:dyDescent="0.3">
      <c r="A27" s="23">
        <v>45352</v>
      </c>
      <c r="B27" s="34">
        <v>5847787.8499999996</v>
      </c>
      <c r="C27" s="34">
        <v>5847787.8499999996</v>
      </c>
      <c r="D27" s="24">
        <v>5730.43</v>
      </c>
      <c r="E27" s="24"/>
      <c r="F27" s="24"/>
      <c r="G27" s="24">
        <v>44940.18</v>
      </c>
      <c r="H27" s="35"/>
      <c r="I27" s="35"/>
      <c r="J27" s="36">
        <v>52962.45</v>
      </c>
      <c r="K27" s="27">
        <v>45292</v>
      </c>
      <c r="L27" s="28">
        <v>4670.7299999999996</v>
      </c>
      <c r="M27" s="28"/>
      <c r="N27" s="28"/>
      <c r="O27" s="37"/>
      <c r="P27" s="37"/>
      <c r="Q27" s="37"/>
      <c r="R27" s="37"/>
      <c r="S27" s="37"/>
      <c r="T27" s="37"/>
      <c r="U27" s="37"/>
      <c r="V27" s="31">
        <f t="shared" si="0"/>
        <v>4670.7299999999996</v>
      </c>
      <c r="W27" s="32"/>
    </row>
    <row r="28" spans="1:23" s="17" customFormat="1" ht="15.75" thickBot="1" x14ac:dyDescent="0.3">
      <c r="A28" s="23">
        <v>45352</v>
      </c>
      <c r="B28" s="34"/>
      <c r="C28" s="34"/>
      <c r="D28" s="24"/>
      <c r="E28" s="24"/>
      <c r="F28" s="24"/>
      <c r="G28" s="24"/>
      <c r="H28" s="35"/>
      <c r="I28" s="35"/>
      <c r="J28" s="36"/>
      <c r="K28" s="27">
        <v>45289</v>
      </c>
      <c r="L28" s="28"/>
      <c r="M28" s="28"/>
      <c r="N28" s="28"/>
      <c r="O28" s="37"/>
      <c r="P28" s="37"/>
      <c r="Q28" s="37"/>
      <c r="R28" s="37"/>
      <c r="S28" s="37"/>
      <c r="T28" s="28">
        <v>214452.12</v>
      </c>
      <c r="U28" s="37"/>
      <c r="V28" s="31">
        <f t="shared" si="0"/>
        <v>214452.12</v>
      </c>
      <c r="W28" s="32"/>
    </row>
    <row r="29" spans="1:23" s="17" customFormat="1" ht="15.75" thickBot="1" x14ac:dyDescent="0.3">
      <c r="A29" s="23">
        <v>45352</v>
      </c>
      <c r="B29" s="34"/>
      <c r="C29" s="34"/>
      <c r="D29" s="24"/>
      <c r="E29" s="24"/>
      <c r="F29" s="24"/>
      <c r="G29" s="24"/>
      <c r="H29" s="35"/>
      <c r="I29" s="35"/>
      <c r="J29" s="36"/>
      <c r="K29" s="27">
        <v>45323</v>
      </c>
      <c r="L29" s="28">
        <v>5730.43</v>
      </c>
      <c r="M29" s="28"/>
      <c r="N29" s="28"/>
      <c r="O29" s="37"/>
      <c r="P29" s="37"/>
      <c r="Q29" s="37"/>
      <c r="R29" s="37"/>
      <c r="S29" s="37"/>
      <c r="T29" s="37"/>
      <c r="U29" s="37"/>
      <c r="V29" s="31">
        <f t="shared" si="0"/>
        <v>5730.43</v>
      </c>
      <c r="W29" s="32"/>
    </row>
    <row r="30" spans="1:23" s="17" customFormat="1" ht="15.75" thickBot="1" x14ac:dyDescent="0.3">
      <c r="A30" s="23">
        <v>45352</v>
      </c>
      <c r="B30" s="34"/>
      <c r="C30" s="34"/>
      <c r="D30" s="24"/>
      <c r="E30" s="24"/>
      <c r="F30" s="24"/>
      <c r="G30" s="24"/>
      <c r="H30" s="35"/>
      <c r="I30" s="35"/>
      <c r="J30" s="36"/>
      <c r="K30" s="27">
        <v>45380</v>
      </c>
      <c r="L30" s="28">
        <v>5746296.04</v>
      </c>
      <c r="M30" s="28"/>
      <c r="N30" s="28"/>
      <c r="O30" s="37"/>
      <c r="P30" s="37"/>
      <c r="Q30" s="37"/>
      <c r="R30" s="37"/>
      <c r="S30" s="37"/>
      <c r="T30" s="37"/>
      <c r="U30" s="37"/>
      <c r="V30" s="31">
        <f t="shared" si="0"/>
        <v>5746296.04</v>
      </c>
      <c r="W30" s="32"/>
    </row>
    <row r="31" spans="1:23" s="17" customFormat="1" ht="15.75" thickBot="1" x14ac:dyDescent="0.3">
      <c r="A31" s="33">
        <v>45383</v>
      </c>
      <c r="B31" s="34">
        <f>5846296.04+15680.7</f>
        <v>5861976.7400000002</v>
      </c>
      <c r="C31" s="34">
        <f>5846296.04+15680.7</f>
        <v>5861976.7400000002</v>
      </c>
      <c r="D31" s="24">
        <v>11387578.449999999</v>
      </c>
      <c r="E31" s="24">
        <v>582619.88</v>
      </c>
      <c r="F31" s="24"/>
      <c r="G31" s="24">
        <v>10928184.41</v>
      </c>
      <c r="H31" s="35">
        <v>582619.88</v>
      </c>
      <c r="I31" s="35"/>
      <c r="J31" s="36">
        <v>667853.80000000005</v>
      </c>
      <c r="K31" s="27">
        <v>45292</v>
      </c>
      <c r="L31" s="28">
        <v>34539.019999999997</v>
      </c>
      <c r="M31" s="28"/>
      <c r="N31" s="28"/>
      <c r="O31" s="37"/>
      <c r="P31" s="37"/>
      <c r="Q31" s="37"/>
      <c r="R31" s="37"/>
      <c r="S31" s="37"/>
      <c r="T31" s="37"/>
      <c r="U31" s="37"/>
      <c r="V31" s="31">
        <f t="shared" si="0"/>
        <v>34539.019999999997</v>
      </c>
      <c r="W31" s="32"/>
    </row>
    <row r="32" spans="1:23" s="17" customFormat="1" ht="15.75" thickBot="1" x14ac:dyDescent="0.3">
      <c r="A32" s="33">
        <v>45383</v>
      </c>
      <c r="B32" s="34"/>
      <c r="C32" s="34"/>
      <c r="D32" s="24"/>
      <c r="E32" s="24"/>
      <c r="F32" s="24"/>
      <c r="G32" s="24"/>
      <c r="H32" s="35"/>
      <c r="I32" s="35"/>
      <c r="J32" s="36"/>
      <c r="K32" s="27">
        <v>45323</v>
      </c>
      <c r="L32" s="28">
        <v>43385.599999999999</v>
      </c>
      <c r="M32" s="28"/>
      <c r="N32" s="28"/>
      <c r="O32" s="37"/>
      <c r="P32" s="37"/>
      <c r="Q32" s="37"/>
      <c r="R32" s="37"/>
      <c r="S32" s="37"/>
      <c r="T32" s="37"/>
      <c r="U32" s="37"/>
      <c r="V32" s="31">
        <f t="shared" si="0"/>
        <v>43385.599999999999</v>
      </c>
      <c r="W32" s="32"/>
    </row>
    <row r="33" spans="1:23" s="17" customFormat="1" ht="15.75" thickBot="1" x14ac:dyDescent="0.3">
      <c r="A33" s="33">
        <v>45383</v>
      </c>
      <c r="B33" s="34"/>
      <c r="C33" s="34"/>
      <c r="D33" s="24"/>
      <c r="E33" s="24"/>
      <c r="F33" s="24"/>
      <c r="G33" s="24"/>
      <c r="H33" s="35"/>
      <c r="I33" s="35"/>
      <c r="J33" s="38"/>
      <c r="K33" s="27">
        <v>45352</v>
      </c>
      <c r="L33" s="28">
        <v>1491.81</v>
      </c>
      <c r="M33" s="28">
        <v>11639.88</v>
      </c>
      <c r="N33" s="28"/>
      <c r="O33" s="37"/>
      <c r="P33" s="37"/>
      <c r="Q33" s="37"/>
      <c r="R33" s="37"/>
      <c r="S33" s="37"/>
      <c r="T33" s="37"/>
      <c r="U33" s="37"/>
      <c r="V33" s="31">
        <f t="shared" si="0"/>
        <v>13131.689999999999</v>
      </c>
      <c r="W33" s="32"/>
    </row>
    <row r="34" spans="1:23" s="17" customFormat="1" ht="15.75" thickBot="1" x14ac:dyDescent="0.3">
      <c r="A34" s="33">
        <v>45383</v>
      </c>
      <c r="B34" s="34"/>
      <c r="C34" s="34"/>
      <c r="D34" s="24"/>
      <c r="E34" s="24"/>
      <c r="F34" s="24"/>
      <c r="G34" s="24"/>
      <c r="H34" s="35"/>
      <c r="I34" s="35"/>
      <c r="J34" s="38"/>
      <c r="K34" s="27">
        <v>45383</v>
      </c>
      <c r="L34" s="28">
        <v>5137010.96</v>
      </c>
      <c r="M34" s="28">
        <v>570980</v>
      </c>
      <c r="N34" s="28"/>
      <c r="O34" s="37"/>
      <c r="P34" s="37"/>
      <c r="Q34" s="37"/>
      <c r="R34" s="37"/>
      <c r="S34" s="37"/>
      <c r="T34" s="37"/>
      <c r="U34" s="37"/>
      <c r="V34" s="31">
        <f t="shared" si="0"/>
        <v>5707990.96</v>
      </c>
      <c r="W34" s="32"/>
    </row>
    <row r="35" spans="1:23" s="17" customFormat="1" ht="15.75" thickBot="1" x14ac:dyDescent="0.3">
      <c r="A35" s="23">
        <v>45413</v>
      </c>
      <c r="B35" s="34">
        <f>7222114.84233333+16740.63</f>
        <v>7238855.4723333297</v>
      </c>
      <c r="C35" s="34">
        <f>7222114.84233333+16740.63</f>
        <v>7238855.4723333297</v>
      </c>
      <c r="D35" s="24">
        <v>15680.7</v>
      </c>
      <c r="E35" s="24"/>
      <c r="F35" s="24"/>
      <c r="G35" s="24">
        <v>8608093.9199999999</v>
      </c>
      <c r="H35" s="35"/>
      <c r="I35" s="35"/>
      <c r="J35" s="38">
        <v>56138.84</v>
      </c>
      <c r="K35" s="27">
        <v>45352</v>
      </c>
      <c r="L35" s="28">
        <v>47037.55</v>
      </c>
      <c r="M35" s="28"/>
      <c r="N35" s="28"/>
      <c r="O35" s="37"/>
      <c r="P35" s="37"/>
      <c r="Q35" s="37"/>
      <c r="R35" s="37"/>
      <c r="S35" s="37"/>
      <c r="T35" s="37"/>
      <c r="U35" s="37"/>
      <c r="V35" s="31">
        <f t="shared" si="0"/>
        <v>47037.55</v>
      </c>
      <c r="W35" s="32"/>
    </row>
    <row r="36" spans="1:23" s="17" customFormat="1" ht="15.75" thickBot="1" x14ac:dyDescent="0.3">
      <c r="A36" s="23">
        <v>45413</v>
      </c>
      <c r="B36" s="34"/>
      <c r="C36" s="34"/>
      <c r="D36" s="24"/>
      <c r="E36" s="24"/>
      <c r="F36" s="24"/>
      <c r="G36" s="24"/>
      <c r="H36" s="35"/>
      <c r="I36" s="35"/>
      <c r="J36" s="38"/>
      <c r="K36" s="27">
        <v>45383</v>
      </c>
      <c r="L36" s="28">
        <v>15680.7</v>
      </c>
      <c r="M36" s="28"/>
      <c r="N36" s="28"/>
      <c r="O36" s="37"/>
      <c r="P36" s="37"/>
      <c r="Q36" s="37"/>
      <c r="R36" s="37"/>
      <c r="S36" s="37"/>
      <c r="T36" s="37"/>
      <c r="U36" s="37"/>
      <c r="V36" s="31">
        <f t="shared" si="0"/>
        <v>15680.7</v>
      </c>
      <c r="W36" s="32"/>
    </row>
    <row r="37" spans="1:23" s="17" customFormat="1" ht="15.75" thickBot="1" x14ac:dyDescent="0.3">
      <c r="A37" s="23">
        <v>45413</v>
      </c>
      <c r="B37" s="34"/>
      <c r="C37" s="34"/>
      <c r="D37" s="24"/>
      <c r="E37" s="24"/>
      <c r="F37" s="24"/>
      <c r="G37" s="35"/>
      <c r="H37" s="35"/>
      <c r="I37" s="35"/>
      <c r="J37" s="38"/>
      <c r="K37" s="27">
        <v>45413</v>
      </c>
      <c r="L37" s="28">
        <v>7122114.8399999999</v>
      </c>
      <c r="M37" s="28"/>
      <c r="N37" s="28"/>
      <c r="O37" s="37"/>
      <c r="P37" s="37"/>
      <c r="Q37" s="37"/>
      <c r="R37" s="37"/>
      <c r="S37" s="37"/>
      <c r="T37" s="37"/>
      <c r="U37" s="37"/>
      <c r="V37" s="31">
        <f t="shared" si="0"/>
        <v>7122114.8399999999</v>
      </c>
      <c r="W37" s="32"/>
    </row>
    <row r="38" spans="1:23" s="17" customFormat="1" ht="15.75" thickBot="1" x14ac:dyDescent="0.3">
      <c r="A38" s="33">
        <v>45444</v>
      </c>
      <c r="B38" s="34">
        <v>7269556.8700000001</v>
      </c>
      <c r="C38" s="34">
        <v>7269556.8700000001</v>
      </c>
      <c r="D38" s="24">
        <v>16740.63</v>
      </c>
      <c r="E38" s="24">
        <v>392989.52</v>
      </c>
      <c r="F38" s="24"/>
      <c r="G38" s="35">
        <v>16740.63</v>
      </c>
      <c r="H38" s="35">
        <v>392989.52</v>
      </c>
      <c r="I38" s="35"/>
      <c r="J38" s="38">
        <v>100000</v>
      </c>
      <c r="K38" s="27">
        <v>45413</v>
      </c>
      <c r="L38" s="28">
        <v>16740.63</v>
      </c>
      <c r="M38" s="28"/>
      <c r="N38" s="28"/>
      <c r="O38" s="37"/>
      <c r="P38" s="37"/>
      <c r="Q38" s="37"/>
      <c r="R38" s="37"/>
      <c r="S38" s="37"/>
      <c r="T38" s="37"/>
      <c r="U38" s="37"/>
      <c r="V38" s="31">
        <f t="shared" si="0"/>
        <v>16740.63</v>
      </c>
      <c r="W38" s="32"/>
    </row>
    <row r="39" spans="1:23" s="17" customFormat="1" ht="15.75" thickBot="1" x14ac:dyDescent="0.3">
      <c r="A39" s="33">
        <v>45444</v>
      </c>
      <c r="B39" s="34"/>
      <c r="C39" s="34"/>
      <c r="D39" s="24"/>
      <c r="E39" s="24"/>
      <c r="F39" s="24"/>
      <c r="G39" s="35"/>
      <c r="H39" s="35"/>
      <c r="I39" s="35"/>
      <c r="J39" s="38"/>
      <c r="K39" s="27">
        <v>45444</v>
      </c>
      <c r="L39" s="28">
        <v>7169556.8700000001</v>
      </c>
      <c r="M39" s="28">
        <v>23250</v>
      </c>
      <c r="N39" s="28"/>
      <c r="O39" s="37"/>
      <c r="P39" s="37"/>
      <c r="Q39" s="37"/>
      <c r="R39" s="37"/>
      <c r="S39" s="37"/>
      <c r="T39" s="37"/>
      <c r="U39" s="37"/>
      <c r="V39" s="31">
        <f t="shared" si="0"/>
        <v>7192806.8700000001</v>
      </c>
      <c r="W39" s="32"/>
    </row>
    <row r="40" spans="1:23" s="17" customFormat="1" ht="15.75" thickBot="1" x14ac:dyDescent="0.3">
      <c r="A40" s="23">
        <v>45474</v>
      </c>
      <c r="B40" s="34">
        <v>7269556.8700000001</v>
      </c>
      <c r="C40" s="34">
        <v>7269556.8700000001</v>
      </c>
      <c r="D40" s="24">
        <v>22209104.75</v>
      </c>
      <c r="E40" s="24">
        <v>1546479</v>
      </c>
      <c r="F40" s="24"/>
      <c r="G40" s="35">
        <v>7254849.3100000005</v>
      </c>
      <c r="H40" s="35">
        <v>1546479</v>
      </c>
      <c r="I40" s="35"/>
      <c r="J40" s="38">
        <v>100000</v>
      </c>
      <c r="K40" s="27">
        <v>45474</v>
      </c>
      <c r="L40" s="28">
        <v>7169556.8700000001</v>
      </c>
      <c r="M40" s="28">
        <v>1877259.52</v>
      </c>
      <c r="N40" s="28"/>
      <c r="O40" s="37"/>
      <c r="P40" s="37"/>
      <c r="Q40" s="37"/>
      <c r="R40" s="37"/>
      <c r="S40" s="37"/>
      <c r="T40" s="37"/>
      <c r="U40" s="37"/>
      <c r="V40" s="31">
        <f t="shared" si="0"/>
        <v>9046816.3900000006</v>
      </c>
      <c r="W40" s="32"/>
    </row>
    <row r="41" spans="1:23" s="17" customFormat="1" ht="15.75" thickBot="1" x14ac:dyDescent="0.3">
      <c r="A41" s="23">
        <v>45474</v>
      </c>
      <c r="B41" s="34"/>
      <c r="C41" s="34"/>
      <c r="D41" s="24"/>
      <c r="E41" s="24"/>
      <c r="F41" s="24"/>
      <c r="G41" s="35"/>
      <c r="H41" s="35"/>
      <c r="I41" s="35"/>
      <c r="J41" s="38"/>
      <c r="K41" s="27">
        <v>45413</v>
      </c>
      <c r="L41" s="28">
        <v>43861.16</v>
      </c>
      <c r="M41" s="28"/>
      <c r="N41" s="28"/>
      <c r="O41" s="37"/>
      <c r="P41" s="37"/>
      <c r="Q41" s="37"/>
      <c r="R41" s="37"/>
      <c r="S41" s="37"/>
      <c r="T41" s="37"/>
      <c r="U41" s="37"/>
      <c r="V41" s="31">
        <f t="shared" si="0"/>
        <v>43861.16</v>
      </c>
      <c r="W41" s="32"/>
    </row>
    <row r="42" spans="1:23" s="17" customFormat="1" ht="15.75" thickBot="1" x14ac:dyDescent="0.3">
      <c r="A42" s="23">
        <v>45474</v>
      </c>
      <c r="B42" s="34"/>
      <c r="C42" s="34"/>
      <c r="D42" s="24"/>
      <c r="E42" s="24"/>
      <c r="F42" s="24"/>
      <c r="G42" s="35"/>
      <c r="H42" s="35"/>
      <c r="I42" s="35"/>
      <c r="J42" s="38"/>
      <c r="K42" s="27">
        <v>45383</v>
      </c>
      <c r="L42" s="28">
        <v>41431.279999999999</v>
      </c>
      <c r="M42" s="28"/>
      <c r="N42" s="28"/>
      <c r="O42" s="37"/>
      <c r="P42" s="37"/>
      <c r="Q42" s="37"/>
      <c r="R42" s="37"/>
      <c r="S42" s="37"/>
      <c r="T42" s="37"/>
      <c r="U42" s="37"/>
      <c r="V42" s="31">
        <f t="shared" si="0"/>
        <v>41431.279999999999</v>
      </c>
      <c r="W42" s="32"/>
    </row>
    <row r="43" spans="1:23" s="17" customFormat="1" ht="15.75" thickBot="1" x14ac:dyDescent="0.3">
      <c r="A43" s="33">
        <v>45505</v>
      </c>
      <c r="B43" s="34">
        <v>7269556.8700000001</v>
      </c>
      <c r="C43" s="34">
        <v>7269556.8700000001</v>
      </c>
      <c r="D43" s="31"/>
      <c r="E43" s="31"/>
      <c r="F43" s="31"/>
      <c r="G43" s="35"/>
      <c r="H43" s="35"/>
      <c r="I43" s="35"/>
      <c r="J43" s="38"/>
      <c r="K43" s="27"/>
      <c r="L43" s="28"/>
      <c r="M43" s="28"/>
      <c r="N43" s="28"/>
      <c r="O43" s="37"/>
      <c r="P43" s="37"/>
      <c r="Q43" s="37"/>
      <c r="R43" s="37"/>
      <c r="S43" s="37"/>
      <c r="T43" s="37"/>
      <c r="U43" s="37"/>
      <c r="V43" s="31">
        <f t="shared" si="0"/>
        <v>0</v>
      </c>
      <c r="W43" s="32"/>
    </row>
    <row r="44" spans="1:23" s="17" customFormat="1" ht="15.75" thickBot="1" x14ac:dyDescent="0.3">
      <c r="A44" s="23">
        <v>45536</v>
      </c>
      <c r="B44" s="34">
        <v>7269556.8700000001</v>
      </c>
      <c r="C44" s="34">
        <v>7269556.8700000001</v>
      </c>
      <c r="D44" s="31"/>
      <c r="E44" s="31"/>
      <c r="F44" s="31"/>
      <c r="G44" s="35"/>
      <c r="H44" s="35"/>
      <c r="I44" s="35"/>
      <c r="J44" s="38"/>
      <c r="K44" s="27"/>
      <c r="L44" s="28"/>
      <c r="M44" s="28"/>
      <c r="N44" s="28"/>
      <c r="O44" s="37"/>
      <c r="P44" s="37"/>
      <c r="Q44" s="37"/>
      <c r="R44" s="37"/>
      <c r="S44" s="37"/>
      <c r="T44" s="37"/>
      <c r="U44" s="37"/>
      <c r="V44" s="31">
        <f t="shared" si="0"/>
        <v>0</v>
      </c>
      <c r="W44" s="32"/>
    </row>
    <row r="45" spans="1:23" s="17" customFormat="1" ht="15.75" thickBot="1" x14ac:dyDescent="0.3">
      <c r="A45" s="33">
        <v>45566</v>
      </c>
      <c r="B45" s="34">
        <v>7269556.8700000001</v>
      </c>
      <c r="C45" s="34">
        <v>7269556.8700000001</v>
      </c>
      <c r="D45" s="31"/>
      <c r="E45" s="31"/>
      <c r="F45" s="31"/>
      <c r="G45" s="36"/>
      <c r="H45" s="35"/>
      <c r="I45" s="35"/>
      <c r="J45" s="38"/>
      <c r="K45" s="27"/>
      <c r="L45" s="28"/>
      <c r="M45" s="28"/>
      <c r="N45" s="28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32"/>
    </row>
    <row r="46" spans="1:23" s="17" customFormat="1" ht="15.75" thickBot="1" x14ac:dyDescent="0.3">
      <c r="A46" s="23">
        <v>45597</v>
      </c>
      <c r="B46" s="34">
        <v>7269556.8700000001</v>
      </c>
      <c r="C46" s="34">
        <v>7269556.8700000001</v>
      </c>
      <c r="D46" s="31"/>
      <c r="E46" s="31"/>
      <c r="F46" s="31"/>
      <c r="G46" s="36"/>
      <c r="H46" s="35"/>
      <c r="I46" s="35"/>
      <c r="J46" s="38"/>
      <c r="K46" s="27"/>
      <c r="L46" s="28"/>
      <c r="M46" s="28"/>
      <c r="N46" s="28"/>
      <c r="O46" s="37"/>
      <c r="P46" s="37"/>
      <c r="Q46" s="37"/>
      <c r="R46" s="37"/>
      <c r="S46" s="37"/>
      <c r="T46" s="37"/>
      <c r="U46" s="37"/>
      <c r="V46" s="31">
        <f t="shared" si="0"/>
        <v>0</v>
      </c>
      <c r="W46" s="32"/>
    </row>
    <row r="47" spans="1:23" s="17" customFormat="1" ht="15.75" thickBot="1" x14ac:dyDescent="0.3">
      <c r="A47" s="33">
        <v>45627</v>
      </c>
      <c r="B47" s="34">
        <v>7269556.8700000001</v>
      </c>
      <c r="C47" s="34">
        <v>7269556.8700000001</v>
      </c>
      <c r="D47" s="31"/>
      <c r="E47" s="31"/>
      <c r="F47" s="31"/>
      <c r="G47" s="36"/>
      <c r="H47" s="35"/>
      <c r="I47" s="35"/>
      <c r="J47" s="38"/>
      <c r="K47" s="27"/>
      <c r="L47" s="28"/>
      <c r="M47" s="28"/>
      <c r="N47" s="28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32"/>
    </row>
    <row r="48" spans="1:23" s="17" customFormat="1" ht="15.75" thickBot="1" x14ac:dyDescent="0.3">
      <c r="A48" s="39"/>
      <c r="B48" s="40">
        <f t="shared" ref="B48:J48" si="1">SUM(B22:B47)</f>
        <v>81538511.392333329</v>
      </c>
      <c r="C48" s="40">
        <f t="shared" si="1"/>
        <v>81538511.392333329</v>
      </c>
      <c r="D48" s="40">
        <f t="shared" si="1"/>
        <v>77694780.979999989</v>
      </c>
      <c r="E48" s="40">
        <f t="shared" si="1"/>
        <v>2522088.4</v>
      </c>
      <c r="F48" s="40">
        <f t="shared" si="1"/>
        <v>0</v>
      </c>
      <c r="G48" s="40">
        <f t="shared" si="1"/>
        <v>44087374.320000008</v>
      </c>
      <c r="H48" s="40">
        <f t="shared" si="1"/>
        <v>2522088.4</v>
      </c>
      <c r="I48" s="40">
        <f t="shared" si="1"/>
        <v>0</v>
      </c>
      <c r="J48" s="40">
        <f t="shared" si="1"/>
        <v>1103352.7200000002</v>
      </c>
      <c r="K48" s="40"/>
      <c r="L48" s="40">
        <f t="shared" ref="L48:V48" si="2">SUM(L22:L47)</f>
        <v>44087374.319999993</v>
      </c>
      <c r="M48" s="40">
        <f t="shared" si="2"/>
        <v>2483129.4</v>
      </c>
      <c r="N48" s="40">
        <f t="shared" si="2"/>
        <v>0</v>
      </c>
      <c r="O48" s="40">
        <f t="shared" si="2"/>
        <v>0</v>
      </c>
      <c r="P48" s="40">
        <f t="shared" si="2"/>
        <v>0</v>
      </c>
      <c r="Q48" s="40">
        <f t="shared" si="2"/>
        <v>0</v>
      </c>
      <c r="R48" s="40">
        <f t="shared" si="2"/>
        <v>83809.320000000007</v>
      </c>
      <c r="S48" s="40">
        <f t="shared" si="2"/>
        <v>0</v>
      </c>
      <c r="T48" s="40">
        <f t="shared" si="2"/>
        <v>214452.12</v>
      </c>
      <c r="U48" s="40">
        <f t="shared" si="2"/>
        <v>0</v>
      </c>
      <c r="V48" s="40">
        <f t="shared" si="2"/>
        <v>46868765.159999996</v>
      </c>
    </row>
    <row r="49" spans="1:22" x14ac:dyDescent="0.25">
      <c r="A49" s="41"/>
      <c r="B49" s="41"/>
      <c r="C49" s="42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1"/>
    </row>
    <row r="50" spans="1:22" ht="26.25" customHeight="1" x14ac:dyDescent="0.25">
      <c r="A50" s="43" t="s">
        <v>30</v>
      </c>
      <c r="B50" s="43"/>
      <c r="C50" s="43"/>
      <c r="D50" s="43"/>
      <c r="E50" s="43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1"/>
    </row>
    <row r="51" spans="1:22" ht="15" customHeight="1" x14ac:dyDescent="0.25">
      <c r="A51" s="44" t="s">
        <v>31</v>
      </c>
      <c r="B51" s="44"/>
      <c r="C51" s="44"/>
      <c r="D51" s="44"/>
      <c r="E51" s="44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1"/>
    </row>
    <row r="52" spans="1:22" x14ac:dyDescent="0.25">
      <c r="A52" s="44"/>
      <c r="B52" s="44"/>
      <c r="C52" s="44"/>
      <c r="D52" s="44"/>
      <c r="E52" s="44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</row>
    <row r="53" spans="1:22" ht="30.75" customHeight="1" x14ac:dyDescent="0.25">
      <c r="A53" s="45" t="s">
        <v>32</v>
      </c>
      <c r="B53" s="45"/>
      <c r="C53" s="45"/>
      <c r="D53" s="45"/>
      <c r="E53" s="45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2" ht="15" customHeight="1" x14ac:dyDescent="0.25">
      <c r="A54" s="45" t="s">
        <v>33</v>
      </c>
      <c r="B54" s="45"/>
      <c r="C54" s="45"/>
      <c r="D54" s="45"/>
      <c r="E54" s="45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1"/>
    </row>
    <row r="55" spans="1:22" ht="15" customHeight="1" x14ac:dyDescent="0.25">
      <c r="A55" s="45" t="s">
        <v>34</v>
      </c>
      <c r="B55" s="45"/>
      <c r="C55" s="45"/>
      <c r="D55" s="45"/>
      <c r="E55" s="45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1"/>
    </row>
    <row r="56" spans="1:22" ht="15" customHeight="1" x14ac:dyDescent="0.25">
      <c r="A56" s="45" t="s">
        <v>35</v>
      </c>
      <c r="B56" s="45"/>
      <c r="C56" s="45"/>
      <c r="D56" s="45"/>
      <c r="E56" s="45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2" ht="15" customHeight="1" x14ac:dyDescent="0.25">
      <c r="A57" s="45" t="s">
        <v>36</v>
      </c>
      <c r="B57" s="45"/>
      <c r="C57" s="45"/>
      <c r="D57" s="45"/>
      <c r="E57" s="45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2" x14ac:dyDescent="0.25">
      <c r="A58" s="41"/>
      <c r="B58" s="41"/>
      <c r="C58" s="42"/>
      <c r="D58" s="41"/>
      <c r="E58" s="41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2" ht="15.75" customHeight="1" x14ac:dyDescent="0.25">
      <c r="A59" s="43" t="s">
        <v>37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1"/>
    </row>
    <row r="60" spans="1:22" ht="38.25" customHeight="1" x14ac:dyDescent="0.25">
      <c r="A60" s="44" t="s">
        <v>31</v>
      </c>
      <c r="B60" s="44"/>
      <c r="C60" s="44"/>
      <c r="D60" s="44"/>
      <c r="E60" s="44"/>
      <c r="F60" s="46" t="s">
        <v>38</v>
      </c>
      <c r="G60" s="46" t="s">
        <v>39</v>
      </c>
      <c r="H60" s="46" t="s">
        <v>40</v>
      </c>
      <c r="I60" s="46" t="s">
        <v>41</v>
      </c>
      <c r="J60" s="46" t="s">
        <v>42</v>
      </c>
      <c r="K60" s="46" t="s">
        <v>43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/>
    </row>
    <row r="61" spans="1:22" ht="38.25" customHeight="1" x14ac:dyDescent="0.25">
      <c r="A61" s="45" t="s">
        <v>44</v>
      </c>
      <c r="B61" s="45"/>
      <c r="C61" s="45"/>
      <c r="D61" s="45"/>
      <c r="E61" s="45"/>
      <c r="F61" s="47">
        <f>68609.65+1173.58</f>
        <v>69783.23</v>
      </c>
      <c r="G61" s="48" t="s">
        <v>45</v>
      </c>
      <c r="H61" s="49">
        <v>201800010008207</v>
      </c>
      <c r="I61" s="50">
        <v>45292</v>
      </c>
      <c r="J61" s="50">
        <v>45292</v>
      </c>
      <c r="K61" s="51" t="s">
        <v>46</v>
      </c>
      <c r="L61" s="52" t="e">
        <f t="array" aca="1" ref="L61" ca="1">comentariocelula(F61)</f>
        <v>#NAME?</v>
      </c>
      <c r="M61" s="52"/>
      <c r="N61" s="52"/>
      <c r="O61" s="52"/>
      <c r="P61" s="53"/>
      <c r="Q61" s="42"/>
      <c r="R61" s="42"/>
      <c r="S61" s="42"/>
      <c r="T61" s="42"/>
      <c r="U61" s="42"/>
      <c r="V61" s="41"/>
    </row>
    <row r="62" spans="1:22" ht="38.25" customHeight="1" x14ac:dyDescent="0.25">
      <c r="A62" s="45" t="s">
        <v>44</v>
      </c>
      <c r="B62" s="45"/>
      <c r="C62" s="45"/>
      <c r="D62" s="45"/>
      <c r="E62" s="45"/>
      <c r="F62" s="47">
        <f>55603.92+1010.48</f>
        <v>56614.400000000001</v>
      </c>
      <c r="G62" s="48" t="s">
        <v>45</v>
      </c>
      <c r="H62" s="49">
        <v>201800010008207</v>
      </c>
      <c r="I62" s="50">
        <v>45323</v>
      </c>
      <c r="J62" s="50">
        <v>45323</v>
      </c>
      <c r="K62" s="51" t="s">
        <v>46</v>
      </c>
      <c r="L62" s="52" t="e">
        <f t="array" aca="1" ref="L62" ca="1">comentariocelula(F62)</f>
        <v>#NAME?</v>
      </c>
      <c r="M62" s="52"/>
      <c r="N62" s="52"/>
      <c r="O62" s="52"/>
      <c r="P62" s="53"/>
      <c r="Q62" s="42"/>
      <c r="R62" s="42"/>
      <c r="S62" s="42"/>
      <c r="T62" s="42"/>
      <c r="U62" s="42"/>
      <c r="V62" s="41"/>
    </row>
    <row r="63" spans="1:22" ht="38.25" customHeight="1" x14ac:dyDescent="0.25">
      <c r="A63" s="45" t="s">
        <v>44</v>
      </c>
      <c r="B63" s="45"/>
      <c r="C63" s="45"/>
      <c r="D63" s="45"/>
      <c r="E63" s="45"/>
      <c r="F63" s="47">
        <f>(51996.45+966)</f>
        <v>52962.45</v>
      </c>
      <c r="G63" s="48" t="s">
        <v>45</v>
      </c>
      <c r="H63" s="49">
        <v>201800010008207</v>
      </c>
      <c r="I63" s="50">
        <v>45352</v>
      </c>
      <c r="J63" s="50">
        <v>45352</v>
      </c>
      <c r="K63" s="51" t="s">
        <v>46</v>
      </c>
      <c r="L63" s="52" t="e">
        <f t="array" aca="1" ref="L63" ca="1">comentariocelula(F63)</f>
        <v>#NAME?</v>
      </c>
      <c r="M63" s="52"/>
      <c r="N63" s="52"/>
      <c r="O63" s="52"/>
      <c r="P63" s="53"/>
      <c r="Q63" s="42"/>
      <c r="R63" s="42"/>
      <c r="S63" s="42"/>
      <c r="T63" s="42"/>
      <c r="U63" s="42"/>
      <c r="V63" s="41"/>
    </row>
    <row r="64" spans="1:22" ht="38.25" customHeight="1" x14ac:dyDescent="0.25">
      <c r="A64" s="45" t="s">
        <v>44</v>
      </c>
      <c r="B64" s="45"/>
      <c r="C64" s="45"/>
      <c r="D64" s="45"/>
      <c r="E64" s="45"/>
      <c r="F64" s="47">
        <v>58568.72</v>
      </c>
      <c r="G64" s="48" t="s">
        <v>45</v>
      </c>
      <c r="H64" s="49">
        <v>201800010008207</v>
      </c>
      <c r="I64" s="50">
        <v>45383</v>
      </c>
      <c r="J64" s="50">
        <v>45383</v>
      </c>
      <c r="K64" s="51" t="s">
        <v>46</v>
      </c>
      <c r="L64" s="52" t="e">
        <f t="array" aca="1" ref="L64" ca="1">comentariocelula(F64)</f>
        <v>#NAME?</v>
      </c>
      <c r="M64" s="52"/>
      <c r="N64" s="52"/>
      <c r="O64" s="52"/>
      <c r="P64" s="53"/>
      <c r="Q64" s="42"/>
      <c r="R64" s="42"/>
      <c r="S64" s="42"/>
      <c r="T64" s="42"/>
      <c r="U64" s="42"/>
      <c r="V64" s="41"/>
    </row>
    <row r="65" spans="1:23" ht="38.25" customHeight="1" x14ac:dyDescent="0.25">
      <c r="A65" s="45" t="s">
        <v>44</v>
      </c>
      <c r="B65" s="45"/>
      <c r="C65" s="45"/>
      <c r="D65" s="45"/>
      <c r="E65" s="45"/>
      <c r="F65" s="47">
        <v>56138.84</v>
      </c>
      <c r="G65" s="48" t="s">
        <v>45</v>
      </c>
      <c r="H65" s="49">
        <v>201800010008207</v>
      </c>
      <c r="I65" s="50">
        <v>45413</v>
      </c>
      <c r="J65" s="50">
        <v>45413</v>
      </c>
      <c r="K65" s="51" t="s">
        <v>46</v>
      </c>
      <c r="L65" s="52" t="e">
        <f t="array" aca="1" ref="L65" ca="1">comentariocelula(F65)</f>
        <v>#NAME?</v>
      </c>
      <c r="M65" s="52"/>
      <c r="N65" s="52"/>
      <c r="O65" s="52"/>
      <c r="P65" s="53"/>
      <c r="Q65" s="42"/>
      <c r="R65" s="42"/>
      <c r="S65" s="42"/>
      <c r="T65" s="42"/>
      <c r="U65" s="42"/>
      <c r="V65" s="41"/>
    </row>
    <row r="66" spans="1:23" ht="38.25" customHeight="1" x14ac:dyDescent="0.25">
      <c r="A66" s="45" t="s">
        <v>47</v>
      </c>
      <c r="B66" s="45"/>
      <c r="C66" s="45"/>
      <c r="D66" s="45"/>
      <c r="E66" s="45"/>
      <c r="F66" s="47">
        <v>100000</v>
      </c>
      <c r="G66" s="48" t="s">
        <v>45</v>
      </c>
      <c r="H66" s="49">
        <v>201800010008207</v>
      </c>
      <c r="I66" s="50">
        <v>45444</v>
      </c>
      <c r="J66" s="50">
        <v>45444</v>
      </c>
      <c r="K66" s="51" t="s">
        <v>46</v>
      </c>
      <c r="L66" s="54" t="e">
        <f t="array" aca="1" ref="L66" ca="1">comentariocelula(F66)</f>
        <v>#NAME?</v>
      </c>
      <c r="M66" s="54"/>
      <c r="N66" s="54"/>
      <c r="O66" s="54"/>
      <c r="P66" s="53"/>
      <c r="Q66" s="42"/>
      <c r="R66" s="42"/>
      <c r="S66" s="42"/>
      <c r="T66" s="42"/>
      <c r="U66" s="42"/>
      <c r="V66" s="41"/>
    </row>
    <row r="67" spans="1:23" ht="38.25" customHeight="1" x14ac:dyDescent="0.25">
      <c r="A67" s="45" t="s">
        <v>47</v>
      </c>
      <c r="B67" s="45"/>
      <c r="C67" s="45"/>
      <c r="D67" s="45"/>
      <c r="E67" s="45"/>
      <c r="F67" s="47">
        <v>100000</v>
      </c>
      <c r="G67" s="48" t="s">
        <v>45</v>
      </c>
      <c r="H67" s="49">
        <v>201800010008207</v>
      </c>
      <c r="I67" s="50">
        <v>45474</v>
      </c>
      <c r="J67" s="50">
        <v>45474</v>
      </c>
      <c r="K67" s="51" t="s">
        <v>46</v>
      </c>
      <c r="L67" s="54" t="e">
        <f t="array" aca="1" ref="L67" ca="1">comentariocelula(F67)</f>
        <v>#NAME?</v>
      </c>
      <c r="M67" s="54"/>
      <c r="N67" s="54"/>
      <c r="O67" s="54"/>
      <c r="P67" s="53"/>
      <c r="Q67" s="42"/>
      <c r="R67" s="42"/>
      <c r="S67" s="42"/>
      <c r="T67" s="42"/>
      <c r="U67" s="42"/>
      <c r="V67" s="41"/>
    </row>
    <row r="68" spans="1:23" ht="38.25" hidden="1" customHeight="1" x14ac:dyDescent="0.25">
      <c r="A68" s="45" t="s">
        <v>44</v>
      </c>
      <c r="B68" s="45"/>
      <c r="C68" s="45"/>
      <c r="D68" s="45"/>
      <c r="E68" s="45"/>
      <c r="F68" s="47">
        <v>100000</v>
      </c>
      <c r="G68" s="48" t="s">
        <v>45</v>
      </c>
      <c r="H68" s="49">
        <v>201800010008207</v>
      </c>
      <c r="I68" s="50">
        <v>45505</v>
      </c>
      <c r="J68" s="50">
        <v>45505</v>
      </c>
      <c r="K68" s="51" t="s">
        <v>46</v>
      </c>
      <c r="L68" s="54" t="e">
        <f t="array" aca="1" ref="L68" ca="1">comentariocelula(F68)</f>
        <v>#NAME?</v>
      </c>
      <c r="M68" s="54"/>
      <c r="N68" s="54"/>
      <c r="O68" s="54"/>
      <c r="P68" s="53"/>
      <c r="Q68" s="42"/>
      <c r="R68" s="42"/>
      <c r="S68" s="42"/>
      <c r="T68" s="42"/>
      <c r="U68" s="42"/>
      <c r="V68" s="41"/>
    </row>
    <row r="69" spans="1:23" ht="38.25" hidden="1" customHeight="1" x14ac:dyDescent="0.25">
      <c r="A69" s="45" t="s">
        <v>44</v>
      </c>
      <c r="B69" s="45"/>
      <c r="C69" s="45"/>
      <c r="D69" s="45"/>
      <c r="E69" s="45"/>
      <c r="F69" s="47">
        <v>100000</v>
      </c>
      <c r="G69" s="48" t="s">
        <v>45</v>
      </c>
      <c r="H69" s="49">
        <v>201800010008207</v>
      </c>
      <c r="I69" s="50">
        <v>45536</v>
      </c>
      <c r="J69" s="50">
        <v>45536</v>
      </c>
      <c r="K69" s="51" t="s">
        <v>46</v>
      </c>
      <c r="L69" s="54" t="e">
        <f t="array" aca="1" ref="L69" ca="1">comentariocelula(F69)</f>
        <v>#NAME?</v>
      </c>
      <c r="M69" s="54"/>
      <c r="N69" s="54"/>
      <c r="O69" s="54"/>
      <c r="P69" s="53"/>
      <c r="Q69" s="42"/>
      <c r="R69" s="42"/>
      <c r="S69" s="42"/>
      <c r="T69" s="42"/>
      <c r="U69" s="42"/>
      <c r="V69" s="41"/>
    </row>
    <row r="70" spans="1:23" ht="38.25" hidden="1" customHeight="1" x14ac:dyDescent="0.25">
      <c r="A70" s="45" t="s">
        <v>44</v>
      </c>
      <c r="B70" s="45"/>
      <c r="C70" s="45"/>
      <c r="D70" s="45"/>
      <c r="E70" s="45"/>
      <c r="F70" s="47">
        <v>100000</v>
      </c>
      <c r="G70" s="48" t="s">
        <v>45</v>
      </c>
      <c r="H70" s="49">
        <v>201800010008207</v>
      </c>
      <c r="I70" s="50">
        <v>45566</v>
      </c>
      <c r="J70" s="50">
        <v>45566</v>
      </c>
      <c r="K70" s="51" t="s">
        <v>46</v>
      </c>
      <c r="L70" s="54" t="e">
        <f t="array" aca="1" ref="L70" ca="1">comentariocelula(F70)</f>
        <v>#NAME?</v>
      </c>
      <c r="M70" s="54"/>
      <c r="N70" s="54"/>
      <c r="O70" s="54"/>
      <c r="P70" s="53"/>
      <c r="Q70" s="42"/>
      <c r="R70" s="42"/>
      <c r="S70" s="42"/>
      <c r="T70" s="42"/>
      <c r="U70" s="42"/>
      <c r="V70" s="41"/>
    </row>
    <row r="71" spans="1:23" ht="38.25" hidden="1" customHeight="1" x14ac:dyDescent="0.25">
      <c r="A71" s="45" t="s">
        <v>47</v>
      </c>
      <c r="B71" s="45"/>
      <c r="C71" s="45"/>
      <c r="D71" s="45"/>
      <c r="E71" s="45"/>
      <c r="F71" s="47">
        <v>100000</v>
      </c>
      <c r="G71" s="48" t="s">
        <v>45</v>
      </c>
      <c r="H71" s="49">
        <v>201800010008207</v>
      </c>
      <c r="I71" s="50">
        <v>45597</v>
      </c>
      <c r="J71" s="50">
        <v>45597</v>
      </c>
      <c r="K71" s="51" t="s">
        <v>46</v>
      </c>
      <c r="L71" s="54" t="e">
        <f t="array" aca="1" ref="L71" ca="1">comentariocelula(F71)</f>
        <v>#NAME?</v>
      </c>
      <c r="M71" s="54"/>
      <c r="N71" s="54"/>
      <c r="O71" s="54"/>
      <c r="P71" s="53"/>
      <c r="Q71" s="42"/>
      <c r="R71" s="42"/>
      <c r="S71" s="42"/>
      <c r="T71" s="42"/>
      <c r="U71" s="42"/>
      <c r="V71" s="41"/>
    </row>
    <row r="72" spans="1:23" ht="38.25" hidden="1" customHeight="1" x14ac:dyDescent="0.25">
      <c r="A72" s="45" t="s">
        <v>47</v>
      </c>
      <c r="B72" s="45"/>
      <c r="C72" s="45"/>
      <c r="D72" s="45"/>
      <c r="E72" s="45"/>
      <c r="F72" s="47">
        <v>100000</v>
      </c>
      <c r="G72" s="48" t="s">
        <v>45</v>
      </c>
      <c r="H72" s="49">
        <v>201800010008207</v>
      </c>
      <c r="I72" s="50">
        <v>45627</v>
      </c>
      <c r="J72" s="50">
        <v>45627</v>
      </c>
      <c r="K72" s="51" t="s">
        <v>46</v>
      </c>
      <c r="L72" s="54" t="e">
        <f t="array" aca="1" ref="L72" ca="1">comentariocelula(F72)</f>
        <v>#NAME?</v>
      </c>
      <c r="M72" s="54"/>
      <c r="N72" s="54"/>
      <c r="O72" s="54"/>
      <c r="P72" s="53"/>
      <c r="Q72" s="42"/>
      <c r="R72" s="42"/>
      <c r="S72" s="42"/>
      <c r="T72" s="42"/>
      <c r="U72" s="42"/>
      <c r="V72" s="41"/>
    </row>
    <row r="73" spans="1:23" ht="38.25" customHeight="1" x14ac:dyDescent="0.25">
      <c r="A73" s="55" t="s">
        <v>48</v>
      </c>
      <c r="B73" s="55"/>
      <c r="C73" s="55"/>
      <c r="D73" s="55"/>
      <c r="E73" s="55"/>
      <c r="F73" s="47">
        <f>41559.22</f>
        <v>41559.22</v>
      </c>
      <c r="G73" s="48"/>
      <c r="H73" s="49"/>
      <c r="I73" s="50">
        <v>45383</v>
      </c>
      <c r="J73" s="50">
        <v>44896</v>
      </c>
      <c r="K73" s="51"/>
      <c r="L73" s="52" t="e">
        <f t="array" aca="1" ref="L73" ca="1">comentariocelula(F73)</f>
        <v>#NAME?</v>
      </c>
      <c r="M73" s="52"/>
      <c r="N73" s="52"/>
      <c r="O73" s="52"/>
      <c r="P73" s="53"/>
      <c r="Q73" s="42"/>
      <c r="R73" s="42"/>
      <c r="S73" s="42"/>
      <c r="T73" s="42"/>
      <c r="U73" s="42"/>
      <c r="V73" s="41"/>
    </row>
    <row r="74" spans="1:23" ht="87.75" customHeight="1" x14ac:dyDescent="0.25">
      <c r="A74" s="45" t="s">
        <v>49</v>
      </c>
      <c r="B74" s="45"/>
      <c r="C74" s="45"/>
      <c r="D74" s="45"/>
      <c r="E74" s="45"/>
      <c r="F74" s="47">
        <f>41559.22+526166.64</f>
        <v>567725.86</v>
      </c>
      <c r="G74" s="48"/>
      <c r="H74" s="49">
        <v>202300010046786</v>
      </c>
      <c r="I74" s="50" t="s">
        <v>50</v>
      </c>
      <c r="J74" s="50">
        <v>45383</v>
      </c>
      <c r="K74" s="56" t="s">
        <v>51</v>
      </c>
      <c r="L74" s="52" t="s">
        <v>52</v>
      </c>
      <c r="M74" s="52"/>
      <c r="N74" s="52"/>
      <c r="O74" s="52"/>
      <c r="P74" s="53"/>
      <c r="Q74" s="42"/>
      <c r="R74" s="42"/>
      <c r="S74" s="42"/>
      <c r="T74" s="42"/>
      <c r="U74" s="42"/>
      <c r="V74" s="42"/>
      <c r="W74" s="57"/>
    </row>
    <row r="75" spans="1:23" ht="15.75" customHeight="1" thickBot="1" x14ac:dyDescent="0.3">
      <c r="A75" s="58" t="s">
        <v>53</v>
      </c>
      <c r="B75" s="58"/>
      <c r="C75" s="58"/>
      <c r="D75" s="58"/>
      <c r="E75" s="58"/>
      <c r="F75" s="59">
        <f>F61+F62+F63+F64+F73+F74+F66+F65+F67</f>
        <v>1103352.72</v>
      </c>
      <c r="G75" s="60"/>
      <c r="H75" s="60"/>
      <c r="I75" s="60"/>
      <c r="J75" s="60"/>
      <c r="K75" s="61"/>
      <c r="L75" s="42"/>
      <c r="M75" s="42"/>
      <c r="N75" s="42"/>
      <c r="O75" s="42"/>
      <c r="P75" s="53"/>
      <c r="Q75" s="42"/>
      <c r="R75" s="42"/>
      <c r="S75" s="42"/>
      <c r="T75" s="42"/>
      <c r="U75" s="42"/>
      <c r="V75" s="41"/>
    </row>
    <row r="76" spans="1:23" ht="13.5" customHeight="1" thickBot="1" x14ac:dyDescent="0.3">
      <c r="A76" s="62" t="s">
        <v>54</v>
      </c>
      <c r="B76" s="62"/>
      <c r="C76" s="62"/>
      <c r="D76" s="62"/>
      <c r="E76" s="62"/>
      <c r="F76" s="62"/>
      <c r="G76" s="62"/>
      <c r="H76" s="62"/>
      <c r="I76" s="63"/>
      <c r="J76" s="63"/>
      <c r="K76" s="53"/>
      <c r="L76" s="42"/>
      <c r="M76" s="42"/>
      <c r="N76" s="42"/>
      <c r="O76" s="42"/>
      <c r="P76" s="53"/>
      <c r="Q76" s="53"/>
      <c r="R76" s="53"/>
      <c r="S76" s="53"/>
      <c r="T76" s="53"/>
      <c r="U76" s="53"/>
      <c r="V76" s="63"/>
      <c r="W76" s="64"/>
    </row>
    <row r="77" spans="1:23" ht="15.75" thickBot="1" x14ac:dyDescent="0.3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42"/>
      <c r="Q77" s="42"/>
      <c r="R77" s="42"/>
      <c r="S77" s="42"/>
      <c r="T77" s="42"/>
      <c r="U77" s="42"/>
      <c r="V77" s="41"/>
    </row>
    <row r="78" spans="1:23" ht="15.75" customHeight="1" thickBot="1" x14ac:dyDescent="0.3">
      <c r="A78" s="66" t="s">
        <v>55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53"/>
      <c r="M78" s="53"/>
      <c r="N78" s="53"/>
      <c r="O78" s="53"/>
      <c r="P78" s="42"/>
      <c r="Q78" s="42"/>
      <c r="R78" s="42"/>
      <c r="S78" s="42"/>
      <c r="T78" s="42"/>
      <c r="U78" s="42"/>
      <c r="V78" s="41"/>
    </row>
    <row r="79" spans="1:23" ht="196.5" customHeight="1" thickBot="1" x14ac:dyDescent="0.3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53"/>
      <c r="M79" s="53"/>
      <c r="N79" s="53"/>
      <c r="O79" s="53"/>
      <c r="P79" s="42"/>
      <c r="Q79" s="42"/>
      <c r="R79" s="42"/>
      <c r="S79" s="42"/>
      <c r="T79" s="42"/>
      <c r="U79" s="42"/>
      <c r="V79" s="41"/>
    </row>
    <row r="80" spans="1:23" x14ac:dyDescent="0.25">
      <c r="A80" s="41"/>
      <c r="B80" s="41"/>
      <c r="C80" s="42"/>
      <c r="D80" s="41"/>
      <c r="E80" s="41"/>
      <c r="F80" s="41"/>
      <c r="G80" s="41"/>
      <c r="H80" s="41"/>
      <c r="I80" s="41"/>
      <c r="J80" s="4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1"/>
    </row>
    <row r="81" spans="1:22" ht="15" customHeight="1" x14ac:dyDescent="0.25">
      <c r="A81" s="62" t="s">
        <v>56</v>
      </c>
      <c r="B81" s="62"/>
      <c r="C81" s="62"/>
      <c r="D81" s="62"/>
      <c r="E81" s="62"/>
      <c r="F81" s="62"/>
      <c r="G81" s="62"/>
      <c r="H81" s="62"/>
      <c r="I81" s="41"/>
      <c r="J81" s="41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1"/>
    </row>
    <row r="82" spans="1:22" x14ac:dyDescent="0.25">
      <c r="A82" s="41"/>
      <c r="B82" s="41"/>
      <c r="C82" s="42"/>
      <c r="D82" s="41"/>
      <c r="E82" s="41"/>
      <c r="F82" s="41"/>
      <c r="G82" s="41"/>
      <c r="H82" s="41"/>
      <c r="I82" s="41"/>
      <c r="J82" s="41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1"/>
    </row>
    <row r="83" spans="1:22" x14ac:dyDescent="0.25">
      <c r="A83" s="41"/>
      <c r="B83" s="41"/>
      <c r="C83" s="42"/>
      <c r="D83" s="41"/>
      <c r="E83" s="41"/>
      <c r="F83" s="41"/>
      <c r="G83" s="41"/>
      <c r="H83" s="41"/>
      <c r="I83" s="41"/>
      <c r="J83" s="4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1"/>
    </row>
    <row r="84" spans="1:22" x14ac:dyDescent="0.25">
      <c r="A84" s="41"/>
      <c r="B84" s="41"/>
      <c r="C84" s="42"/>
      <c r="D84" s="41"/>
      <c r="E84" s="41"/>
      <c r="F84" s="41"/>
      <c r="G84" s="41"/>
      <c r="H84" s="41"/>
      <c r="I84" s="41"/>
      <c r="J84" s="4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1"/>
    </row>
    <row r="85" spans="1:22" ht="15" customHeight="1" x14ac:dyDescent="0.25">
      <c r="A85" s="41"/>
      <c r="B85" s="41"/>
      <c r="C85" s="42"/>
      <c r="D85" s="67" t="s">
        <v>57</v>
      </c>
      <c r="E85" s="67"/>
      <c r="F85" s="67"/>
      <c r="I85" s="67" t="s">
        <v>58</v>
      </c>
      <c r="J85" s="67"/>
      <c r="K85" s="67"/>
      <c r="L85" s="67"/>
      <c r="M85" s="42"/>
      <c r="N85" s="42"/>
      <c r="O85" s="42"/>
      <c r="P85" s="42"/>
      <c r="Q85" s="42"/>
      <c r="R85" s="42"/>
      <c r="S85" s="42"/>
      <c r="T85" s="42"/>
      <c r="U85" s="42"/>
      <c r="V85" s="41"/>
    </row>
    <row r="86" spans="1:22" ht="32.25" customHeight="1" x14ac:dyDescent="0.25">
      <c r="A86" s="41"/>
      <c r="B86" s="41"/>
      <c r="C86" s="42"/>
      <c r="D86" s="67" t="s">
        <v>59</v>
      </c>
      <c r="E86" s="67"/>
      <c r="F86" s="67"/>
      <c r="I86" s="67" t="s">
        <v>60</v>
      </c>
      <c r="J86" s="67"/>
      <c r="K86" s="67"/>
      <c r="L86" s="67"/>
      <c r="M86" s="42"/>
      <c r="N86" s="42"/>
      <c r="O86" s="42"/>
      <c r="P86" s="42"/>
      <c r="Q86" s="42"/>
      <c r="R86" s="42"/>
      <c r="S86" s="42"/>
      <c r="T86" s="42"/>
      <c r="U86" s="42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1"/>
    </row>
    <row r="88" spans="1:22" x14ac:dyDescent="0.25">
      <c r="A88" s="41"/>
      <c r="B88" s="41"/>
      <c r="C88" s="42"/>
      <c r="D88" s="41"/>
      <c r="E88" s="41"/>
      <c r="F88" s="41"/>
      <c r="G88" s="41"/>
      <c r="H88" s="41"/>
      <c r="I88" s="41"/>
      <c r="J88" s="41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</row>
    <row r="89" spans="1:22" x14ac:dyDescent="0.25">
      <c r="A89" s="41"/>
      <c r="B89" s="41"/>
      <c r="C89" s="42"/>
      <c r="D89" s="41"/>
      <c r="E89" s="41"/>
      <c r="F89" s="41"/>
      <c r="G89" s="41"/>
      <c r="H89" s="41"/>
      <c r="I89" s="41"/>
      <c r="J89" s="4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1"/>
    </row>
    <row r="90" spans="1:22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1"/>
    </row>
    <row r="92" spans="1:22" x14ac:dyDescent="0.25">
      <c r="A92" s="41"/>
      <c r="B92" s="41"/>
      <c r="C92" s="42"/>
      <c r="D92" s="41"/>
      <c r="E92" s="41"/>
      <c r="F92" s="41"/>
      <c r="G92" s="41"/>
      <c r="H92" s="41"/>
      <c r="I92" s="41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1"/>
    </row>
    <row r="108" spans="1:22" x14ac:dyDescent="0.25">
      <c r="A108" s="68"/>
      <c r="B108" s="68"/>
      <c r="C108" s="69"/>
      <c r="D108" s="68"/>
      <c r="E108" s="68"/>
      <c r="F108" s="68"/>
      <c r="G108" s="68"/>
      <c r="H108" s="68"/>
      <c r="I108" s="68"/>
      <c r="J108" s="68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8"/>
    </row>
    <row r="109" spans="1:22" x14ac:dyDescent="0.25">
      <c r="A109" s="68"/>
      <c r="B109" s="68"/>
      <c r="C109" s="69"/>
      <c r="D109" s="68"/>
      <c r="E109" s="68"/>
      <c r="F109" s="68"/>
      <c r="G109" s="68"/>
      <c r="H109" s="68"/>
      <c r="I109" s="68"/>
      <c r="J109" s="68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8"/>
    </row>
    <row r="110" spans="1:22" x14ac:dyDescent="0.25">
      <c r="A110" s="68"/>
      <c r="B110" s="68"/>
      <c r="C110" s="69"/>
      <c r="D110" s="68"/>
      <c r="E110" s="68"/>
      <c r="F110" s="68"/>
      <c r="G110" s="68"/>
      <c r="H110" s="68"/>
      <c r="I110" s="68"/>
      <c r="J110" s="68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8"/>
    </row>
    <row r="111" spans="1:22" x14ac:dyDescent="0.25">
      <c r="A111" s="68"/>
      <c r="B111" s="68"/>
      <c r="C111" s="69"/>
      <c r="D111" s="68"/>
      <c r="E111" s="68"/>
      <c r="F111" s="68"/>
      <c r="G111" s="68"/>
      <c r="H111" s="68"/>
      <c r="I111" s="68"/>
      <c r="J111" s="68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8"/>
    </row>
    <row r="112" spans="1:22" x14ac:dyDescent="0.25">
      <c r="A112" s="68"/>
      <c r="B112" s="68"/>
      <c r="C112" s="69"/>
      <c r="D112" s="68"/>
      <c r="E112" s="68"/>
      <c r="F112" s="68"/>
      <c r="G112" s="68"/>
      <c r="H112" s="68"/>
      <c r="I112" s="68"/>
      <c r="J112" s="68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8"/>
    </row>
    <row r="113" spans="1:22" x14ac:dyDescent="0.25">
      <c r="A113" s="68"/>
      <c r="B113" s="68"/>
      <c r="C113" s="69"/>
      <c r="D113" s="68"/>
      <c r="E113" s="68"/>
      <c r="F113" s="68"/>
      <c r="G113" s="68"/>
      <c r="H113" s="68"/>
      <c r="I113" s="68"/>
      <c r="J113" s="68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8"/>
    </row>
    <row r="114" spans="1:22" x14ac:dyDescent="0.25">
      <c r="A114" s="68"/>
      <c r="B114" s="68"/>
      <c r="C114" s="69"/>
      <c r="D114" s="68"/>
      <c r="E114" s="68"/>
      <c r="F114" s="68"/>
      <c r="G114" s="68"/>
      <c r="H114" s="68"/>
      <c r="I114" s="68"/>
      <c r="J114" s="68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8"/>
    </row>
    <row r="115" spans="1:22" x14ac:dyDescent="0.25">
      <c r="A115" s="68"/>
      <c r="B115" s="68"/>
      <c r="C115" s="69"/>
      <c r="D115" s="68"/>
      <c r="E115" s="68"/>
      <c r="F115" s="68"/>
      <c r="G115" s="68"/>
      <c r="H115" s="68"/>
      <c r="I115" s="68"/>
      <c r="J115" s="68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8"/>
    </row>
    <row r="116" spans="1:22" x14ac:dyDescent="0.25">
      <c r="A116" s="68"/>
      <c r="B116" s="68"/>
      <c r="C116" s="69"/>
      <c r="D116" s="68"/>
      <c r="E116" s="68"/>
      <c r="F116" s="68"/>
      <c r="G116" s="68"/>
      <c r="H116" s="68"/>
      <c r="I116" s="68"/>
      <c r="J116" s="68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8"/>
    </row>
    <row r="117" spans="1:22" x14ac:dyDescent="0.25">
      <c r="A117" s="68"/>
      <c r="B117" s="68"/>
      <c r="C117" s="69"/>
      <c r="D117" s="68"/>
      <c r="E117" s="68"/>
      <c r="F117" s="68"/>
      <c r="G117" s="68"/>
      <c r="H117" s="68"/>
      <c r="I117" s="68"/>
      <c r="J117" s="68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8"/>
    </row>
    <row r="118" spans="1:22" x14ac:dyDescent="0.25">
      <c r="A118" s="68"/>
      <c r="B118" s="68"/>
      <c r="C118" s="69"/>
      <c r="D118" s="68"/>
      <c r="E118" s="68"/>
      <c r="F118" s="68"/>
      <c r="G118" s="68"/>
      <c r="H118" s="68"/>
      <c r="I118" s="68"/>
      <c r="J118" s="68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8"/>
    </row>
    <row r="119" spans="1:22" x14ac:dyDescent="0.25">
      <c r="A119" s="68"/>
      <c r="B119" s="68"/>
      <c r="C119" s="69"/>
      <c r="D119" s="68"/>
      <c r="E119" s="68"/>
      <c r="F119" s="68"/>
      <c r="G119" s="68"/>
      <c r="H119" s="68"/>
      <c r="I119" s="68"/>
      <c r="J119" s="68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8"/>
    </row>
    <row r="120" spans="1:22" x14ac:dyDescent="0.25">
      <c r="A120" s="68"/>
      <c r="B120" s="68"/>
      <c r="C120" s="69"/>
      <c r="D120" s="68"/>
      <c r="E120" s="68"/>
      <c r="F120" s="68"/>
      <c r="G120" s="68"/>
      <c r="H120" s="68"/>
      <c r="I120" s="68"/>
      <c r="J120" s="68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8"/>
    </row>
    <row r="121" spans="1:22" x14ac:dyDescent="0.25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8"/>
    </row>
    <row r="122" spans="1:22" x14ac:dyDescent="0.25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8"/>
    </row>
    <row r="123" spans="1:22" x14ac:dyDescent="0.25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8"/>
    </row>
  </sheetData>
  <autoFilter ref="A60:K76" xr:uid="{00000000-0009-0000-0000-00000A000000}">
    <filterColumn colId="9">
      <filters blank="1">
        <dateGroupItem year="2024" month="1" day="1" dateTimeGrouping="day"/>
        <dateGroupItem year="2024" month="2" day="1" dateTimeGrouping="day"/>
        <dateGroupItem year="2024" month="3" day="1" dateTimeGrouping="day"/>
        <dateGroupItem year="2024" month="4" day="1" dateTimeGrouping="day"/>
        <dateGroupItem year="2024" month="5" day="1" dateTimeGrouping="day"/>
        <dateGroupItem year="2024" month="6" dateTimeGrouping="month"/>
        <dateGroupItem year="2024" month="7" dateTimeGrouping="month"/>
        <dateGroupItem year="2022" month="12" day="1" dateTimeGrouping="day"/>
      </filters>
    </filterColumn>
  </autoFilter>
  <mergeCells count="73">
    <mergeCell ref="D86:F86"/>
    <mergeCell ref="I86:L86"/>
    <mergeCell ref="A75:E75"/>
    <mergeCell ref="A76:H76"/>
    <mergeCell ref="A77:O77"/>
    <mergeCell ref="A78:K79"/>
    <mergeCell ref="A81:H81"/>
    <mergeCell ref="D85:F85"/>
    <mergeCell ref="I85:L85"/>
    <mergeCell ref="A72:E72"/>
    <mergeCell ref="L72:O72"/>
    <mergeCell ref="A73:E73"/>
    <mergeCell ref="L73:O73"/>
    <mergeCell ref="A74:E74"/>
    <mergeCell ref="L74:O74"/>
    <mergeCell ref="A69:E69"/>
    <mergeCell ref="L69:O69"/>
    <mergeCell ref="A70:E70"/>
    <mergeCell ref="L70:O70"/>
    <mergeCell ref="A71:E71"/>
    <mergeCell ref="L71:O71"/>
    <mergeCell ref="A66:E66"/>
    <mergeCell ref="L66:O66"/>
    <mergeCell ref="A67:E67"/>
    <mergeCell ref="L67:O67"/>
    <mergeCell ref="A68:E68"/>
    <mergeCell ref="L68:O68"/>
    <mergeCell ref="A63:E63"/>
    <mergeCell ref="L63:O63"/>
    <mergeCell ref="A64:E64"/>
    <mergeCell ref="L64:O64"/>
    <mergeCell ref="A65:E65"/>
    <mergeCell ref="L65:O65"/>
    <mergeCell ref="A59:K59"/>
    <mergeCell ref="A60:E60"/>
    <mergeCell ref="A61:E61"/>
    <mergeCell ref="L61:O61"/>
    <mergeCell ref="A62:E62"/>
    <mergeCell ref="L62:O62"/>
    <mergeCell ref="A51:E52"/>
    <mergeCell ref="A53:E53"/>
    <mergeCell ref="A54:E54"/>
    <mergeCell ref="A55:E55"/>
    <mergeCell ref="A56:E56"/>
    <mergeCell ref="A57:E57"/>
    <mergeCell ref="K20:N20"/>
    <mergeCell ref="O20:P20"/>
    <mergeCell ref="R20:S20"/>
    <mergeCell ref="T20:U20"/>
    <mergeCell ref="V20:V21"/>
    <mergeCell ref="A50:E5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2024-08-21T13:31:18Z</dcterms:created>
  <dcterms:modified xsi:type="dcterms:W3CDTF">2024-08-21T13:31:52Z</dcterms:modified>
</cp:coreProperties>
</file>