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2FORMOSA\2025\06-2025\"/>
    </mc:Choice>
  </mc:AlternateContent>
  <xr:revisionPtr revIDLastSave="0" documentId="8_{804ECD86-0D70-4B8C-AC0E-7648B34091D3}" xr6:coauthVersionLast="47" xr6:coauthVersionMax="47" xr10:uidLastSave="{00000000-0000-0000-0000-000000000000}"/>
  <bookViews>
    <workbookView xWindow="-120" yWindow="-120" windowWidth="20730" windowHeight="11040" firstSheet="1" activeTab="1" xr2:uid="{A12CEE74-B188-4B77-8102-66F562EDA9EC}"/>
  </bookViews>
  <sheets>
    <sheet name="Produção" sheetId="1" r:id="rId1"/>
    <sheet name="Desempenho" sheetId="2" r:id="rId2"/>
    <sheet name="Efetividade" sheetId="3" state="hidden" r:id="rId3"/>
  </sheets>
  <definedNames>
    <definedName name="_xlnm.Print_Area" localSheetId="1">Desempenho!$A$1:$BP$62</definedName>
    <definedName name="_xlnm.Print_Area" localSheetId="2">Efetividade!$A$1:$DS$99</definedName>
    <definedName name="_xlnm.Print_Area" localSheetId="0">Produção!$A$1:$BR$167</definedName>
    <definedName name="_xlnm.Print_Titles" localSheetId="2">Efetividade!$1:$6</definedName>
    <definedName name="_xlnm.Print_Titles" localSheetId="0">Produção!$1:$8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99" i="3" l="1"/>
  <c r="DP99" i="3"/>
  <c r="DN99" i="3"/>
  <c r="DL99" i="3"/>
  <c r="DJ99" i="3"/>
  <c r="DH99" i="3"/>
  <c r="DF99" i="3"/>
  <c r="DD99" i="3"/>
  <c r="DB99" i="3"/>
  <c r="CZ99" i="3"/>
  <c r="CX99" i="3"/>
  <c r="CV99" i="3"/>
  <c r="CT99" i="3"/>
  <c r="CR99" i="3"/>
  <c r="CP99" i="3"/>
  <c r="CN99" i="3"/>
  <c r="CL99" i="3"/>
  <c r="CJ99" i="3"/>
  <c r="CH99" i="3"/>
  <c r="CF99" i="3"/>
  <c r="CD99" i="3"/>
  <c r="CB99" i="3"/>
  <c r="BZ99" i="3"/>
  <c r="BX99" i="3"/>
  <c r="BV99" i="3"/>
  <c r="BT99" i="3"/>
  <c r="BR99" i="3"/>
  <c r="BP99" i="3"/>
  <c r="BN99" i="3"/>
  <c r="BJ99" i="3"/>
  <c r="BH99" i="3"/>
  <c r="BF99" i="3"/>
  <c r="BD99" i="3"/>
  <c r="BB99" i="3"/>
  <c r="AZ99" i="3"/>
  <c r="AX99" i="3"/>
  <c r="AV99" i="3"/>
  <c r="AT99" i="3"/>
  <c r="AR99" i="3"/>
  <c r="AP99" i="3"/>
  <c r="AN99" i="3"/>
  <c r="AL99" i="3"/>
  <c r="AJ99" i="3"/>
  <c r="AH99" i="3"/>
  <c r="AF99" i="3"/>
  <c r="AD99" i="3"/>
  <c r="AB99" i="3"/>
  <c r="Z99" i="3"/>
  <c r="X99" i="3"/>
  <c r="V99" i="3"/>
  <c r="T99" i="3"/>
  <c r="R99" i="3"/>
  <c r="P99" i="3"/>
  <c r="N99" i="3"/>
  <c r="L99" i="3"/>
  <c r="J99" i="3"/>
  <c r="H99" i="3"/>
  <c r="F99" i="3"/>
  <c r="D99" i="3"/>
  <c r="B99" i="3"/>
  <c r="DR74" i="3"/>
  <c r="DP74" i="3"/>
  <c r="DN74" i="3"/>
  <c r="DL74" i="3"/>
  <c r="DJ74" i="3"/>
  <c r="DH74" i="3"/>
  <c r="DF74" i="3"/>
  <c r="DD74" i="3"/>
  <c r="DB74" i="3"/>
  <c r="CZ74" i="3"/>
  <c r="CX74" i="3"/>
  <c r="CV74" i="3"/>
  <c r="CT74" i="3"/>
  <c r="CR74" i="3"/>
  <c r="CP74" i="3"/>
  <c r="CN74" i="3"/>
  <c r="CL74" i="3"/>
  <c r="CJ74" i="3"/>
  <c r="CH74" i="3"/>
  <c r="CF74" i="3"/>
  <c r="CD74" i="3"/>
  <c r="CB74" i="3"/>
  <c r="BZ74" i="3"/>
  <c r="BX74" i="3"/>
  <c r="BV74" i="3"/>
  <c r="BT74" i="3"/>
  <c r="BR74" i="3"/>
  <c r="BP74" i="3"/>
  <c r="BN74" i="3"/>
  <c r="BL74" i="3"/>
  <c r="BJ74" i="3"/>
  <c r="BH74" i="3"/>
  <c r="BF74" i="3"/>
  <c r="BD74" i="3"/>
  <c r="BB74" i="3"/>
  <c r="AZ74" i="3"/>
  <c r="AX74" i="3"/>
  <c r="AV74" i="3"/>
  <c r="AT74" i="3"/>
  <c r="AR74" i="3"/>
  <c r="AP74" i="3"/>
  <c r="AN74" i="3"/>
  <c r="AL74" i="3"/>
  <c r="AJ74" i="3"/>
  <c r="AH74" i="3"/>
  <c r="AF74" i="3"/>
  <c r="AD74" i="3"/>
  <c r="AB74" i="3"/>
  <c r="Z74" i="3"/>
  <c r="X74" i="3"/>
  <c r="V74" i="3"/>
  <c r="T74" i="3"/>
  <c r="R74" i="3"/>
  <c r="P74" i="3"/>
  <c r="N74" i="3"/>
  <c r="L74" i="3"/>
  <c r="J74" i="3"/>
  <c r="H74" i="3"/>
  <c r="DR72" i="3"/>
  <c r="DP72" i="3"/>
  <c r="DN72" i="3"/>
  <c r="DL72" i="3"/>
  <c r="DJ72" i="3"/>
  <c r="DH72" i="3"/>
  <c r="DF72" i="3"/>
  <c r="DD72" i="3"/>
  <c r="DB72" i="3"/>
  <c r="CZ72" i="3"/>
  <c r="CX72" i="3"/>
  <c r="CV72" i="3"/>
  <c r="CT72" i="3"/>
  <c r="CR72" i="3"/>
  <c r="CP72" i="3"/>
  <c r="CN72" i="3"/>
  <c r="CL72" i="3"/>
  <c r="CJ72" i="3"/>
  <c r="CH72" i="3"/>
  <c r="CF72" i="3"/>
  <c r="CD72" i="3"/>
  <c r="CB72" i="3"/>
  <c r="BZ72" i="3"/>
  <c r="BX72" i="3"/>
  <c r="BV72" i="3"/>
  <c r="BT72" i="3"/>
  <c r="BR72" i="3"/>
  <c r="BP72" i="3"/>
  <c r="BN72" i="3"/>
  <c r="BL72" i="3"/>
  <c r="BJ72" i="3"/>
  <c r="BH72" i="3"/>
  <c r="BF72" i="3"/>
  <c r="BD72" i="3"/>
  <c r="BB72" i="3"/>
  <c r="AZ72" i="3"/>
  <c r="AX72" i="3"/>
  <c r="AV72" i="3"/>
  <c r="AT72" i="3"/>
  <c r="AR72" i="3"/>
  <c r="AP72" i="3"/>
  <c r="AN72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DR69" i="3"/>
  <c r="DP69" i="3"/>
  <c r="DN69" i="3"/>
  <c r="DL69" i="3"/>
  <c r="DJ69" i="3"/>
  <c r="DH69" i="3"/>
  <c r="DF69" i="3"/>
  <c r="DD69" i="3"/>
  <c r="DB69" i="3"/>
  <c r="CZ69" i="3"/>
  <c r="CX69" i="3"/>
  <c r="CV69" i="3"/>
  <c r="CT69" i="3"/>
  <c r="CR69" i="3"/>
  <c r="CP69" i="3"/>
  <c r="CN69" i="3"/>
  <c r="CL69" i="3"/>
  <c r="CJ69" i="3"/>
  <c r="CH69" i="3"/>
  <c r="CF69" i="3"/>
  <c r="CD69" i="3"/>
  <c r="CB69" i="3"/>
  <c r="BZ69" i="3"/>
  <c r="BX69" i="3"/>
  <c r="BV69" i="3"/>
  <c r="BT69" i="3"/>
  <c r="BR69" i="3"/>
  <c r="BP69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X69" i="3"/>
  <c r="V69" i="3"/>
  <c r="T69" i="3"/>
  <c r="R69" i="3"/>
  <c r="P69" i="3"/>
  <c r="N69" i="3"/>
  <c r="L69" i="3"/>
  <c r="J69" i="3"/>
  <c r="H69" i="3"/>
  <c r="DR65" i="3"/>
  <c r="DP65" i="3"/>
  <c r="DN65" i="3"/>
  <c r="DL65" i="3"/>
  <c r="DJ65" i="3"/>
  <c r="DH65" i="3"/>
  <c r="DF65" i="3"/>
  <c r="DD65" i="3"/>
  <c r="DB65" i="3"/>
  <c r="CZ65" i="3"/>
  <c r="CX65" i="3"/>
  <c r="CV65" i="3"/>
  <c r="CT65" i="3"/>
  <c r="CR65" i="3"/>
  <c r="CP65" i="3"/>
  <c r="CN65" i="3"/>
  <c r="CL65" i="3"/>
  <c r="CJ65" i="3"/>
  <c r="CH65" i="3"/>
  <c r="CF65" i="3"/>
  <c r="CD65" i="3"/>
  <c r="CB65" i="3"/>
  <c r="BZ65" i="3"/>
  <c r="BX65" i="3"/>
  <c r="BV65" i="3"/>
  <c r="BT65" i="3"/>
  <c r="BR65" i="3"/>
  <c r="BP65" i="3"/>
  <c r="BN65" i="3"/>
  <c r="BL65" i="3"/>
  <c r="BJ65" i="3"/>
  <c r="BH65" i="3"/>
  <c r="BF65" i="3"/>
  <c r="BD65" i="3"/>
  <c r="BB65" i="3"/>
  <c r="AZ65" i="3"/>
  <c r="AX65" i="3"/>
  <c r="AV65" i="3"/>
  <c r="AT65" i="3"/>
  <c r="AR65" i="3"/>
  <c r="AP65" i="3"/>
  <c r="AN65" i="3"/>
  <c r="AL65" i="3"/>
  <c r="AJ65" i="3"/>
  <c r="AH65" i="3"/>
  <c r="AF65" i="3"/>
  <c r="AD65" i="3"/>
  <c r="AB65" i="3"/>
  <c r="Z65" i="3"/>
  <c r="X65" i="3"/>
  <c r="V65" i="3"/>
  <c r="T65" i="3"/>
  <c r="R65" i="3"/>
  <c r="P65" i="3"/>
  <c r="N65" i="3"/>
  <c r="L65" i="3"/>
  <c r="J65" i="3"/>
  <c r="H65" i="3"/>
  <c r="DR63" i="3"/>
  <c r="DP63" i="3"/>
  <c r="DN63" i="3"/>
  <c r="DL63" i="3"/>
  <c r="DJ63" i="3"/>
  <c r="DH63" i="3"/>
  <c r="DF63" i="3"/>
  <c r="DD63" i="3"/>
  <c r="DB63" i="3"/>
  <c r="CZ63" i="3"/>
  <c r="CX63" i="3"/>
  <c r="CV63" i="3"/>
  <c r="CT63" i="3"/>
  <c r="CR63" i="3"/>
  <c r="CP63" i="3"/>
  <c r="CN63" i="3"/>
  <c r="CL63" i="3"/>
  <c r="CJ63" i="3"/>
  <c r="CH63" i="3"/>
  <c r="CF63" i="3"/>
  <c r="CD63" i="3"/>
  <c r="CB63" i="3"/>
  <c r="BZ63" i="3"/>
  <c r="BX63" i="3"/>
  <c r="BV63" i="3"/>
  <c r="BT63" i="3"/>
  <c r="BR63" i="3"/>
  <c r="BP63" i="3"/>
  <c r="BN63" i="3"/>
  <c r="BL63" i="3"/>
  <c r="BJ63" i="3"/>
  <c r="BH63" i="3"/>
  <c r="BF63" i="3"/>
  <c r="BD63" i="3"/>
  <c r="BB63" i="3"/>
  <c r="AZ63" i="3"/>
  <c r="AX63" i="3"/>
  <c r="AV63" i="3"/>
  <c r="AT63" i="3"/>
  <c r="AR63" i="3"/>
  <c r="AP63" i="3"/>
  <c r="AN63" i="3"/>
  <c r="AL63" i="3"/>
  <c r="AJ63" i="3"/>
  <c r="AH63" i="3"/>
  <c r="AF63" i="3"/>
  <c r="AD63" i="3"/>
  <c r="AB63" i="3"/>
  <c r="Z63" i="3"/>
  <c r="X63" i="3"/>
  <c r="V63" i="3"/>
  <c r="T63" i="3"/>
  <c r="R63" i="3"/>
  <c r="P63" i="3"/>
  <c r="N63" i="3"/>
  <c r="L63" i="3"/>
  <c r="J63" i="3"/>
  <c r="H63" i="3"/>
  <c r="DR62" i="3"/>
  <c r="DP62" i="3"/>
  <c r="DN62" i="3"/>
  <c r="DL62" i="3"/>
  <c r="DJ62" i="3"/>
  <c r="DH62" i="3"/>
  <c r="DF62" i="3"/>
  <c r="DD62" i="3"/>
  <c r="DB62" i="3"/>
  <c r="CZ62" i="3"/>
  <c r="CX62" i="3"/>
  <c r="CV62" i="3"/>
  <c r="CT62" i="3"/>
  <c r="CR62" i="3"/>
  <c r="CP62" i="3"/>
  <c r="CN62" i="3"/>
  <c r="CL62" i="3"/>
  <c r="CJ62" i="3"/>
  <c r="CH62" i="3"/>
  <c r="CF62" i="3"/>
  <c r="CD62" i="3"/>
  <c r="CB62" i="3"/>
  <c r="BZ62" i="3"/>
  <c r="BX62" i="3"/>
  <c r="BV62" i="3"/>
  <c r="BT62" i="3"/>
  <c r="BR62" i="3"/>
  <c r="BP62" i="3"/>
  <c r="BN62" i="3"/>
  <c r="BL62" i="3"/>
  <c r="BJ62" i="3"/>
  <c r="BH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X62" i="3"/>
  <c r="V62" i="3"/>
  <c r="T62" i="3"/>
  <c r="R62" i="3"/>
  <c r="P62" i="3"/>
  <c r="N62" i="3"/>
  <c r="L62" i="3"/>
  <c r="J62" i="3"/>
  <c r="H62" i="3"/>
  <c r="DR61" i="3"/>
  <c r="DP61" i="3"/>
  <c r="DN61" i="3"/>
  <c r="DL61" i="3"/>
  <c r="DJ61" i="3"/>
  <c r="DH61" i="3"/>
  <c r="DF61" i="3"/>
  <c r="DD61" i="3"/>
  <c r="DB61" i="3"/>
  <c r="CZ61" i="3"/>
  <c r="CX61" i="3"/>
  <c r="CV61" i="3"/>
  <c r="CT61" i="3"/>
  <c r="CR61" i="3"/>
  <c r="CP61" i="3"/>
  <c r="CN61" i="3"/>
  <c r="CL61" i="3"/>
  <c r="CJ61" i="3"/>
  <c r="CH61" i="3"/>
  <c r="CF61" i="3"/>
  <c r="CD61" i="3"/>
  <c r="CB61" i="3"/>
  <c r="BZ61" i="3"/>
  <c r="BX61" i="3"/>
  <c r="BV61" i="3"/>
  <c r="BT61" i="3"/>
  <c r="BR61" i="3"/>
  <c r="BP61" i="3"/>
  <c r="BN61" i="3"/>
  <c r="BL61" i="3"/>
  <c r="BJ61" i="3"/>
  <c r="BH61" i="3"/>
  <c r="BF61" i="3"/>
  <c r="BD61" i="3"/>
  <c r="BB61" i="3"/>
  <c r="AZ61" i="3"/>
  <c r="AX61" i="3"/>
  <c r="AV61" i="3"/>
  <c r="AT61" i="3"/>
  <c r="AR61" i="3"/>
  <c r="AP61" i="3"/>
  <c r="AN61" i="3"/>
  <c r="AL61" i="3"/>
  <c r="AJ61" i="3"/>
  <c r="AH61" i="3"/>
  <c r="AF61" i="3"/>
  <c r="AD61" i="3"/>
  <c r="AB61" i="3"/>
  <c r="Z61" i="3"/>
  <c r="X61" i="3"/>
  <c r="V61" i="3"/>
  <c r="T61" i="3"/>
  <c r="R61" i="3"/>
  <c r="P61" i="3"/>
  <c r="N61" i="3"/>
  <c r="L61" i="3"/>
  <c r="J61" i="3"/>
  <c r="H61" i="3"/>
  <c r="DR38" i="3"/>
  <c r="DP38" i="3"/>
  <c r="DN38" i="3"/>
  <c r="DL38" i="3"/>
  <c r="DJ38" i="3"/>
  <c r="DH38" i="3"/>
  <c r="DF38" i="3"/>
  <c r="DD38" i="3"/>
  <c r="DB38" i="3"/>
  <c r="CZ38" i="3"/>
  <c r="CX38" i="3"/>
  <c r="CV38" i="3"/>
  <c r="CT38" i="3"/>
  <c r="CR38" i="3"/>
  <c r="CP38" i="3"/>
  <c r="CN38" i="3"/>
  <c r="CL38" i="3"/>
  <c r="CJ38" i="3"/>
  <c r="CH38" i="3"/>
  <c r="CF38" i="3"/>
  <c r="CD38" i="3"/>
  <c r="CB38" i="3"/>
  <c r="BZ38" i="3"/>
  <c r="BX38" i="3"/>
  <c r="BV38" i="3"/>
  <c r="BT38" i="3"/>
  <c r="BR38" i="3"/>
  <c r="BP38" i="3"/>
  <c r="BN38" i="3"/>
  <c r="BL38" i="3"/>
  <c r="BJ38" i="3"/>
  <c r="BH38" i="3"/>
  <c r="BF38" i="3"/>
  <c r="BD38" i="3"/>
  <c r="BB38" i="3"/>
  <c r="AZ38" i="3"/>
  <c r="AX38" i="3"/>
  <c r="AV38" i="3"/>
  <c r="AT38" i="3"/>
  <c r="AR38" i="3"/>
  <c r="AP38" i="3"/>
  <c r="AN38" i="3"/>
  <c r="AJ38" i="3"/>
  <c r="AD38" i="3"/>
  <c r="AB38" i="3"/>
  <c r="Z38" i="3"/>
  <c r="X38" i="3"/>
  <c r="V38" i="3"/>
  <c r="T38" i="3"/>
  <c r="R38" i="3"/>
  <c r="DR37" i="3"/>
  <c r="DP37" i="3"/>
  <c r="DN37" i="3"/>
  <c r="DL37" i="3"/>
  <c r="DJ37" i="3"/>
  <c r="DH37" i="3"/>
  <c r="DF37" i="3"/>
  <c r="DD37" i="3"/>
  <c r="DB37" i="3"/>
  <c r="CZ37" i="3"/>
  <c r="CX37" i="3"/>
  <c r="CV37" i="3"/>
  <c r="CT37" i="3"/>
  <c r="CR37" i="3"/>
  <c r="CP37" i="3"/>
  <c r="CN37" i="3"/>
  <c r="CL37" i="3"/>
  <c r="CJ37" i="3"/>
  <c r="CH37" i="3"/>
  <c r="CF37" i="3"/>
  <c r="CD37" i="3"/>
  <c r="CB37" i="3"/>
  <c r="BZ37" i="3"/>
  <c r="BX37" i="3"/>
  <c r="BV37" i="3"/>
  <c r="BT37" i="3"/>
  <c r="BR37" i="3"/>
  <c r="BP37" i="3"/>
  <c r="BN37" i="3"/>
  <c r="BL37" i="3"/>
  <c r="BJ37" i="3"/>
  <c r="BH37" i="3"/>
  <c r="BF37" i="3"/>
  <c r="BD37" i="3"/>
  <c r="BB37" i="3"/>
  <c r="AZ37" i="3"/>
  <c r="AX37" i="3"/>
  <c r="AV37" i="3"/>
  <c r="AT37" i="3"/>
  <c r="AR37" i="3"/>
  <c r="AP37" i="3"/>
  <c r="AN37" i="3"/>
  <c r="AL37" i="3"/>
  <c r="AJ37" i="3"/>
  <c r="AH37" i="3"/>
  <c r="AF37" i="3"/>
  <c r="AD37" i="3"/>
  <c r="AB37" i="3"/>
  <c r="Z37" i="3"/>
  <c r="X37" i="3"/>
  <c r="V37" i="3"/>
  <c r="T37" i="3"/>
  <c r="R37" i="3"/>
  <c r="DR36" i="3"/>
  <c r="DP36" i="3"/>
  <c r="DN36" i="3"/>
  <c r="DL36" i="3"/>
  <c r="DJ36" i="3"/>
  <c r="DH36" i="3"/>
  <c r="DF36" i="3"/>
  <c r="DD36" i="3"/>
  <c r="DB36" i="3"/>
  <c r="CZ36" i="3"/>
  <c r="CX36" i="3"/>
  <c r="CV36" i="3"/>
  <c r="CT36" i="3"/>
  <c r="CR36" i="3"/>
  <c r="CP36" i="3"/>
  <c r="CN36" i="3"/>
  <c r="CL36" i="3"/>
  <c r="CJ36" i="3"/>
  <c r="CH36" i="3"/>
  <c r="CF36" i="3"/>
  <c r="CD36" i="3"/>
  <c r="CB36" i="3"/>
  <c r="BZ36" i="3"/>
  <c r="BX36" i="3"/>
  <c r="BV36" i="3"/>
  <c r="BT36" i="3"/>
  <c r="BR36" i="3"/>
  <c r="BP36" i="3"/>
  <c r="BN36" i="3"/>
  <c r="BL36" i="3"/>
  <c r="BJ36" i="3"/>
  <c r="BH36" i="3"/>
  <c r="BF36" i="3"/>
  <c r="BD36" i="3"/>
  <c r="BB36" i="3"/>
  <c r="AZ36" i="3"/>
  <c r="AX36" i="3"/>
  <c r="AV36" i="3"/>
  <c r="AT36" i="3"/>
  <c r="AR36" i="3"/>
  <c r="AP36" i="3"/>
  <c r="AN36" i="3"/>
  <c r="AL36" i="3"/>
  <c r="AJ36" i="3"/>
  <c r="AH36" i="3"/>
  <c r="AF36" i="3"/>
  <c r="AD36" i="3"/>
  <c r="AB36" i="3"/>
  <c r="Z36" i="3"/>
  <c r="X36" i="3"/>
  <c r="V36" i="3"/>
  <c r="T36" i="3"/>
  <c r="R36" i="3"/>
  <c r="DR35" i="3"/>
  <c r="DP35" i="3"/>
  <c r="DN35" i="3"/>
  <c r="DL35" i="3"/>
  <c r="DJ35" i="3"/>
  <c r="DH35" i="3"/>
  <c r="DF35" i="3"/>
  <c r="DD35" i="3"/>
  <c r="DB35" i="3"/>
  <c r="CZ35" i="3"/>
  <c r="CX35" i="3"/>
  <c r="CV35" i="3"/>
  <c r="CT35" i="3"/>
  <c r="CR35" i="3"/>
  <c r="CP35" i="3"/>
  <c r="CN35" i="3"/>
  <c r="CL35" i="3"/>
  <c r="CJ35" i="3"/>
  <c r="CH35" i="3"/>
  <c r="CF35" i="3"/>
  <c r="CD35" i="3"/>
  <c r="CB35" i="3"/>
  <c r="BZ35" i="3"/>
  <c r="BX35" i="3"/>
  <c r="BV35" i="3"/>
  <c r="BT35" i="3"/>
  <c r="BR35" i="3"/>
  <c r="BP35" i="3"/>
  <c r="BN35" i="3"/>
  <c r="BL35" i="3"/>
  <c r="BJ35" i="3"/>
  <c r="BH35" i="3"/>
  <c r="BF35" i="3"/>
  <c r="BD35" i="3"/>
  <c r="BB35" i="3"/>
  <c r="AZ35" i="3"/>
  <c r="AX35" i="3"/>
  <c r="AV35" i="3"/>
  <c r="AT35" i="3"/>
  <c r="AR35" i="3"/>
  <c r="AP35" i="3"/>
  <c r="AN35" i="3"/>
  <c r="AL35" i="3"/>
  <c r="AJ35" i="3"/>
  <c r="AH35" i="3"/>
  <c r="AF35" i="3"/>
  <c r="AD35" i="3"/>
  <c r="AB35" i="3"/>
  <c r="Z35" i="3"/>
  <c r="X35" i="3"/>
  <c r="V35" i="3"/>
  <c r="T35" i="3"/>
  <c r="R35" i="3"/>
  <c r="CH34" i="3"/>
  <c r="CF34" i="3"/>
  <c r="CB34" i="3"/>
  <c r="BZ34" i="3"/>
  <c r="BX34" i="3"/>
  <c r="BV34" i="3"/>
  <c r="BT34" i="3"/>
  <c r="BR34" i="3"/>
  <c r="BN34" i="3"/>
  <c r="DR33" i="3"/>
  <c r="DP33" i="3"/>
  <c r="DN33" i="3"/>
  <c r="DL33" i="3"/>
  <c r="DJ33" i="3"/>
  <c r="DH33" i="3"/>
  <c r="DF33" i="3"/>
  <c r="DD33" i="3"/>
  <c r="DB33" i="3"/>
  <c r="CZ33" i="3"/>
  <c r="CX33" i="3"/>
  <c r="CV33" i="3"/>
  <c r="CT33" i="3"/>
  <c r="CR33" i="3"/>
  <c r="CP33" i="3"/>
  <c r="CN33" i="3"/>
  <c r="CL33" i="3"/>
  <c r="CJ33" i="3"/>
  <c r="CH33" i="3"/>
  <c r="CF33" i="3"/>
  <c r="CD33" i="3"/>
  <c r="CB33" i="3"/>
  <c r="BZ33" i="3"/>
  <c r="BX33" i="3"/>
  <c r="BV33" i="3"/>
  <c r="BT33" i="3"/>
  <c r="BR33" i="3"/>
  <c r="BP33" i="3"/>
  <c r="BN33" i="3"/>
  <c r="BL33" i="3"/>
  <c r="BJ33" i="3"/>
  <c r="BH33" i="3"/>
  <c r="BF33" i="3"/>
  <c r="BD33" i="3"/>
  <c r="BB33" i="3"/>
  <c r="AZ33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X33" i="3"/>
  <c r="V33" i="3"/>
  <c r="T33" i="3"/>
  <c r="R33" i="3"/>
  <c r="DR32" i="3"/>
  <c r="DP32" i="3"/>
  <c r="DN32" i="3"/>
  <c r="DL32" i="3"/>
  <c r="DJ32" i="3"/>
  <c r="DH32" i="3"/>
  <c r="DF32" i="3"/>
  <c r="DD32" i="3"/>
  <c r="DB32" i="3"/>
  <c r="CZ32" i="3"/>
  <c r="CX32" i="3"/>
  <c r="CV32" i="3"/>
  <c r="CT32" i="3"/>
  <c r="CR32" i="3"/>
  <c r="CP32" i="3"/>
  <c r="CN32" i="3"/>
  <c r="CL32" i="3"/>
  <c r="CJ32" i="3"/>
  <c r="CH32" i="3"/>
  <c r="CF32" i="3"/>
  <c r="CD32" i="3"/>
  <c r="CB32" i="3"/>
  <c r="BZ32" i="3"/>
  <c r="BX32" i="3"/>
  <c r="BV32" i="3"/>
  <c r="BT32" i="3"/>
  <c r="BR32" i="3"/>
  <c r="BP32" i="3"/>
  <c r="BN32" i="3"/>
  <c r="BL32" i="3"/>
  <c r="BJ32" i="3"/>
  <c r="BH32" i="3"/>
  <c r="BF32" i="3"/>
  <c r="BD32" i="3"/>
  <c r="BB32" i="3"/>
  <c r="AZ32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X32" i="3"/>
  <c r="V32" i="3"/>
  <c r="T32" i="3"/>
  <c r="R32" i="3"/>
  <c r="DR31" i="3"/>
  <c r="DP31" i="3"/>
  <c r="DN31" i="3"/>
  <c r="DL31" i="3"/>
  <c r="DJ31" i="3"/>
  <c r="DH31" i="3"/>
  <c r="DF31" i="3"/>
  <c r="DD31" i="3"/>
  <c r="DB31" i="3"/>
  <c r="CZ31" i="3"/>
  <c r="CX31" i="3"/>
  <c r="CV31" i="3"/>
  <c r="CT31" i="3"/>
  <c r="CR31" i="3"/>
  <c r="CP31" i="3"/>
  <c r="CN31" i="3"/>
  <c r="CL31" i="3"/>
  <c r="CJ31" i="3"/>
  <c r="CH31" i="3"/>
  <c r="CF31" i="3"/>
  <c r="CD31" i="3"/>
  <c r="CB31" i="3"/>
  <c r="BZ31" i="3"/>
  <c r="BX31" i="3"/>
  <c r="BV31" i="3"/>
  <c r="BT31" i="3"/>
  <c r="BR31" i="3"/>
  <c r="BP31" i="3"/>
  <c r="BN31" i="3"/>
  <c r="BL31" i="3"/>
  <c r="BJ31" i="3"/>
  <c r="BH31" i="3"/>
  <c r="BF31" i="3"/>
  <c r="BD31" i="3"/>
  <c r="BB31" i="3"/>
  <c r="AZ31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X31" i="3"/>
  <c r="V31" i="3"/>
  <c r="T31" i="3"/>
  <c r="R31" i="3"/>
  <c r="B19" i="3"/>
  <c r="B30" i="3"/>
  <c r="B41" i="3"/>
  <c r="B51" i="3"/>
  <c r="B60" i="3"/>
  <c r="B68" i="3"/>
  <c r="B80" i="3"/>
  <c r="B94" i="3"/>
  <c r="D8" i="3"/>
  <c r="D19" i="3" s="1"/>
  <c r="D30" i="3" s="1"/>
  <c r="D41" i="3" s="1"/>
  <c r="D51" i="3" s="1"/>
  <c r="D60" i="3" s="1"/>
  <c r="D68" i="3" s="1"/>
  <c r="D80" i="3" s="1"/>
  <c r="D94" i="3" s="1"/>
  <c r="AR64" i="2"/>
  <c r="AQ64" i="2"/>
  <c r="AP64" i="2"/>
  <c r="AO64" i="2"/>
  <c r="AN64" i="2"/>
  <c r="AM64" i="2"/>
  <c r="AL64" i="2"/>
  <c r="AK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O64" i="2"/>
  <c r="N64" i="2"/>
  <c r="M64" i="2"/>
  <c r="L64" i="2"/>
  <c r="K64" i="2"/>
  <c r="J64" i="2"/>
  <c r="H64" i="2"/>
  <c r="G64" i="2"/>
  <c r="F64" i="2"/>
  <c r="E64" i="2"/>
  <c r="D64" i="2"/>
  <c r="C64" i="2"/>
  <c r="AR61" i="2"/>
  <c r="AQ61" i="2"/>
  <c r="AP61" i="2"/>
  <c r="AO61" i="2"/>
  <c r="AN61" i="2"/>
  <c r="AM61" i="2"/>
  <c r="AL61" i="2"/>
  <c r="AK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O61" i="2"/>
  <c r="N61" i="2"/>
  <c r="L61" i="2"/>
  <c r="H61" i="2"/>
  <c r="G61" i="2"/>
  <c r="F61" i="2"/>
  <c r="E61" i="2"/>
  <c r="D61" i="2"/>
  <c r="C61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O58" i="2"/>
  <c r="N58" i="2"/>
  <c r="M58" i="2"/>
  <c r="L58" i="2"/>
  <c r="K58" i="2"/>
  <c r="J58" i="2"/>
  <c r="H58" i="2"/>
  <c r="G58" i="2"/>
  <c r="F58" i="2"/>
  <c r="E58" i="2"/>
  <c r="D58" i="2"/>
  <c r="C58" i="2"/>
  <c r="AA57" i="2"/>
  <c r="Z57" i="2"/>
  <c r="X57" i="2"/>
  <c r="X55" i="2"/>
  <c r="W57" i="2"/>
  <c r="W55" i="2"/>
  <c r="V57" i="2"/>
  <c r="V55" i="2"/>
  <c r="U57" i="2"/>
  <c r="U55" i="2"/>
  <c r="T57" i="2"/>
  <c r="T55" i="2"/>
  <c r="S57" i="2"/>
  <c r="S55" i="2"/>
  <c r="R57" i="2"/>
  <c r="Q57" i="2"/>
  <c r="Q55" i="2"/>
  <c r="O57" i="2"/>
  <c r="O55" i="2"/>
  <c r="N57" i="2"/>
  <c r="N55" i="2"/>
  <c r="M57" i="2"/>
  <c r="M55" i="2"/>
  <c r="L57" i="2"/>
  <c r="L55" i="2"/>
  <c r="K57" i="2"/>
  <c r="K55" i="2"/>
  <c r="J57" i="2"/>
  <c r="H57" i="2"/>
  <c r="G57" i="2"/>
  <c r="G55" i="2"/>
  <c r="F57" i="2"/>
  <c r="E57" i="2"/>
  <c r="E55" i="2"/>
  <c r="D57" i="2"/>
  <c r="D55" i="2"/>
  <c r="C57" i="2"/>
  <c r="C55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F55" i="2"/>
  <c r="AE55" i="2"/>
  <c r="AD55" i="2"/>
  <c r="AC55" i="2"/>
  <c r="AB55" i="2"/>
  <c r="AA55" i="2"/>
  <c r="Z55" i="2"/>
  <c r="Y55" i="2"/>
  <c r="R55" i="2"/>
  <c r="J55" i="2"/>
  <c r="H55" i="2"/>
  <c r="F55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O52" i="2"/>
  <c r="N52" i="2"/>
  <c r="M52" i="2"/>
  <c r="L52" i="2"/>
  <c r="K52" i="2"/>
  <c r="J52" i="2"/>
  <c r="H52" i="2"/>
  <c r="G52" i="2"/>
  <c r="F52" i="2"/>
  <c r="E52" i="2"/>
  <c r="D52" i="2"/>
  <c r="C52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O43" i="2"/>
  <c r="N43" i="2"/>
  <c r="M43" i="2"/>
  <c r="L43" i="2"/>
  <c r="K43" i="2"/>
  <c r="J43" i="2"/>
  <c r="J41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O40" i="2"/>
  <c r="N40" i="2"/>
  <c r="M40" i="2"/>
  <c r="L40" i="2"/>
  <c r="K40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O37" i="2"/>
  <c r="N37" i="2"/>
  <c r="M37" i="2"/>
  <c r="L37" i="2"/>
  <c r="K37" i="2"/>
  <c r="J37" i="2"/>
  <c r="H37" i="2"/>
  <c r="G37" i="2"/>
  <c r="F37" i="2"/>
  <c r="E37" i="2"/>
  <c r="D37" i="2"/>
  <c r="C37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O34" i="2"/>
  <c r="N34" i="2"/>
  <c r="M34" i="2"/>
  <c r="L34" i="2"/>
  <c r="K34" i="2"/>
  <c r="J34" i="2"/>
  <c r="H34" i="2"/>
  <c r="G34" i="2"/>
  <c r="F34" i="2"/>
  <c r="E34" i="2"/>
  <c r="D34" i="2"/>
  <c r="C34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O31" i="2"/>
  <c r="N31" i="2"/>
  <c r="M31" i="2"/>
  <c r="L31" i="2"/>
  <c r="K31" i="2"/>
  <c r="J31" i="2"/>
  <c r="H31" i="2"/>
  <c r="G31" i="2"/>
  <c r="F31" i="2"/>
  <c r="E31" i="2"/>
  <c r="D31" i="2"/>
  <c r="C31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O28" i="2"/>
  <c r="N28" i="2"/>
  <c r="M28" i="2"/>
  <c r="L28" i="2"/>
  <c r="K28" i="2"/>
  <c r="J28" i="2"/>
  <c r="H28" i="2"/>
  <c r="G28" i="2"/>
  <c r="F28" i="2"/>
  <c r="E28" i="2"/>
  <c r="D28" i="2"/>
  <c r="C28" i="2"/>
  <c r="AC27" i="2"/>
  <c r="E27" i="2"/>
  <c r="F27" i="2"/>
  <c r="G27" i="2"/>
  <c r="H27" i="2"/>
  <c r="J27" i="2"/>
  <c r="K27" i="2"/>
  <c r="L27" i="2"/>
  <c r="M27" i="2"/>
  <c r="N27" i="2"/>
  <c r="O27" i="2"/>
  <c r="D27" i="2"/>
  <c r="AJ26" i="2"/>
  <c r="AJ25" i="2"/>
  <c r="AJ24" i="2" s="1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O24" i="2"/>
  <c r="N24" i="2"/>
  <c r="M24" i="2"/>
  <c r="L24" i="2"/>
  <c r="K24" i="2"/>
  <c r="J24" i="2"/>
  <c r="H24" i="2"/>
  <c r="G24" i="2"/>
  <c r="F24" i="2"/>
  <c r="E24" i="2"/>
  <c r="D24" i="2"/>
  <c r="C24" i="2"/>
  <c r="Z23" i="2"/>
  <c r="AA23" i="2"/>
  <c r="AB23" i="2"/>
  <c r="AC23" i="2"/>
  <c r="AD23" i="2"/>
  <c r="AE23" i="2"/>
  <c r="AF23" i="2"/>
  <c r="AK23" i="2"/>
  <c r="J23" i="2"/>
  <c r="K23" i="2"/>
  <c r="L23" i="2"/>
  <c r="M23" i="2"/>
  <c r="N23" i="2"/>
  <c r="O23" i="2"/>
  <c r="Q23" i="2"/>
  <c r="R23" i="2"/>
  <c r="S23" i="2"/>
  <c r="T23" i="2"/>
  <c r="U23" i="2"/>
  <c r="V23" i="2"/>
  <c r="W23" i="2"/>
  <c r="X23" i="2"/>
  <c r="Y23" i="2"/>
  <c r="D23" i="2"/>
  <c r="E23" i="2"/>
  <c r="F23" i="2"/>
  <c r="G23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O20" i="2"/>
  <c r="N20" i="2"/>
  <c r="M20" i="2"/>
  <c r="L20" i="2"/>
  <c r="K20" i="2"/>
  <c r="J20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O17" i="2"/>
  <c r="N17" i="2"/>
  <c r="M17" i="2"/>
  <c r="L17" i="2"/>
  <c r="K17" i="2"/>
  <c r="J17" i="2"/>
  <c r="AC16" i="2"/>
  <c r="AC14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W12" i="2"/>
  <c r="AV12" i="2"/>
  <c r="AU12" i="2"/>
  <c r="AT12" i="2"/>
  <c r="AS12" i="2"/>
  <c r="AR12" i="2"/>
  <c r="AQ12" i="2"/>
  <c r="AP12" i="2"/>
  <c r="AP11" i="2"/>
  <c r="AP16" i="2"/>
  <c r="AO12" i="2"/>
  <c r="AO11" i="2"/>
  <c r="AO16" i="2"/>
  <c r="AN12" i="2"/>
  <c r="AM12" i="2"/>
  <c r="AK12" i="2"/>
  <c r="AJ12" i="2"/>
  <c r="AJ11" i="2"/>
  <c r="AF12" i="2"/>
  <c r="AE12" i="2"/>
  <c r="AE11" i="2"/>
  <c r="AE16" i="2"/>
  <c r="AD12" i="2"/>
  <c r="AD11" i="2"/>
  <c r="AD16" i="2"/>
  <c r="AB12" i="2"/>
  <c r="AB11" i="2"/>
  <c r="AB16" i="2"/>
  <c r="AA12" i="2"/>
  <c r="AA11" i="2"/>
  <c r="AA16" i="2"/>
  <c r="Z12" i="2"/>
  <c r="Y12" i="2"/>
  <c r="Y11" i="2"/>
  <c r="Y16" i="2"/>
  <c r="X12" i="2"/>
  <c r="W12" i="2"/>
  <c r="W11" i="2"/>
  <c r="V12" i="2"/>
  <c r="V11" i="2"/>
  <c r="V16" i="2"/>
  <c r="U12" i="2"/>
  <c r="U11" i="2"/>
  <c r="U16" i="2" s="1"/>
  <c r="T12" i="2"/>
  <c r="T11" i="2"/>
  <c r="T16" i="2"/>
  <c r="S12" i="2"/>
  <c r="S11" i="2"/>
  <c r="S16" i="2"/>
  <c r="R12" i="2"/>
  <c r="Q12" i="2"/>
  <c r="Q11" i="2"/>
  <c r="Q16" i="2"/>
  <c r="O12" i="2"/>
  <c r="N12" i="2"/>
  <c r="N11" i="2"/>
  <c r="N16" i="2" s="1"/>
  <c r="M12" i="2"/>
  <c r="M11" i="2"/>
  <c r="M16" i="2"/>
  <c r="L12" i="2"/>
  <c r="L11" i="2"/>
  <c r="L16" i="2"/>
  <c r="K12" i="2"/>
  <c r="K11" i="2"/>
  <c r="K16" i="2"/>
  <c r="J12" i="2"/>
  <c r="H12" i="2"/>
  <c r="H11" i="2"/>
  <c r="G12" i="2"/>
  <c r="F12" i="2"/>
  <c r="F11" i="2"/>
  <c r="E12" i="2"/>
  <c r="E11" i="2"/>
  <c r="D12" i="2"/>
  <c r="D11" i="2"/>
  <c r="C12" i="2"/>
  <c r="C11" i="2"/>
  <c r="AL11" i="2"/>
  <c r="AL16" i="2"/>
  <c r="AJ16" i="2"/>
  <c r="AF11" i="2"/>
  <c r="AF16" i="2"/>
  <c r="Z11" i="2"/>
  <c r="Z16" i="2"/>
  <c r="X11" i="2"/>
  <c r="X16" i="2"/>
  <c r="R11" i="2"/>
  <c r="R16" i="2"/>
  <c r="O11" i="2"/>
  <c r="O16" i="2"/>
  <c r="J11" i="2"/>
  <c r="J16" i="2"/>
  <c r="G11" i="2"/>
  <c r="BP8" i="2"/>
  <c r="BP15" i="2"/>
  <c r="BO8" i="2"/>
  <c r="BO15" i="2"/>
  <c r="BN8" i="2"/>
  <c r="BN15" i="2"/>
  <c r="BM8" i="2"/>
  <c r="BM15" i="2"/>
  <c r="BL8" i="2"/>
  <c r="BL15" i="2"/>
  <c r="BK8" i="2"/>
  <c r="BK15" i="2"/>
  <c r="BJ8" i="2"/>
  <c r="BJ15" i="2"/>
  <c r="BI8" i="2"/>
  <c r="BI15" i="2"/>
  <c r="BH8" i="2"/>
  <c r="BH15" i="2"/>
  <c r="BG8" i="2"/>
  <c r="BG15" i="2"/>
  <c r="BF8" i="2"/>
  <c r="BF15" i="2"/>
  <c r="BE8" i="2"/>
  <c r="BE15" i="2"/>
  <c r="BD8" i="2"/>
  <c r="BD15" i="2"/>
  <c r="BC8" i="2"/>
  <c r="BC15" i="2"/>
  <c r="BB8" i="2"/>
  <c r="BB15" i="2"/>
  <c r="BA8" i="2"/>
  <c r="BA15" i="2"/>
  <c r="AZ8" i="2"/>
  <c r="AZ15" i="2"/>
  <c r="AY8" i="2"/>
  <c r="AY15" i="2"/>
  <c r="AX8" i="2"/>
  <c r="AX15" i="2"/>
  <c r="AW8" i="2"/>
  <c r="AW15" i="2"/>
  <c r="AV8" i="2"/>
  <c r="AV15" i="2"/>
  <c r="AU8" i="2"/>
  <c r="AU15" i="2" s="1"/>
  <c r="AT8" i="2"/>
  <c r="AT15" i="2"/>
  <c r="AS8" i="2"/>
  <c r="AS15" i="2"/>
  <c r="AR8" i="2"/>
  <c r="AR15" i="2"/>
  <c r="AQ8" i="2"/>
  <c r="AQ15" i="2"/>
  <c r="AP8" i="2"/>
  <c r="AP15" i="2" s="1"/>
  <c r="AO8" i="2"/>
  <c r="AO15" i="2"/>
  <c r="AN8" i="2"/>
  <c r="AN15" i="2"/>
  <c r="AM8" i="2"/>
  <c r="AM15" i="2"/>
  <c r="AL8" i="2"/>
  <c r="AL15" i="2"/>
  <c r="AL14" i="2"/>
  <c r="AK8" i="2"/>
  <c r="AK15" i="2"/>
  <c r="AJ8" i="2"/>
  <c r="AJ15" i="2"/>
  <c r="AJ14" i="2"/>
  <c r="AF8" i="2"/>
  <c r="AF15" i="2"/>
  <c r="AF14" i="2"/>
  <c r="AE8" i="2"/>
  <c r="AE15" i="2"/>
  <c r="AE14" i="2"/>
  <c r="AD8" i="2"/>
  <c r="AD15" i="2"/>
  <c r="AC8" i="2"/>
  <c r="AB8" i="2"/>
  <c r="AB15" i="2"/>
  <c r="AA8" i="2"/>
  <c r="AA15" i="2"/>
  <c r="Z8" i="2"/>
  <c r="Z15" i="2"/>
  <c r="Z14" i="2"/>
  <c r="Y8" i="2"/>
  <c r="Y15" i="2"/>
  <c r="Y14" i="2"/>
  <c r="X8" i="2"/>
  <c r="X15" i="2"/>
  <c r="W8" i="2"/>
  <c r="W15" i="2" s="1"/>
  <c r="AL16" i="3"/>
  <c r="V8" i="2"/>
  <c r="V15" i="2"/>
  <c r="V14" i="2" s="1"/>
  <c r="U8" i="2"/>
  <c r="AH16" i="3"/>
  <c r="AH38" i="3"/>
  <c r="T8" i="2"/>
  <c r="T15" i="2" s="1"/>
  <c r="T14" i="2" s="1"/>
  <c r="S8" i="2"/>
  <c r="S15" i="2" s="1"/>
  <c r="R8" i="2"/>
  <c r="R15" i="2"/>
  <c r="R14" i="2"/>
  <c r="Q8" i="2"/>
  <c r="Q15" i="2"/>
  <c r="O8" i="2"/>
  <c r="O15" i="2"/>
  <c r="O14" i="2"/>
  <c r="N8" i="2"/>
  <c r="N15" i="2"/>
  <c r="M8" i="2"/>
  <c r="M15" i="2"/>
  <c r="L8" i="2"/>
  <c r="L15" i="2"/>
  <c r="L14" i="2" s="1"/>
  <c r="K8" i="2"/>
  <c r="K15" i="2"/>
  <c r="J8" i="2"/>
  <c r="J15" i="2" s="1"/>
  <c r="J14" i="2" s="1"/>
  <c r="H8" i="2"/>
  <c r="G8" i="2"/>
  <c r="F8" i="2"/>
  <c r="E8" i="2"/>
  <c r="D8" i="2"/>
  <c r="C8" i="2"/>
  <c r="AJ7" i="2"/>
  <c r="BF8" i="3"/>
  <c r="D7" i="2"/>
  <c r="E7" i="2"/>
  <c r="F7" i="2"/>
  <c r="G7" i="2"/>
  <c r="H7" i="2"/>
  <c r="J7" i="2"/>
  <c r="K7" i="2"/>
  <c r="L7" i="2"/>
  <c r="M7" i="2"/>
  <c r="N7" i="2"/>
  <c r="O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K7" i="2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K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N167" i="1"/>
  <c r="M167" i="1"/>
  <c r="L167" i="1"/>
  <c r="K167" i="1"/>
  <c r="J167" i="1"/>
  <c r="I167" i="1"/>
  <c r="G167" i="1"/>
  <c r="F167" i="1"/>
  <c r="E167" i="1"/>
  <c r="D167" i="1"/>
  <c r="C167" i="1"/>
  <c r="B167" i="1"/>
  <c r="AK162" i="1"/>
  <c r="C162" i="1"/>
  <c r="D162" i="1"/>
  <c r="E162" i="1"/>
  <c r="F162" i="1"/>
  <c r="G162" i="1"/>
  <c r="I162" i="1"/>
  <c r="J162" i="1"/>
  <c r="K162" i="1"/>
  <c r="L162" i="1"/>
  <c r="M162" i="1"/>
  <c r="N162" i="1"/>
  <c r="BR160" i="1"/>
  <c r="BQ160" i="1"/>
  <c r="BP160" i="1"/>
  <c r="BO160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K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N160" i="1"/>
  <c r="M160" i="1"/>
  <c r="L160" i="1"/>
  <c r="K160" i="1"/>
  <c r="J160" i="1"/>
  <c r="I160" i="1"/>
  <c r="G160" i="1"/>
  <c r="F160" i="1"/>
  <c r="E160" i="1"/>
  <c r="D160" i="1"/>
  <c r="C160" i="1"/>
  <c r="B160" i="1"/>
  <c r="AK153" i="1"/>
  <c r="B153" i="1"/>
  <c r="BR151" i="1"/>
  <c r="BQ151" i="1"/>
  <c r="BP151" i="1"/>
  <c r="BO151" i="1"/>
  <c r="BN151" i="1"/>
  <c r="BM151" i="1"/>
  <c r="BL151" i="1"/>
  <c r="BK151" i="1"/>
  <c r="BJ151" i="1"/>
  <c r="BI151" i="1"/>
  <c r="BH151" i="1"/>
  <c r="BG151" i="1"/>
  <c r="BF151" i="1"/>
  <c r="BE151" i="1"/>
  <c r="BD151" i="1"/>
  <c r="BC151" i="1"/>
  <c r="BB151" i="1"/>
  <c r="BA151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N151" i="1"/>
  <c r="M151" i="1"/>
  <c r="L151" i="1"/>
  <c r="K151" i="1"/>
  <c r="J151" i="1"/>
  <c r="I151" i="1"/>
  <c r="G151" i="1"/>
  <c r="F151" i="1"/>
  <c r="E151" i="1"/>
  <c r="D151" i="1"/>
  <c r="C151" i="1"/>
  <c r="B151" i="1"/>
  <c r="B146" i="1"/>
  <c r="BR141" i="1"/>
  <c r="BQ141" i="1"/>
  <c r="BP141" i="1"/>
  <c r="BO141" i="1"/>
  <c r="BN141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E141" i="1"/>
  <c r="AD141" i="1"/>
  <c r="AC141" i="1"/>
  <c r="AB141" i="1"/>
  <c r="AA141" i="1"/>
  <c r="Z141" i="1"/>
  <c r="Y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BR131" i="1"/>
  <c r="BQ131" i="1"/>
  <c r="BP131" i="1"/>
  <c r="BO131" i="1"/>
  <c r="BN131" i="1"/>
  <c r="BM131" i="1"/>
  <c r="BL131" i="1"/>
  <c r="BK131" i="1"/>
  <c r="BJ131" i="1"/>
  <c r="BI131" i="1"/>
  <c r="BH131" i="1"/>
  <c r="BG131" i="1"/>
  <c r="BF131" i="1"/>
  <c r="BE131" i="1"/>
  <c r="BD131" i="1"/>
  <c r="BC131" i="1"/>
  <c r="BB131" i="1"/>
  <c r="BA131" i="1"/>
  <c r="AZ131" i="1"/>
  <c r="AY131" i="1"/>
  <c r="AX131" i="1"/>
  <c r="AW131" i="1"/>
  <c r="AV131" i="1"/>
  <c r="AU131" i="1"/>
  <c r="AS131" i="1"/>
  <c r="AR131" i="1"/>
  <c r="AQ131" i="1"/>
  <c r="AP131" i="1"/>
  <c r="AO131" i="1"/>
  <c r="AN131" i="1"/>
  <c r="AM131" i="1"/>
  <c r="AK131" i="1"/>
  <c r="AI131" i="1"/>
  <c r="AJ130" i="1"/>
  <c r="AJ129" i="1"/>
  <c r="AJ128" i="1"/>
  <c r="AJ127" i="1"/>
  <c r="AJ126" i="1"/>
  <c r="AJ125" i="1"/>
  <c r="AJ131" i="1" s="1"/>
  <c r="AS124" i="1"/>
  <c r="AR124" i="1"/>
  <c r="AQ124" i="1"/>
  <c r="AP124" i="1"/>
  <c r="AO124" i="1"/>
  <c r="AN124" i="1"/>
  <c r="AM124" i="1"/>
  <c r="AK124" i="1"/>
  <c r="AJ124" i="1"/>
  <c r="AU122" i="1"/>
  <c r="AS122" i="1"/>
  <c r="AR122" i="1"/>
  <c r="AQ122" i="1"/>
  <c r="AP122" i="1"/>
  <c r="AO122" i="1"/>
  <c r="AN122" i="1"/>
  <c r="AM122" i="1"/>
  <c r="AK122" i="1"/>
  <c r="AI122" i="1"/>
  <c r="BR121" i="1"/>
  <c r="BQ121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J121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J120" i="1"/>
  <c r="BR119" i="1"/>
  <c r="BQ119" i="1"/>
  <c r="BP119" i="1"/>
  <c r="BO119" i="1"/>
  <c r="BN119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J119" i="1"/>
  <c r="BR118" i="1"/>
  <c r="BQ118" i="1"/>
  <c r="BP118" i="1"/>
  <c r="BO118" i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J118" i="1"/>
  <c r="BR117" i="1"/>
  <c r="BQ117" i="1"/>
  <c r="BP117" i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J117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J116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J115" i="1"/>
  <c r="AJ122" i="1"/>
  <c r="AS114" i="1"/>
  <c r="AR114" i="1"/>
  <c r="AQ114" i="1"/>
  <c r="AP114" i="1"/>
  <c r="AO114" i="1"/>
  <c r="AN114" i="1"/>
  <c r="AM114" i="1"/>
  <c r="AK114" i="1"/>
  <c r="AJ114" i="1"/>
  <c r="BR112" i="1"/>
  <c r="BQ112" i="1"/>
  <c r="BP112" i="1"/>
  <c r="BO112" i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S112" i="1"/>
  <c r="AR112" i="1"/>
  <c r="AQ112" i="1"/>
  <c r="AP112" i="1"/>
  <c r="AO112" i="1"/>
  <c r="AN112" i="1"/>
  <c r="AM112" i="1"/>
  <c r="AL112" i="1"/>
  <c r="AK112" i="1"/>
  <c r="AI112" i="1"/>
  <c r="AE112" i="1"/>
  <c r="AD112" i="1"/>
  <c r="AC112" i="1"/>
  <c r="AB112" i="1"/>
  <c r="AA112" i="1"/>
  <c r="Z112" i="1"/>
  <c r="Y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J111" i="1"/>
  <c r="AJ110" i="1"/>
  <c r="AJ109" i="1"/>
  <c r="AJ108" i="1"/>
  <c r="AJ107" i="1"/>
  <c r="AJ106" i="1"/>
  <c r="AJ105" i="1"/>
  <c r="AK104" i="1"/>
  <c r="AJ104" i="1"/>
  <c r="B104" i="1"/>
  <c r="BR102" i="1"/>
  <c r="BR122" i="1" s="1"/>
  <c r="BQ102" i="1"/>
  <c r="BQ122" i="1" s="1"/>
  <c r="BP102" i="1"/>
  <c r="BP122" i="1" s="1"/>
  <c r="BO102" i="1"/>
  <c r="BO122" i="1"/>
  <c r="BN102" i="1"/>
  <c r="BN122" i="1"/>
  <c r="BM102" i="1"/>
  <c r="BM122" i="1" s="1"/>
  <c r="BL102" i="1"/>
  <c r="BK102" i="1"/>
  <c r="BK122" i="1" s="1"/>
  <c r="BJ102" i="1"/>
  <c r="BJ122" i="1" s="1"/>
  <c r="BI102" i="1"/>
  <c r="BH102" i="1"/>
  <c r="BH122" i="1"/>
  <c r="BG102" i="1"/>
  <c r="BG122" i="1"/>
  <c r="BF102" i="1"/>
  <c r="BF122" i="1" s="1"/>
  <c r="BE102" i="1"/>
  <c r="BE122" i="1" s="1"/>
  <c r="BD102" i="1"/>
  <c r="BC102" i="1"/>
  <c r="BC122" i="1"/>
  <c r="BB102" i="1"/>
  <c r="BB122" i="1" s="1"/>
  <c r="BA102" i="1"/>
  <c r="BA122" i="1"/>
  <c r="AZ102" i="1"/>
  <c r="AZ122" i="1" s="1"/>
  <c r="AY102" i="1"/>
  <c r="AY122" i="1"/>
  <c r="AX102" i="1"/>
  <c r="AX122" i="1"/>
  <c r="AW102" i="1"/>
  <c r="AW122" i="1" s="1"/>
  <c r="AV102" i="1"/>
  <c r="AV122" i="1"/>
  <c r="AU102" i="1"/>
  <c r="AS102" i="1"/>
  <c r="AR102" i="1"/>
  <c r="AQ102" i="1"/>
  <c r="AP102" i="1"/>
  <c r="AO102" i="1"/>
  <c r="AN102" i="1"/>
  <c r="AM102" i="1"/>
  <c r="AK102" i="1"/>
  <c r="AI102" i="1"/>
  <c r="AJ101" i="1"/>
  <c r="AJ100" i="1"/>
  <c r="AJ99" i="1"/>
  <c r="AJ98" i="1"/>
  <c r="AJ97" i="1"/>
  <c r="AJ96" i="1"/>
  <c r="AJ95" i="1"/>
  <c r="AU94" i="1"/>
  <c r="AT94" i="1"/>
  <c r="AS94" i="1"/>
  <c r="AR94" i="1"/>
  <c r="AQ94" i="1"/>
  <c r="AP94" i="1"/>
  <c r="AO94" i="1"/>
  <c r="AN94" i="1"/>
  <c r="AM94" i="1"/>
  <c r="AK94" i="1"/>
  <c r="AJ94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S92" i="1"/>
  <c r="AR92" i="1"/>
  <c r="AQ92" i="1"/>
  <c r="AP92" i="1"/>
  <c r="AO92" i="1"/>
  <c r="AN92" i="1"/>
  <c r="AM92" i="1"/>
  <c r="AK92" i="1"/>
  <c r="AI92" i="1"/>
  <c r="AJ91" i="1"/>
  <c r="AJ90" i="1"/>
  <c r="AJ89" i="1"/>
  <c r="AJ88" i="1"/>
  <c r="AJ87" i="1"/>
  <c r="AJ86" i="1"/>
  <c r="AJ85" i="1"/>
  <c r="AU84" i="1"/>
  <c r="AT84" i="1"/>
  <c r="AS84" i="1"/>
  <c r="AR84" i="1"/>
  <c r="AQ84" i="1"/>
  <c r="AP84" i="1"/>
  <c r="AO84" i="1"/>
  <c r="AN84" i="1"/>
  <c r="AM84" i="1"/>
  <c r="AK84" i="1"/>
  <c r="AJ84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E82" i="1"/>
  <c r="AD82" i="1"/>
  <c r="AC82" i="1"/>
  <c r="AB82" i="1"/>
  <c r="AA82" i="1"/>
  <c r="Z82" i="1"/>
  <c r="Y82" i="1"/>
  <c r="W82" i="1"/>
  <c r="V82" i="1"/>
  <c r="U82" i="1"/>
  <c r="T82" i="1"/>
  <c r="S82" i="1"/>
  <c r="R82" i="1"/>
  <c r="Q82" i="1"/>
  <c r="P82" i="1"/>
  <c r="N82" i="1"/>
  <c r="M82" i="1"/>
  <c r="L82" i="1"/>
  <c r="K82" i="1"/>
  <c r="J82" i="1"/>
  <c r="I82" i="1"/>
  <c r="G82" i="1"/>
  <c r="F82" i="1"/>
  <c r="E82" i="1"/>
  <c r="D82" i="1"/>
  <c r="C82" i="1"/>
  <c r="B82" i="1"/>
  <c r="B75" i="1"/>
  <c r="AK73" i="1"/>
  <c r="AJ73" i="1"/>
  <c r="AK72" i="1"/>
  <c r="AJ72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E70" i="1"/>
  <c r="AD70" i="1"/>
  <c r="AC70" i="1"/>
  <c r="AB70" i="1"/>
  <c r="AA70" i="1"/>
  <c r="AG69" i="1"/>
  <c r="AG68" i="1"/>
  <c r="O68" i="1"/>
  <c r="AF68" i="1"/>
  <c r="K68" i="1"/>
  <c r="J68" i="1"/>
  <c r="H68" i="1"/>
  <c r="AG67" i="1"/>
  <c r="O67" i="1"/>
  <c r="AF67" i="1"/>
  <c r="H67" i="1"/>
  <c r="H70" i="1" s="1"/>
  <c r="AG66" i="1"/>
  <c r="AG70" i="1"/>
  <c r="AG65" i="1"/>
  <c r="AF65" i="1"/>
  <c r="B65" i="1"/>
  <c r="BR63" i="1"/>
  <c r="BQ63" i="1"/>
  <c r="BP63" i="1"/>
  <c r="BO63" i="1"/>
  <c r="BO40" i="1"/>
  <c r="BN63" i="1"/>
  <c r="BN40" i="1"/>
  <c r="BM63" i="1"/>
  <c r="BM40" i="1"/>
  <c r="BL63" i="1"/>
  <c r="BK63" i="1"/>
  <c r="BK40" i="1"/>
  <c r="BJ63" i="1"/>
  <c r="BI63" i="1"/>
  <c r="BH63" i="1"/>
  <c r="BH40" i="1"/>
  <c r="BG63" i="1"/>
  <c r="BG40" i="1"/>
  <c r="BF63" i="1"/>
  <c r="BE63" i="1"/>
  <c r="BD63" i="1"/>
  <c r="BD40" i="1"/>
  <c r="BC63" i="1"/>
  <c r="BC40" i="1"/>
  <c r="BB63" i="1"/>
  <c r="BB40" i="1"/>
  <c r="BA63" i="1"/>
  <c r="BA40" i="1"/>
  <c r="AZ63" i="1"/>
  <c r="AY63" i="1"/>
  <c r="AX63" i="1"/>
  <c r="AW63" i="1"/>
  <c r="AW40" i="1"/>
  <c r="AV63" i="1"/>
  <c r="AU63" i="1"/>
  <c r="AT63" i="1"/>
  <c r="AS63" i="1"/>
  <c r="AR63" i="1"/>
  <c r="AQ63" i="1"/>
  <c r="AP63" i="1"/>
  <c r="AO63" i="1"/>
  <c r="AO40" i="1"/>
  <c r="AN63" i="1"/>
  <c r="AM63" i="1"/>
  <c r="AM40" i="1"/>
  <c r="AL63" i="1"/>
  <c r="AL40" i="1"/>
  <c r="AK63" i="1"/>
  <c r="AI63" i="1"/>
  <c r="AE63" i="1"/>
  <c r="AD63" i="1"/>
  <c r="AC63" i="1"/>
  <c r="AB63" i="1"/>
  <c r="AA63" i="1"/>
  <c r="Z63" i="1"/>
  <c r="Z68" i="1"/>
  <c r="Y63" i="1"/>
  <c r="Y68" i="1"/>
  <c r="X63" i="1"/>
  <c r="X68" i="1"/>
  <c r="W63" i="1"/>
  <c r="W68" i="1"/>
  <c r="V63" i="1"/>
  <c r="V68" i="1"/>
  <c r="U63" i="1"/>
  <c r="U68" i="1"/>
  <c r="T63" i="1"/>
  <c r="T68" i="1"/>
  <c r="S63" i="1"/>
  <c r="S68" i="1" s="1"/>
  <c r="R63" i="1"/>
  <c r="R68" i="1"/>
  <c r="Q63" i="1"/>
  <c r="Q68" i="1"/>
  <c r="P63" i="1"/>
  <c r="P68" i="1"/>
  <c r="O63" i="1"/>
  <c r="N63" i="1"/>
  <c r="N68" i="1" s="1"/>
  <c r="M63" i="1"/>
  <c r="M68" i="1"/>
  <c r="L63" i="1"/>
  <c r="L68" i="1"/>
  <c r="I63" i="1"/>
  <c r="I68" i="1"/>
  <c r="H63" i="1"/>
  <c r="G63" i="1"/>
  <c r="G68" i="1"/>
  <c r="F63" i="1"/>
  <c r="F68" i="1"/>
  <c r="E63" i="1"/>
  <c r="E68" i="1"/>
  <c r="D63" i="1"/>
  <c r="D68" i="1"/>
  <c r="C63" i="1"/>
  <c r="C68" i="1"/>
  <c r="B63" i="1"/>
  <c r="B68" i="1"/>
  <c r="AJ60" i="1"/>
  <c r="AJ63" i="1"/>
  <c r="AJ40" i="1"/>
  <c r="AG60" i="1"/>
  <c r="AF60" i="1"/>
  <c r="AK59" i="1"/>
  <c r="AJ59" i="1"/>
  <c r="AG59" i="1"/>
  <c r="AF59" i="1"/>
  <c r="B59" i="1"/>
  <c r="BR57" i="1"/>
  <c r="BR39" i="1"/>
  <c r="BQ57" i="1"/>
  <c r="BP57" i="1"/>
  <c r="BO57" i="1"/>
  <c r="BO39" i="1"/>
  <c r="BN57" i="1"/>
  <c r="BN39" i="1"/>
  <c r="BM57" i="1"/>
  <c r="BM39" i="1"/>
  <c r="BL57" i="1"/>
  <c r="BK57" i="1"/>
  <c r="BJ57" i="1"/>
  <c r="BJ39" i="1"/>
  <c r="BI57" i="1"/>
  <c r="BI39" i="1"/>
  <c r="BH57" i="1"/>
  <c r="BH39" i="1"/>
  <c r="BG57" i="1"/>
  <c r="BG39" i="1"/>
  <c r="BF57" i="1"/>
  <c r="BF39" i="1"/>
  <c r="BE57" i="1"/>
  <c r="BE39" i="1"/>
  <c r="BD57" i="1"/>
  <c r="BD39" i="1"/>
  <c r="BC57" i="1"/>
  <c r="BB57" i="1"/>
  <c r="BB39" i="1"/>
  <c r="BA57" i="1"/>
  <c r="AZ57" i="1"/>
  <c r="AY57" i="1"/>
  <c r="AY39" i="1"/>
  <c r="AX57" i="1"/>
  <c r="AW57" i="1"/>
  <c r="AW39" i="1"/>
  <c r="AV57" i="1"/>
  <c r="AU57" i="1"/>
  <c r="AT57" i="1"/>
  <c r="AS57" i="1"/>
  <c r="AR57" i="1"/>
  <c r="AQ57" i="1"/>
  <c r="AP57" i="1"/>
  <c r="AP39" i="1"/>
  <c r="AO57" i="1"/>
  <c r="AN57" i="1"/>
  <c r="AM57" i="1"/>
  <c r="AL57" i="1"/>
  <c r="AI57" i="1"/>
  <c r="AE57" i="1"/>
  <c r="AD57" i="1"/>
  <c r="AC57" i="1"/>
  <c r="AB57" i="1"/>
  <c r="AA57" i="1"/>
  <c r="AA39" i="1"/>
  <c r="Z57" i="1"/>
  <c r="Z39" i="1"/>
  <c r="Z41" i="1"/>
  <c r="Y57" i="1"/>
  <c r="X57" i="1"/>
  <c r="W57" i="1"/>
  <c r="W39" i="1"/>
  <c r="V57" i="1"/>
  <c r="V39" i="1"/>
  <c r="U57" i="1"/>
  <c r="U39" i="1"/>
  <c r="T57" i="1"/>
  <c r="S57" i="1"/>
  <c r="S39" i="1"/>
  <c r="R57" i="1"/>
  <c r="Q57" i="1"/>
  <c r="P57" i="1"/>
  <c r="O57" i="1"/>
  <c r="N57" i="1"/>
  <c r="N39" i="1"/>
  <c r="M57" i="1"/>
  <c r="L57" i="1"/>
  <c r="K57" i="1"/>
  <c r="K39" i="1"/>
  <c r="J57" i="1"/>
  <c r="I57" i="1"/>
  <c r="H57" i="1"/>
  <c r="G57" i="1"/>
  <c r="F57" i="1"/>
  <c r="E57" i="1"/>
  <c r="D57" i="1"/>
  <c r="C57" i="1"/>
  <c r="B57" i="1"/>
  <c r="AK56" i="1"/>
  <c r="AK57" i="1" s="1"/>
  <c r="AJ53" i="1"/>
  <c r="AJ57" i="1"/>
  <c r="AJ39" i="1"/>
  <c r="AG53" i="1"/>
  <c r="AF53" i="1"/>
  <c r="AK52" i="1"/>
  <c r="AJ52" i="1"/>
  <c r="AG52" i="1"/>
  <c r="AF52" i="1"/>
  <c r="B52" i="1"/>
  <c r="BR50" i="1"/>
  <c r="BR38" i="1"/>
  <c r="BQ50" i="1"/>
  <c r="BQ38" i="1"/>
  <c r="BP50" i="1"/>
  <c r="BP38" i="1"/>
  <c r="BO50" i="1"/>
  <c r="BO38" i="1"/>
  <c r="BO41" i="1" s="1"/>
  <c r="BN50" i="1"/>
  <c r="BM50" i="1"/>
  <c r="BL50" i="1"/>
  <c r="BL38" i="1"/>
  <c r="BK50" i="1"/>
  <c r="BJ50" i="1"/>
  <c r="BI50" i="1"/>
  <c r="BH50" i="1"/>
  <c r="BH38" i="1"/>
  <c r="BG50" i="1"/>
  <c r="BG38" i="1"/>
  <c r="BG41" i="1" s="1"/>
  <c r="BF50" i="1"/>
  <c r="BF38" i="1"/>
  <c r="BE50" i="1"/>
  <c r="BE38" i="1"/>
  <c r="BD50" i="1"/>
  <c r="BD38" i="1"/>
  <c r="BD41" i="1"/>
  <c r="BC50" i="1"/>
  <c r="BB50" i="1"/>
  <c r="BA50" i="1"/>
  <c r="AZ50" i="1"/>
  <c r="AY50" i="1"/>
  <c r="AY38" i="1"/>
  <c r="AX50" i="1"/>
  <c r="AW50" i="1"/>
  <c r="AW38" i="1"/>
  <c r="AV50" i="1"/>
  <c r="AU50" i="1"/>
  <c r="AT50" i="1"/>
  <c r="AS50" i="1"/>
  <c r="AR50" i="1"/>
  <c r="AQ50" i="1"/>
  <c r="AP50" i="1"/>
  <c r="AP38" i="1"/>
  <c r="AO50" i="1"/>
  <c r="AO38" i="1"/>
  <c r="AO41" i="1"/>
  <c r="AN50" i="1"/>
  <c r="AM50" i="1"/>
  <c r="AL50" i="1"/>
  <c r="AI50" i="1"/>
  <c r="AE50" i="1"/>
  <c r="AD50" i="1"/>
  <c r="AC50" i="1"/>
  <c r="AB50" i="1"/>
  <c r="AA50" i="1"/>
  <c r="Z50" i="1"/>
  <c r="Y50" i="1"/>
  <c r="X50" i="1"/>
  <c r="X38" i="1"/>
  <c r="W50" i="1"/>
  <c r="W38" i="1"/>
  <c r="V50" i="1"/>
  <c r="V38" i="1"/>
  <c r="V41" i="1"/>
  <c r="U50" i="1"/>
  <c r="T50" i="1"/>
  <c r="T38" i="1"/>
  <c r="S50" i="1"/>
  <c r="R50" i="1"/>
  <c r="R38" i="1"/>
  <c r="Q50" i="1"/>
  <c r="Q38" i="1"/>
  <c r="P50" i="1"/>
  <c r="P38" i="1"/>
  <c r="O50" i="1"/>
  <c r="N50" i="1"/>
  <c r="N38" i="1"/>
  <c r="M50" i="1"/>
  <c r="M38" i="1"/>
  <c r="L50" i="1"/>
  <c r="K50" i="1"/>
  <c r="K38" i="1"/>
  <c r="J50" i="1"/>
  <c r="I50" i="1"/>
  <c r="H50" i="1"/>
  <c r="G50" i="1"/>
  <c r="F50" i="1"/>
  <c r="E50" i="1"/>
  <c r="D50" i="1"/>
  <c r="D38" i="1"/>
  <c r="C50" i="1"/>
  <c r="B50" i="1"/>
  <c r="AK48" i="1"/>
  <c r="AG48" i="1"/>
  <c r="AF48" i="1"/>
  <c r="AG47" i="1"/>
  <c r="AF47" i="1"/>
  <c r="AK46" i="1"/>
  <c r="AF46" i="1"/>
  <c r="AG45" i="1"/>
  <c r="AF45" i="1"/>
  <c r="AJ44" i="1"/>
  <c r="AJ50" i="1"/>
  <c r="AG44" i="1"/>
  <c r="AF44" i="1"/>
  <c r="AF50" i="1" s="1"/>
  <c r="AK43" i="1"/>
  <c r="AJ43" i="1"/>
  <c r="AG43" i="1"/>
  <c r="AF43" i="1"/>
  <c r="B43" i="1"/>
  <c r="AZ41" i="1"/>
  <c r="AX41" i="1"/>
  <c r="AV41" i="1"/>
  <c r="AU41" i="1"/>
  <c r="AT41" i="1"/>
  <c r="AS41" i="1"/>
  <c r="AR41" i="1"/>
  <c r="AN41" i="1"/>
  <c r="AE41" i="1"/>
  <c r="AD41" i="1"/>
  <c r="AC41" i="1"/>
  <c r="AB41" i="1"/>
  <c r="W41" i="1"/>
  <c r="L41" i="1"/>
  <c r="J41" i="1"/>
  <c r="I41" i="1"/>
  <c r="G41" i="1"/>
  <c r="F41" i="1"/>
  <c r="E41" i="1"/>
  <c r="C41" i="1"/>
  <c r="B41" i="1"/>
  <c r="BR40" i="1"/>
  <c r="BR41" i="1" s="1"/>
  <c r="BQ40" i="1"/>
  <c r="BP40" i="1"/>
  <c r="BL40" i="1"/>
  <c r="BJ40" i="1"/>
  <c r="BI40" i="1"/>
  <c r="BF40" i="1"/>
  <c r="BE40" i="1"/>
  <c r="AY40" i="1"/>
  <c r="AQ40" i="1"/>
  <c r="AQ41" i="1"/>
  <c r="AP40" i="1"/>
  <c r="AI40" i="1"/>
  <c r="BQ39" i="1"/>
  <c r="BQ41" i="1" s="1"/>
  <c r="BP39" i="1"/>
  <c r="BL39" i="1"/>
  <c r="BL41" i="1" s="1"/>
  <c r="BK39" i="1"/>
  <c r="BC39" i="1"/>
  <c r="BA39" i="1"/>
  <c r="AM39" i="1"/>
  <c r="AL39" i="1"/>
  <c r="AI39" i="1"/>
  <c r="Y39" i="1"/>
  <c r="X39" i="1"/>
  <c r="X41" i="1" s="1"/>
  <c r="T39" i="1"/>
  <c r="R39" i="1"/>
  <c r="Q39" i="1"/>
  <c r="Q41" i="1"/>
  <c r="P39" i="1"/>
  <c r="P41" i="1" s="1"/>
  <c r="O39" i="1"/>
  <c r="AF39" i="1" s="1"/>
  <c r="M39" i="1"/>
  <c r="M41" i="1" s="1"/>
  <c r="H39" i="1"/>
  <c r="D39" i="1"/>
  <c r="D41" i="1" s="1"/>
  <c r="BN38" i="1"/>
  <c r="BN41" i="1" s="1"/>
  <c r="BM38" i="1"/>
  <c r="BK38" i="1"/>
  <c r="BJ38" i="1"/>
  <c r="BJ41" i="1"/>
  <c r="BI38" i="1"/>
  <c r="BI41" i="1"/>
  <c r="BC38" i="1"/>
  <c r="BC41" i="1"/>
  <c r="BB38" i="1"/>
  <c r="BB41" i="1"/>
  <c r="BA38" i="1"/>
  <c r="AL38" i="1"/>
  <c r="AL41" i="1" s="1"/>
  <c r="AK38" i="1"/>
  <c r="AK41" i="1"/>
  <c r="AG38" i="1"/>
  <c r="AG41" i="1"/>
  <c r="AJ38" i="1"/>
  <c r="AI38" i="1"/>
  <c r="AI41" i="1"/>
  <c r="AA38" i="1"/>
  <c r="AA41" i="1" s="1"/>
  <c r="Y38" i="1"/>
  <c r="Y41" i="1"/>
  <c r="U38" i="1"/>
  <c r="S38" i="1"/>
  <c r="S41" i="1"/>
  <c r="O38" i="1"/>
  <c r="AF38" i="1"/>
  <c r="AF41" i="1"/>
  <c r="H38" i="1"/>
  <c r="H41" i="1" s="1"/>
  <c r="J42" i="2" s="1"/>
  <c r="J40" i="2" s="1"/>
  <c r="AK37" i="1"/>
  <c r="AJ37" i="1"/>
  <c r="AG37" i="1"/>
  <c r="AF37" i="1"/>
  <c r="B37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I35" i="1"/>
  <c r="AE35" i="1"/>
  <c r="AD35" i="1"/>
  <c r="AC35" i="1"/>
  <c r="AB35" i="1"/>
  <c r="AA35" i="1"/>
  <c r="Z35" i="1"/>
  <c r="Z67" i="1"/>
  <c r="Y35" i="1"/>
  <c r="Y67" i="1"/>
  <c r="Y70" i="1"/>
  <c r="X35" i="1"/>
  <c r="X67" i="1" s="1"/>
  <c r="X70" i="1" s="1"/>
  <c r="W35" i="1"/>
  <c r="W67" i="1"/>
  <c r="V35" i="1"/>
  <c r="V67" i="1"/>
  <c r="V70" i="1"/>
  <c r="U35" i="1"/>
  <c r="U67" i="1"/>
  <c r="U70" i="1"/>
  <c r="T35" i="1"/>
  <c r="T67" i="1"/>
  <c r="T70" i="1"/>
  <c r="S35" i="1"/>
  <c r="S67" i="1"/>
  <c r="S70" i="1"/>
  <c r="R35" i="1"/>
  <c r="R67" i="1"/>
  <c r="R70" i="1"/>
  <c r="Q35" i="1"/>
  <c r="Q67" i="1"/>
  <c r="P35" i="1"/>
  <c r="P67" i="1"/>
  <c r="P70" i="1"/>
  <c r="O35" i="1"/>
  <c r="N35" i="1"/>
  <c r="N67" i="1"/>
  <c r="N70" i="1"/>
  <c r="M35" i="1"/>
  <c r="M67" i="1"/>
  <c r="M70" i="1" s="1"/>
  <c r="L35" i="1"/>
  <c r="L67" i="1" s="1"/>
  <c r="K35" i="1"/>
  <c r="K67" i="1"/>
  <c r="K70" i="1"/>
  <c r="J35" i="1"/>
  <c r="J67" i="1"/>
  <c r="J70" i="1"/>
  <c r="I35" i="1"/>
  <c r="I67" i="1"/>
  <c r="I70" i="1"/>
  <c r="H35" i="1"/>
  <c r="G35" i="1"/>
  <c r="G67" i="1"/>
  <c r="G70" i="1" s="1"/>
  <c r="F35" i="1"/>
  <c r="F67" i="1"/>
  <c r="E35" i="1"/>
  <c r="E67" i="1"/>
  <c r="D35" i="1"/>
  <c r="D67" i="1"/>
  <c r="D70" i="1"/>
  <c r="C35" i="1"/>
  <c r="C67" i="1"/>
  <c r="B35" i="1"/>
  <c r="B67" i="1"/>
  <c r="B70" i="1"/>
  <c r="AJ34" i="1"/>
  <c r="AJ33" i="1"/>
  <c r="AJ32" i="1"/>
  <c r="AG31" i="1"/>
  <c r="AF31" i="1"/>
  <c r="AG30" i="1"/>
  <c r="AF30" i="1"/>
  <c r="AG29" i="1"/>
  <c r="AF29" i="1"/>
  <c r="AG28" i="1"/>
  <c r="AF28" i="1"/>
  <c r="AL27" i="1"/>
  <c r="AK27" i="1"/>
  <c r="AJ27" i="1"/>
  <c r="AI27" i="1"/>
  <c r="AG27" i="1"/>
  <c r="AF27" i="1"/>
  <c r="B27" i="1"/>
  <c r="BR25" i="1"/>
  <c r="BP13" i="2"/>
  <c r="BQ25" i="1"/>
  <c r="BO13" i="2"/>
  <c r="BO11" i="2"/>
  <c r="BO16" i="2"/>
  <c r="BP25" i="1"/>
  <c r="BN13" i="2"/>
  <c r="BO25" i="1"/>
  <c r="BM13" i="2"/>
  <c r="BN25" i="1"/>
  <c r="BL13" i="2"/>
  <c r="BL11" i="2"/>
  <c r="BL16" i="2"/>
  <c r="BM25" i="1"/>
  <c r="BK13" i="2"/>
  <c r="BK11" i="2"/>
  <c r="BK16" i="2"/>
  <c r="BK14" i="2"/>
  <c r="BL25" i="1"/>
  <c r="BJ13" i="2"/>
  <c r="BJ11" i="2"/>
  <c r="BJ16" i="2"/>
  <c r="BK25" i="1"/>
  <c r="BI13" i="2"/>
  <c r="BJ25" i="1"/>
  <c r="BH13" i="2"/>
  <c r="BH11" i="2"/>
  <c r="BH16" i="2"/>
  <c r="BH14" i="2"/>
  <c r="BI25" i="1"/>
  <c r="BG13" i="2"/>
  <c r="BG11" i="2"/>
  <c r="BG16" i="2"/>
  <c r="BH25" i="1"/>
  <c r="BF13" i="2"/>
  <c r="BF11" i="2"/>
  <c r="BF16" i="2"/>
  <c r="BF14" i="2"/>
  <c r="BG25" i="1"/>
  <c r="BE13" i="2"/>
  <c r="BE11" i="2"/>
  <c r="BF25" i="1"/>
  <c r="BD13" i="2"/>
  <c r="BD11" i="2"/>
  <c r="BD16" i="2"/>
  <c r="BE25" i="1"/>
  <c r="BC13" i="2"/>
  <c r="BC11" i="2"/>
  <c r="BC16" i="2"/>
  <c r="BC14" i="2" s="1"/>
  <c r="BD25" i="1"/>
  <c r="BB13" i="2"/>
  <c r="BB11" i="2"/>
  <c r="BB16" i="2"/>
  <c r="BB14" i="2"/>
  <c r="BC25" i="1"/>
  <c r="BA13" i="2"/>
  <c r="BB25" i="1"/>
  <c r="AZ13" i="2"/>
  <c r="BA25" i="1"/>
  <c r="AY13" i="2"/>
  <c r="AY11" i="2"/>
  <c r="AY16" i="2"/>
  <c r="AZ25" i="1"/>
  <c r="AX13" i="2"/>
  <c r="AX11" i="2"/>
  <c r="AX16" i="2"/>
  <c r="AY25" i="1"/>
  <c r="AW13" i="2"/>
  <c r="AX25" i="1"/>
  <c r="AV13" i="2"/>
  <c r="AV11" i="2"/>
  <c r="AV16" i="2"/>
  <c r="AW25" i="1"/>
  <c r="AU13" i="2"/>
  <c r="AU11" i="2"/>
  <c r="AU16" i="2"/>
  <c r="AU14" i="2"/>
  <c r="AV25" i="1"/>
  <c r="AT13" i="2"/>
  <c r="AT11" i="2"/>
  <c r="AT16" i="2"/>
  <c r="AT14" i="2"/>
  <c r="AU25" i="1"/>
  <c r="AS13" i="2"/>
  <c r="AS11" i="2"/>
  <c r="AS16" i="2"/>
  <c r="AT25" i="1"/>
  <c r="AR13" i="2"/>
  <c r="AS25" i="1"/>
  <c r="AQ13" i="2"/>
  <c r="AR25" i="1"/>
  <c r="AQ25" i="1"/>
  <c r="AP25" i="1"/>
  <c r="AN13" i="2"/>
  <c r="AO25" i="1"/>
  <c r="AM13" i="2"/>
  <c r="AN25" i="1"/>
  <c r="AM25" i="1"/>
  <c r="AK13" i="2"/>
  <c r="AL25" i="1"/>
  <c r="AI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J24" i="1"/>
  <c r="AG24" i="1"/>
  <c r="AF24" i="1"/>
  <c r="AK23" i="1"/>
  <c r="AG23" i="1"/>
  <c r="AJ23" i="1"/>
  <c r="AF23" i="1"/>
  <c r="AK22" i="1"/>
  <c r="AG22" i="1"/>
  <c r="AJ22" i="1"/>
  <c r="AF22" i="1"/>
  <c r="AK21" i="1"/>
  <c r="AG21" i="1"/>
  <c r="AG25" i="1"/>
  <c r="AJ21" i="1"/>
  <c r="AJ25" i="1" s="1"/>
  <c r="AF21" i="1"/>
  <c r="AF25" i="1"/>
  <c r="B20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N18" i="1"/>
  <c r="M18" i="1"/>
  <c r="L18" i="1"/>
  <c r="K18" i="1"/>
  <c r="J18" i="1"/>
  <c r="I18" i="1"/>
  <c r="G18" i="1"/>
  <c r="F18" i="1"/>
  <c r="E18" i="1"/>
  <c r="D18" i="1"/>
  <c r="C18" i="1"/>
  <c r="B18" i="1"/>
  <c r="B15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N13" i="1"/>
  <c r="M13" i="1"/>
  <c r="L13" i="1"/>
  <c r="K13" i="1"/>
  <c r="J13" i="1"/>
  <c r="I13" i="1"/>
  <c r="G13" i="1"/>
  <c r="F13" i="1"/>
  <c r="E13" i="1"/>
  <c r="D13" i="1"/>
  <c r="C13" i="1"/>
  <c r="B13" i="1"/>
  <c r="C10" i="1"/>
  <c r="C75" i="1"/>
  <c r="AW41" i="1"/>
  <c r="C70" i="1"/>
  <c r="C37" i="1"/>
  <c r="AJ102" i="1"/>
  <c r="C20" i="1"/>
  <c r="AF35" i="1"/>
  <c r="AJ92" i="1"/>
  <c r="BG14" i="2"/>
  <c r="L70" i="1"/>
  <c r="E70" i="1"/>
  <c r="C153" i="1"/>
  <c r="C104" i="1"/>
  <c r="C146" i="1"/>
  <c r="C59" i="1"/>
  <c r="D10" i="1"/>
  <c r="AK25" i="1"/>
  <c r="C43" i="1"/>
  <c r="AF70" i="1"/>
  <c r="BK41" i="1"/>
  <c r="AK39" i="1"/>
  <c r="AG39" i="1"/>
  <c r="Q14" i="2"/>
  <c r="AA14" i="2"/>
  <c r="AS14" i="2"/>
  <c r="O70" i="1"/>
  <c r="BD14" i="2"/>
  <c r="BL14" i="2"/>
  <c r="AQ11" i="2"/>
  <c r="AQ16" i="2"/>
  <c r="AQ14" i="2"/>
  <c r="AZ11" i="2"/>
  <c r="AZ16" i="2"/>
  <c r="N14" i="2"/>
  <c r="M14" i="2"/>
  <c r="AO14" i="2"/>
  <c r="AR11" i="2"/>
  <c r="AR16" i="2"/>
  <c r="BA11" i="2"/>
  <c r="BA16" i="2"/>
  <c r="BI11" i="2"/>
  <c r="BI16" i="2"/>
  <c r="BI14" i="2"/>
  <c r="S14" i="2"/>
  <c r="U15" i="2"/>
  <c r="U14" i="2"/>
  <c r="AX14" i="2"/>
  <c r="BF80" i="3"/>
  <c r="BF60" i="3"/>
  <c r="BF19" i="3"/>
  <c r="BF41" i="3"/>
  <c r="BF30" i="3"/>
  <c r="BF51" i="3"/>
  <c r="BF68" i="3"/>
  <c r="BF94" i="3"/>
  <c r="AN11" i="2"/>
  <c r="AN16" i="2"/>
  <c r="AN14" i="2"/>
  <c r="AV14" i="2"/>
  <c r="BE16" i="2"/>
  <c r="BE14" i="2"/>
  <c r="BM11" i="2"/>
  <c r="BM16" i="2"/>
  <c r="BM14" i="2"/>
  <c r="AW11" i="2"/>
  <c r="AW16" i="2"/>
  <c r="AW14" i="2"/>
  <c r="BN11" i="2"/>
  <c r="BN16" i="2"/>
  <c r="BN14" i="2"/>
  <c r="AP14" i="2"/>
  <c r="D146" i="1"/>
  <c r="D37" i="1"/>
  <c r="D20" i="1"/>
  <c r="D15" i="1"/>
  <c r="D153" i="1"/>
  <c r="D65" i="1"/>
  <c r="D59" i="1"/>
  <c r="D43" i="1"/>
  <c r="E10" i="1"/>
  <c r="E52" i="1" s="1"/>
  <c r="E43" i="1"/>
  <c r="D104" i="1"/>
  <c r="D27" i="1"/>
  <c r="D75" i="1"/>
  <c r="D52" i="1"/>
  <c r="E146" i="1"/>
  <c r="E27" i="1"/>
  <c r="E153" i="1"/>
  <c r="E75" i="1"/>
  <c r="E65" i="1"/>
  <c r="E37" i="1"/>
  <c r="E20" i="1"/>
  <c r="E59" i="1"/>
  <c r="E15" i="1"/>
  <c r="F10" i="1"/>
  <c r="F146" i="1" s="1"/>
  <c r="F27" i="1"/>
  <c r="G10" i="1"/>
  <c r="G27" i="1" s="1"/>
  <c r="G75" i="1"/>
  <c r="G153" i="1"/>
  <c r="G65" i="1"/>
  <c r="G15" i="1"/>
  <c r="G20" i="1"/>
  <c r="I10" i="1"/>
  <c r="I75" i="1" s="1"/>
  <c r="I37" i="1"/>
  <c r="AK27" i="2"/>
  <c r="AL7" i="2"/>
  <c r="I27" i="1"/>
  <c r="W70" i="1"/>
  <c r="AL27" i="3"/>
  <c r="AL38" i="3"/>
  <c r="W16" i="2"/>
  <c r="AJ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AB27" i="2"/>
  <c r="Q27" i="2"/>
  <c r="BA14" i="2"/>
  <c r="W14" i="2"/>
  <c r="BM41" i="1"/>
  <c r="BH41" i="1"/>
  <c r="I65" i="1"/>
  <c r="J10" i="1"/>
  <c r="J146" i="1" s="1"/>
  <c r="I52" i="1"/>
  <c r="I59" i="1"/>
  <c r="I133" i="1"/>
  <c r="I43" i="1"/>
  <c r="I104" i="1"/>
  <c r="I153" i="1"/>
  <c r="I15" i="1"/>
  <c r="BJ14" i="2"/>
  <c r="BO14" i="2"/>
  <c r="AJ41" i="1"/>
  <c r="AB14" i="2"/>
  <c r="AR14" i="2"/>
  <c r="G52" i="1"/>
  <c r="G104" i="1"/>
  <c r="F75" i="1"/>
  <c r="U41" i="1"/>
  <c r="BP41" i="1"/>
  <c r="AM11" i="2"/>
  <c r="AM16" i="2"/>
  <c r="AM14" i="2"/>
  <c r="BA41" i="1"/>
  <c r="X14" i="2"/>
  <c r="G37" i="1"/>
  <c r="F52" i="1"/>
  <c r="O41" i="1"/>
  <c r="AJ35" i="1"/>
  <c r="Z70" i="1"/>
  <c r="BE41" i="1"/>
  <c r="AD14" i="2"/>
  <c r="F70" i="1"/>
  <c r="AM41" i="1"/>
  <c r="K41" i="1"/>
  <c r="R41" i="1"/>
  <c r="BF41" i="1"/>
  <c r="AJ112" i="1"/>
  <c r="AY14" i="2"/>
  <c r="BP11" i="2"/>
  <c r="BP16" i="2"/>
  <c r="BP14" i="2"/>
  <c r="G43" i="1"/>
  <c r="G59" i="1"/>
  <c r="Q70" i="1"/>
  <c r="AK50" i="1"/>
  <c r="AG46" i="1"/>
  <c r="AG50" i="1"/>
  <c r="AZ14" i="2"/>
  <c r="G146" i="1"/>
  <c r="AG35" i="1"/>
  <c r="T41" i="1"/>
  <c r="K14" i="2"/>
  <c r="N41" i="1"/>
  <c r="AK11" i="2"/>
  <c r="AK16" i="2"/>
  <c r="AK14" i="2"/>
  <c r="C15" i="1"/>
  <c r="C52" i="1"/>
  <c r="F8" i="3"/>
  <c r="F19" i="3" s="1"/>
  <c r="F30" i="3" s="1"/>
  <c r="F41" i="3" s="1"/>
  <c r="F51" i="3" s="1"/>
  <c r="F60" i="3" s="1"/>
  <c r="F68" i="3" s="1"/>
  <c r="F80" i="3" s="1"/>
  <c r="F94" i="3" s="1"/>
  <c r="AJ27" i="2"/>
  <c r="C65" i="1"/>
  <c r="C27" i="1"/>
  <c r="J65" i="1"/>
  <c r="J133" i="1"/>
  <c r="K10" i="1"/>
  <c r="J52" i="1"/>
  <c r="J37" i="1"/>
  <c r="J75" i="1"/>
  <c r="J20" i="1"/>
  <c r="J143" i="1"/>
  <c r="J104" i="1"/>
  <c r="J27" i="1"/>
  <c r="J15" i="1"/>
  <c r="J153" i="1"/>
  <c r="J59" i="1"/>
  <c r="J43" i="1"/>
  <c r="H8" i="3"/>
  <c r="R27" i="2"/>
  <c r="AD27" i="2"/>
  <c r="AM7" i="2"/>
  <c r="AL27" i="2"/>
  <c r="AM27" i="2"/>
  <c r="AN7" i="2"/>
  <c r="J8" i="3"/>
  <c r="H19" i="3"/>
  <c r="H30" i="3" s="1"/>
  <c r="H41" i="3" s="1"/>
  <c r="H51" i="3" s="1"/>
  <c r="H60" i="3" s="1"/>
  <c r="H68" i="3" s="1"/>
  <c r="H80" i="3" s="1"/>
  <c r="H94" i="3" s="1"/>
  <c r="K153" i="1"/>
  <c r="K37" i="1"/>
  <c r="K146" i="1"/>
  <c r="K20" i="1"/>
  <c r="K133" i="1"/>
  <c r="K27" i="1"/>
  <c r="K75" i="1"/>
  <c r="K15" i="1"/>
  <c r="K104" i="1"/>
  <c r="K143" i="1"/>
  <c r="K59" i="1"/>
  <c r="K65" i="1"/>
  <c r="L10" i="1"/>
  <c r="L15" i="1" s="1"/>
  <c r="K52" i="1"/>
  <c r="K43" i="1"/>
  <c r="AE27" i="2"/>
  <c r="S27" i="2"/>
  <c r="J19" i="3"/>
  <c r="J30" i="3"/>
  <c r="J41" i="3" s="1"/>
  <c r="J51" i="3" s="1"/>
  <c r="J60" i="3" s="1"/>
  <c r="J68" i="3" s="1"/>
  <c r="J80" i="3" s="1"/>
  <c r="J94" i="3" s="1"/>
  <c r="L8" i="3"/>
  <c r="AN27" i="2"/>
  <c r="AO7" i="2"/>
  <c r="T27" i="2"/>
  <c r="U27" i="2"/>
  <c r="V27" i="2"/>
  <c r="W27" i="2"/>
  <c r="X27" i="2"/>
  <c r="Y27" i="2"/>
  <c r="Z27" i="2"/>
  <c r="AA27" i="2"/>
  <c r="AF27" i="2"/>
  <c r="L27" i="1"/>
  <c r="L37" i="1"/>
  <c r="M10" i="1"/>
  <c r="L153" i="1"/>
  <c r="L20" i="1"/>
  <c r="L59" i="1"/>
  <c r="L75" i="1"/>
  <c r="L146" i="1"/>
  <c r="L143" i="1"/>
  <c r="L65" i="1"/>
  <c r="L52" i="1"/>
  <c r="L43" i="1"/>
  <c r="AO27" i="2"/>
  <c r="AP7" i="2"/>
  <c r="M146" i="1"/>
  <c r="N10" i="1"/>
  <c r="M37" i="1"/>
  <c r="M43" i="1"/>
  <c r="M104" i="1"/>
  <c r="M52" i="1"/>
  <c r="M75" i="1"/>
  <c r="M153" i="1"/>
  <c r="M59" i="1"/>
  <c r="M133" i="1"/>
  <c r="M27" i="1"/>
  <c r="M143" i="1"/>
  <c r="M20" i="1"/>
  <c r="M65" i="1"/>
  <c r="M15" i="1"/>
  <c r="L19" i="3"/>
  <c r="L30" i="3" s="1"/>
  <c r="L41" i="3" s="1"/>
  <c r="L51" i="3" s="1"/>
  <c r="L60" i="3" s="1"/>
  <c r="L68" i="3" s="1"/>
  <c r="L80" i="3" s="1"/>
  <c r="L94" i="3" s="1"/>
  <c r="N8" i="3"/>
  <c r="N143" i="1"/>
  <c r="N20" i="1"/>
  <c r="N153" i="1"/>
  <c r="N15" i="1"/>
  <c r="N146" i="1"/>
  <c r="N43" i="1"/>
  <c r="N75" i="1"/>
  <c r="N59" i="1"/>
  <c r="N65" i="1"/>
  <c r="N37" i="1"/>
  <c r="N133" i="1"/>
  <c r="P10" i="1"/>
  <c r="N104" i="1"/>
  <c r="N52" i="1"/>
  <c r="N27" i="1"/>
  <c r="N19" i="3"/>
  <c r="N30" i="3" s="1"/>
  <c r="N41" i="3" s="1"/>
  <c r="N51" i="3" s="1"/>
  <c r="N60" i="3" s="1"/>
  <c r="N68" i="3" s="1"/>
  <c r="N80" i="3" s="1"/>
  <c r="N94" i="3" s="1"/>
  <c r="P8" i="3"/>
  <c r="P19" i="3" s="1"/>
  <c r="P30" i="3" s="1"/>
  <c r="P41" i="3" s="1"/>
  <c r="P51" i="3" s="1"/>
  <c r="P60" i="3" s="1"/>
  <c r="P68" i="3" s="1"/>
  <c r="P80" i="3" s="1"/>
  <c r="P94" i="3" s="1"/>
  <c r="AQ7" i="2"/>
  <c r="AP27" i="2"/>
  <c r="P162" i="1"/>
  <c r="P52" i="1"/>
  <c r="P153" i="1"/>
  <c r="P104" i="1"/>
  <c r="P43" i="1"/>
  <c r="P37" i="1"/>
  <c r="P146" i="1"/>
  <c r="P27" i="1"/>
  <c r="Q10" i="1"/>
  <c r="Q65" i="1" s="1"/>
  <c r="P59" i="1"/>
  <c r="P133" i="1"/>
  <c r="P15" i="1"/>
  <c r="P143" i="1"/>
  <c r="P20" i="1"/>
  <c r="P75" i="1"/>
  <c r="P65" i="1"/>
  <c r="AR7" i="2"/>
  <c r="AR27" i="2" s="1"/>
  <c r="AQ27" i="2"/>
  <c r="R8" i="3"/>
  <c r="R19" i="3" s="1"/>
  <c r="R30" i="3" s="1"/>
  <c r="R41" i="3" s="1"/>
  <c r="R51" i="3" s="1"/>
  <c r="R60" i="3" s="1"/>
  <c r="R68" i="3" s="1"/>
  <c r="R80" i="3" s="1"/>
  <c r="R94" i="3" s="1"/>
  <c r="T8" i="3"/>
  <c r="AS7" i="2"/>
  <c r="AS27" i="2" s="1"/>
  <c r="Q15" i="1"/>
  <c r="R10" i="1"/>
  <c r="R59" i="1" s="1"/>
  <c r="Q133" i="1"/>
  <c r="Q52" i="1"/>
  <c r="Q20" i="1"/>
  <c r="AT7" i="2"/>
  <c r="R153" i="1"/>
  <c r="R75" i="1"/>
  <c r="R43" i="1"/>
  <c r="R143" i="1"/>
  <c r="R133" i="1"/>
  <c r="S10" i="1"/>
  <c r="S59" i="1" s="1"/>
  <c r="R146" i="1"/>
  <c r="R37" i="1"/>
  <c r="R15" i="1"/>
  <c r="T19" i="3"/>
  <c r="T30" i="3" s="1"/>
  <c r="T41" i="3" s="1"/>
  <c r="T51" i="3" s="1"/>
  <c r="T60" i="3" s="1"/>
  <c r="T68" i="3" s="1"/>
  <c r="T80" i="3" s="1"/>
  <c r="T94" i="3" s="1"/>
  <c r="V8" i="3"/>
  <c r="V19" i="3" s="1"/>
  <c r="V30" i="3" s="1"/>
  <c r="V41" i="3" s="1"/>
  <c r="V51" i="3" s="1"/>
  <c r="V60" i="3" s="1"/>
  <c r="V68" i="3" s="1"/>
  <c r="V80" i="3" s="1"/>
  <c r="V94" i="3" s="1"/>
  <c r="S27" i="1"/>
  <c r="T10" i="1"/>
  <c r="T27" i="1" s="1"/>
  <c r="S37" i="1"/>
  <c r="S43" i="1"/>
  <c r="S75" i="1"/>
  <c r="S162" i="1"/>
  <c r="S104" i="1"/>
  <c r="S153" i="1"/>
  <c r="S20" i="1"/>
  <c r="S52" i="1"/>
  <c r="S65" i="1"/>
  <c r="S15" i="1"/>
  <c r="X8" i="3"/>
  <c r="AU7" i="2"/>
  <c r="AT27" i="2"/>
  <c r="T143" i="1"/>
  <c r="T52" i="1"/>
  <c r="T133" i="1"/>
  <c r="T153" i="1"/>
  <c r="T37" i="1"/>
  <c r="T146" i="1"/>
  <c r="T15" i="1"/>
  <c r="T162" i="1"/>
  <c r="U10" i="1"/>
  <c r="U37" i="1" s="1"/>
  <c r="T43" i="1"/>
  <c r="T65" i="1"/>
  <c r="T75" i="1"/>
  <c r="T59" i="1"/>
  <c r="T20" i="1"/>
  <c r="T104" i="1"/>
  <c r="AV7" i="2"/>
  <c r="AU27" i="2"/>
  <c r="Z8" i="3"/>
  <c r="X19" i="3"/>
  <c r="X30" i="3"/>
  <c r="X41" i="3" s="1"/>
  <c r="X51" i="3" s="1"/>
  <c r="X60" i="3" s="1"/>
  <c r="X68" i="3" s="1"/>
  <c r="X80" i="3" s="1"/>
  <c r="X94" i="3" s="1"/>
  <c r="AB8" i="3"/>
  <c r="Z19" i="3"/>
  <c r="Z30" i="3" s="1"/>
  <c r="Z41" i="3" s="1"/>
  <c r="Z51" i="3" s="1"/>
  <c r="Z60" i="3" s="1"/>
  <c r="Z68" i="3" s="1"/>
  <c r="Z80" i="3" s="1"/>
  <c r="Z94" i="3" s="1"/>
  <c r="U162" i="1"/>
  <c r="U59" i="1"/>
  <c r="U153" i="1"/>
  <c r="V10" i="1"/>
  <c r="U146" i="1"/>
  <c r="AV27" i="2"/>
  <c r="AW7" i="2"/>
  <c r="AW27" i="2"/>
  <c r="AX7" i="2"/>
  <c r="V146" i="1"/>
  <c r="V65" i="1"/>
  <c r="V143" i="1"/>
  <c r="W10" i="1"/>
  <c r="V59" i="1"/>
  <c r="V153" i="1"/>
  <c r="V27" i="1"/>
  <c r="V133" i="1"/>
  <c r="V52" i="1"/>
  <c r="V162" i="1"/>
  <c r="V43" i="1"/>
  <c r="V20" i="1"/>
  <c r="V104" i="1"/>
  <c r="V37" i="1"/>
  <c r="V15" i="1"/>
  <c r="V75" i="1"/>
  <c r="AB19" i="3"/>
  <c r="AB30" i="3"/>
  <c r="AB41" i="3" s="1"/>
  <c r="AB51" i="3" s="1"/>
  <c r="AB60" i="3" s="1"/>
  <c r="AB68" i="3" s="1"/>
  <c r="AB80" i="3" s="1"/>
  <c r="AB94" i="3" s="1"/>
  <c r="AD8" i="3"/>
  <c r="AD19" i="3"/>
  <c r="AD30" i="3" s="1"/>
  <c r="AD41" i="3" s="1"/>
  <c r="AD51" i="3" s="1"/>
  <c r="AD60" i="3" s="1"/>
  <c r="AD68" i="3" s="1"/>
  <c r="AD80" i="3" s="1"/>
  <c r="AD94" i="3" s="1"/>
  <c r="AF8" i="3"/>
  <c r="W104" i="1"/>
  <c r="W75" i="1"/>
  <c r="W146" i="1"/>
  <c r="W15" i="1"/>
  <c r="W133" i="1"/>
  <c r="W65" i="1"/>
  <c r="W143" i="1"/>
  <c r="W59" i="1"/>
  <c r="W37" i="1"/>
  <c r="W153" i="1"/>
  <c r="X10" i="1"/>
  <c r="X20" i="1" s="1"/>
  <c r="W52" i="1"/>
  <c r="W20" i="1"/>
  <c r="W43" i="1"/>
  <c r="W162" i="1"/>
  <c r="W27" i="1"/>
  <c r="AX27" i="2"/>
  <c r="AY7" i="2"/>
  <c r="X133" i="1"/>
  <c r="X27" i="1"/>
  <c r="X43" i="1"/>
  <c r="Y10" i="1"/>
  <c r="AF19" i="3"/>
  <c r="AF30" i="3" s="1"/>
  <c r="AF41" i="3" s="1"/>
  <c r="AF51" i="3" s="1"/>
  <c r="AF60" i="3" s="1"/>
  <c r="AF68" i="3" s="1"/>
  <c r="AF80" i="3" s="1"/>
  <c r="AF94" i="3" s="1"/>
  <c r="AH8" i="3"/>
  <c r="AH19" i="3" s="1"/>
  <c r="AH30" i="3" s="1"/>
  <c r="AH41" i="3" s="1"/>
  <c r="AH51" i="3" s="1"/>
  <c r="AH60" i="3" s="1"/>
  <c r="AH68" i="3" s="1"/>
  <c r="AH80" i="3" s="1"/>
  <c r="AH94" i="3" s="1"/>
  <c r="AY27" i="2"/>
  <c r="AZ7" i="2"/>
  <c r="BA7" i="2"/>
  <c r="AZ27" i="2"/>
  <c r="AJ8" i="3"/>
  <c r="AJ19" i="3" s="1"/>
  <c r="AJ30" i="3" s="1"/>
  <c r="AJ41" i="3" s="1"/>
  <c r="AJ51" i="3" s="1"/>
  <c r="AJ60" i="3" s="1"/>
  <c r="AJ68" i="3" s="1"/>
  <c r="AJ80" i="3" s="1"/>
  <c r="AJ94" i="3" s="1"/>
  <c r="Y75" i="1"/>
  <c r="Y133" i="1"/>
  <c r="Y146" i="1"/>
  <c r="Y52" i="1"/>
  <c r="Y162" i="1"/>
  <c r="Y27" i="1"/>
  <c r="Y143" i="1"/>
  <c r="Y43" i="1"/>
  <c r="Y59" i="1"/>
  <c r="Y153" i="1"/>
  <c r="Z10" i="1"/>
  <c r="Z133" i="1" s="1"/>
  <c r="Y104" i="1"/>
  <c r="Y65" i="1"/>
  <c r="Y20" i="1"/>
  <c r="Y37" i="1"/>
  <c r="Y15" i="1"/>
  <c r="Z104" i="1"/>
  <c r="AA10" i="1"/>
  <c r="AA143" i="1" s="1"/>
  <c r="Z143" i="1"/>
  <c r="Z43" i="1"/>
  <c r="AL8" i="3"/>
  <c r="BA27" i="2"/>
  <c r="BB7" i="2"/>
  <c r="BB27" i="2" s="1"/>
  <c r="BC7" i="2"/>
  <c r="AA52" i="1"/>
  <c r="AB10" i="1"/>
  <c r="AA20" i="1"/>
  <c r="AA133" i="1"/>
  <c r="AA146" i="1"/>
  <c r="AN8" i="3"/>
  <c r="AL19" i="3"/>
  <c r="AL30" i="3"/>
  <c r="AL41" i="3" s="1"/>
  <c r="AL51" i="3" s="1"/>
  <c r="AL60" i="3" s="1"/>
  <c r="AL68" i="3" s="1"/>
  <c r="AL80" i="3" s="1"/>
  <c r="AL94" i="3" s="1"/>
  <c r="AB162" i="1"/>
  <c r="AB104" i="1"/>
  <c r="AB59" i="1"/>
  <c r="AB27" i="1"/>
  <c r="AB143" i="1"/>
  <c r="AB15" i="1"/>
  <c r="AB75" i="1"/>
  <c r="AB133" i="1"/>
  <c r="AB37" i="1"/>
  <c r="AB43" i="1"/>
  <c r="AC10" i="1"/>
  <c r="AC162" i="1" s="1"/>
  <c r="AB153" i="1"/>
  <c r="AB146" i="1"/>
  <c r="AB65" i="1"/>
  <c r="AB52" i="1"/>
  <c r="AB20" i="1"/>
  <c r="AN19" i="3"/>
  <c r="AN30" i="3"/>
  <c r="AN41" i="3" s="1"/>
  <c r="AN51" i="3" s="1"/>
  <c r="AN60" i="3" s="1"/>
  <c r="AN68" i="3" s="1"/>
  <c r="AN80" i="3" s="1"/>
  <c r="AN94" i="3" s="1"/>
  <c r="AP8" i="3"/>
  <c r="BC27" i="2"/>
  <c r="BD7" i="2"/>
  <c r="BE7" i="2"/>
  <c r="BD27" i="2"/>
  <c r="AC27" i="1"/>
  <c r="AC75" i="1"/>
  <c r="AC15" i="1"/>
  <c r="AC153" i="1"/>
  <c r="AD10" i="1"/>
  <c r="AC20" i="1"/>
  <c r="AC104" i="1"/>
  <c r="AC133" i="1"/>
  <c r="AC52" i="1"/>
  <c r="AC37" i="1"/>
  <c r="AC65" i="1"/>
  <c r="AR8" i="3"/>
  <c r="AP19" i="3"/>
  <c r="AP30" i="3" s="1"/>
  <c r="AP41" i="3" s="1"/>
  <c r="AP51" i="3" s="1"/>
  <c r="AP60" i="3" s="1"/>
  <c r="AP68" i="3" s="1"/>
  <c r="AP80" i="3" s="1"/>
  <c r="AP94" i="3" s="1"/>
  <c r="AD143" i="1"/>
  <c r="AE10" i="1"/>
  <c r="AD75" i="1"/>
  <c r="AD27" i="1"/>
  <c r="AD37" i="1"/>
  <c r="AD52" i="1"/>
  <c r="AD162" i="1"/>
  <c r="AD43" i="1"/>
  <c r="AD146" i="1"/>
  <c r="AD20" i="1"/>
  <c r="AD15" i="1"/>
  <c r="AD65" i="1"/>
  <c r="AD104" i="1"/>
  <c r="AD59" i="1"/>
  <c r="AD153" i="1"/>
  <c r="AD133" i="1"/>
  <c r="AT8" i="3"/>
  <c r="AR19" i="3"/>
  <c r="AR30" i="3"/>
  <c r="AR41" i="3"/>
  <c r="AR51" i="3" s="1"/>
  <c r="AR60" i="3" s="1"/>
  <c r="AR68" i="3" s="1"/>
  <c r="AR80" i="3" s="1"/>
  <c r="AR94" i="3" s="1"/>
  <c r="BE27" i="2"/>
  <c r="BF7" i="2"/>
  <c r="AE52" i="1"/>
  <c r="AE65" i="1"/>
  <c r="AE162" i="1"/>
  <c r="AM10" i="1"/>
  <c r="AM75" i="1" s="1"/>
  <c r="AE153" i="1"/>
  <c r="AE43" i="1"/>
  <c r="AE104" i="1"/>
  <c r="AE15" i="1"/>
  <c r="AE75" i="1"/>
  <c r="AE133" i="1"/>
  <c r="AE146" i="1"/>
  <c r="AE143" i="1"/>
  <c r="AE27" i="1"/>
  <c r="AE20" i="1"/>
  <c r="AE59" i="1"/>
  <c r="AE37" i="1"/>
  <c r="BG7" i="2"/>
  <c r="BG27" i="2" s="1"/>
  <c r="BF27" i="2"/>
  <c r="AT19" i="3"/>
  <c r="AT30" i="3"/>
  <c r="AT41" i="3" s="1"/>
  <c r="AT51" i="3" s="1"/>
  <c r="AT60" i="3" s="1"/>
  <c r="AT68" i="3" s="1"/>
  <c r="AT80" i="3" s="1"/>
  <c r="AT94" i="3" s="1"/>
  <c r="AV8" i="3"/>
  <c r="AM65" i="1"/>
  <c r="AM27" i="1"/>
  <c r="AM162" i="1"/>
  <c r="AN10" i="1"/>
  <c r="AN52" i="1" s="1"/>
  <c r="AM153" i="1"/>
  <c r="AM133" i="1"/>
  <c r="AV19" i="3"/>
  <c r="AV30" i="3"/>
  <c r="AV41" i="3" s="1"/>
  <c r="AV51" i="3" s="1"/>
  <c r="AV60" i="3" s="1"/>
  <c r="AV68" i="3" s="1"/>
  <c r="AV80" i="3" s="1"/>
  <c r="AV94" i="3" s="1"/>
  <c r="AX8" i="3"/>
  <c r="BH7" i="2"/>
  <c r="AN59" i="1"/>
  <c r="AN72" i="1"/>
  <c r="AN27" i="1"/>
  <c r="AN104" i="1"/>
  <c r="AN143" i="1"/>
  <c r="AN153" i="1"/>
  <c r="AN133" i="1"/>
  <c r="AO10" i="1"/>
  <c r="AO143" i="1" s="1"/>
  <c r="AN146" i="1"/>
  <c r="AN37" i="1"/>
  <c r="BH27" i="2"/>
  <c r="BI7" i="2"/>
  <c r="AZ8" i="3"/>
  <c r="AX19" i="3"/>
  <c r="AX30" i="3" s="1"/>
  <c r="AX41" i="3" s="1"/>
  <c r="AX51" i="3" s="1"/>
  <c r="AX60" i="3" s="1"/>
  <c r="AX68" i="3" s="1"/>
  <c r="AX80" i="3" s="1"/>
  <c r="AX94" i="3" s="1"/>
  <c r="AO37" i="1"/>
  <c r="AO59" i="1"/>
  <c r="AO72" i="1" s="1"/>
  <c r="AO43" i="1"/>
  <c r="AO65" i="1"/>
  <c r="AP10" i="1"/>
  <c r="AP37" i="1" s="1"/>
  <c r="AZ19" i="3"/>
  <c r="AZ30" i="3"/>
  <c r="AZ41" i="3" s="1"/>
  <c r="AZ51" i="3" s="1"/>
  <c r="AZ60" i="3" s="1"/>
  <c r="AZ68" i="3" s="1"/>
  <c r="AZ80" i="3" s="1"/>
  <c r="AZ94" i="3" s="1"/>
  <c r="BB8" i="3"/>
  <c r="BI27" i="2"/>
  <c r="BJ7" i="2"/>
  <c r="AP27" i="1"/>
  <c r="AQ10" i="1"/>
  <c r="AQ15" i="1" s="1"/>
  <c r="AP146" i="1"/>
  <c r="AP143" i="1"/>
  <c r="AP52" i="1"/>
  <c r="BJ27" i="2"/>
  <c r="BK7" i="2"/>
  <c r="BK27" i="2" s="1"/>
  <c r="BD8" i="3"/>
  <c r="BB19" i="3"/>
  <c r="BB30" i="3" s="1"/>
  <c r="BB41" i="3" s="1"/>
  <c r="BB51" i="3" s="1"/>
  <c r="BB60" i="3" s="1"/>
  <c r="BB68" i="3" s="1"/>
  <c r="BB80" i="3" s="1"/>
  <c r="BB94" i="3" s="1"/>
  <c r="AQ43" i="1"/>
  <c r="AQ143" i="1"/>
  <c r="AQ59" i="1"/>
  <c r="AQ72" i="1" s="1"/>
  <c r="AQ20" i="1"/>
  <c r="AQ37" i="1"/>
  <c r="AR10" i="1"/>
  <c r="AR59" i="1" s="1"/>
  <c r="AR72" i="1" s="1"/>
  <c r="AQ52" i="1"/>
  <c r="AQ162" i="1"/>
  <c r="AQ146" i="1"/>
  <c r="AQ75" i="1"/>
  <c r="BL7" i="2"/>
  <c r="BH8" i="3"/>
  <c r="BJ8" i="3"/>
  <c r="BD19" i="3"/>
  <c r="BD30" i="3" s="1"/>
  <c r="BD41" i="3" s="1"/>
  <c r="BD51" i="3" s="1"/>
  <c r="BD60" i="3" s="1"/>
  <c r="BD68" i="3" s="1"/>
  <c r="BD80" i="3" s="1"/>
  <c r="BD94" i="3" s="1"/>
  <c r="BJ19" i="3"/>
  <c r="BJ30" i="3" s="1"/>
  <c r="BJ41" i="3" s="1"/>
  <c r="BJ51" i="3" s="1"/>
  <c r="BJ60" i="3" s="1"/>
  <c r="BJ68" i="3" s="1"/>
  <c r="BJ80" i="3" s="1"/>
  <c r="BJ94" i="3" s="1"/>
  <c r="BL8" i="3"/>
  <c r="BL19" i="3" s="1"/>
  <c r="BL30" i="3" s="1"/>
  <c r="BL41" i="3" s="1"/>
  <c r="BL51" i="3" s="1"/>
  <c r="BL60" i="3" s="1"/>
  <c r="BL68" i="3" s="1"/>
  <c r="BL80" i="3" s="1"/>
  <c r="BL94" i="3" s="1"/>
  <c r="AR20" i="1"/>
  <c r="AR153" i="1"/>
  <c r="AR37" i="1"/>
  <c r="AS10" i="1"/>
  <c r="AS143" i="1" s="1"/>
  <c r="AR104" i="1"/>
  <c r="AR75" i="1"/>
  <c r="AR43" i="1"/>
  <c r="AR15" i="1"/>
  <c r="AR162" i="1"/>
  <c r="AR143" i="1"/>
  <c r="AR133" i="1"/>
  <c r="AR146" i="1"/>
  <c r="BH19" i="3"/>
  <c r="BM7" i="2"/>
  <c r="BL27" i="2"/>
  <c r="AS146" i="1"/>
  <c r="AS104" i="1"/>
  <c r="AT10" i="1"/>
  <c r="AT146" i="1" s="1"/>
  <c r="BH30" i="3"/>
  <c r="BN8" i="3"/>
  <c r="BM27" i="2"/>
  <c r="BN7" i="2"/>
  <c r="AU10" i="1"/>
  <c r="AU146" i="1" s="1"/>
  <c r="AT133" i="1"/>
  <c r="AT43" i="1"/>
  <c r="AT15" i="1"/>
  <c r="AT37" i="1"/>
  <c r="AT124" i="1"/>
  <c r="AT75" i="1"/>
  <c r="AT27" i="1"/>
  <c r="AT52" i="1"/>
  <c r="AT20" i="1"/>
  <c r="AT65" i="1"/>
  <c r="AT153" i="1"/>
  <c r="AT162" i="1"/>
  <c r="BN27" i="2"/>
  <c r="BO7" i="2"/>
  <c r="BO27" i="2" s="1"/>
  <c r="BN19" i="3"/>
  <c r="BN30" i="3"/>
  <c r="BN41" i="3" s="1"/>
  <c r="BN51" i="3" s="1"/>
  <c r="BN60" i="3" s="1"/>
  <c r="BN68" i="3" s="1"/>
  <c r="BN80" i="3" s="1"/>
  <c r="BN94" i="3" s="1"/>
  <c r="BP8" i="3"/>
  <c r="BH41" i="3"/>
  <c r="BP7" i="2"/>
  <c r="BP27" i="2"/>
  <c r="BH51" i="3"/>
  <c r="AU104" i="1"/>
  <c r="AU43" i="1"/>
  <c r="AU15" i="1"/>
  <c r="AU114" i="1"/>
  <c r="AU37" i="1"/>
  <c r="AU65" i="1"/>
  <c r="AU59" i="1"/>
  <c r="AU72" i="1" s="1"/>
  <c r="AU153" i="1"/>
  <c r="AU124" i="1"/>
  <c r="AU133" i="1"/>
  <c r="AU75" i="1"/>
  <c r="AU143" i="1"/>
  <c r="AU162" i="1"/>
  <c r="AV10" i="1"/>
  <c r="AV162" i="1" s="1"/>
  <c r="AU20" i="1"/>
  <c r="BP19" i="3"/>
  <c r="BP30" i="3"/>
  <c r="BP41" i="3"/>
  <c r="BP51" i="3"/>
  <c r="BP60" i="3" s="1"/>
  <c r="BP68" i="3" s="1"/>
  <c r="BP80" i="3" s="1"/>
  <c r="BP94" i="3" s="1"/>
  <c r="BR8" i="3"/>
  <c r="BT8" i="3"/>
  <c r="BR19" i="3"/>
  <c r="BR30" i="3"/>
  <c r="BR41" i="3" s="1"/>
  <c r="BR51" i="3" s="1"/>
  <c r="BR60" i="3" s="1"/>
  <c r="BR68" i="3" s="1"/>
  <c r="BR80" i="3" s="1"/>
  <c r="BR94" i="3" s="1"/>
  <c r="BH60" i="3"/>
  <c r="AV84" i="1"/>
  <c r="AV94" i="1"/>
  <c r="AV143" i="1"/>
  <c r="AW10" i="1"/>
  <c r="AV104" i="1"/>
  <c r="BH68" i="3"/>
  <c r="AW37" i="1"/>
  <c r="AW59" i="1"/>
  <c r="AW72" i="1" s="1"/>
  <c r="AW143" i="1"/>
  <c r="AW15" i="1"/>
  <c r="AW43" i="1"/>
  <c r="AW75" i="1"/>
  <c r="AX10" i="1"/>
  <c r="AX104" i="1" s="1"/>
  <c r="AW146" i="1"/>
  <c r="AW52" i="1"/>
  <c r="AW162" i="1"/>
  <c r="AW124" i="1"/>
  <c r="AW27" i="1"/>
  <c r="AW104" i="1"/>
  <c r="AW65" i="1"/>
  <c r="AW133" i="1"/>
  <c r="AW84" i="1"/>
  <c r="AW153" i="1"/>
  <c r="AW20" i="1"/>
  <c r="AW94" i="1"/>
  <c r="AW114" i="1"/>
  <c r="BV8" i="3"/>
  <c r="BT19" i="3"/>
  <c r="BT30" i="3"/>
  <c r="BT41" i="3"/>
  <c r="BT51" i="3" s="1"/>
  <c r="BT60" i="3" s="1"/>
  <c r="BT68" i="3" s="1"/>
  <c r="BT80" i="3" s="1"/>
  <c r="BT94" i="3" s="1"/>
  <c r="BV19" i="3"/>
  <c r="BV30" i="3"/>
  <c r="BV41" i="3"/>
  <c r="BV51" i="3" s="1"/>
  <c r="BV60" i="3" s="1"/>
  <c r="BV68" i="3" s="1"/>
  <c r="BV80" i="3" s="1"/>
  <c r="BV94" i="3" s="1"/>
  <c r="BX8" i="3"/>
  <c r="BH80" i="3"/>
  <c r="BH94" i="3"/>
  <c r="AX52" i="1"/>
  <c r="AX153" i="1"/>
  <c r="AX43" i="1"/>
  <c r="AX162" i="1"/>
  <c r="AX20" i="1"/>
  <c r="AX124" i="1"/>
  <c r="AX133" i="1"/>
  <c r="AY10" i="1"/>
  <c r="AY37" i="1" s="1"/>
  <c r="AX114" i="1"/>
  <c r="AX84" i="1"/>
  <c r="AX65" i="1"/>
  <c r="AX94" i="1"/>
  <c r="AX146" i="1"/>
  <c r="AX59" i="1"/>
  <c r="AX72" i="1"/>
  <c r="AY104" i="1"/>
  <c r="AY59" i="1"/>
  <c r="AY72" i="1" s="1"/>
  <c r="AY162" i="1"/>
  <c r="AY143" i="1"/>
  <c r="AY124" i="1"/>
  <c r="AY52" i="1"/>
  <c r="AY75" i="1"/>
  <c r="AY27" i="1"/>
  <c r="AY146" i="1"/>
  <c r="AY133" i="1"/>
  <c r="AY153" i="1"/>
  <c r="AY84" i="1"/>
  <c r="AY94" i="1"/>
  <c r="AY20" i="1"/>
  <c r="AZ10" i="1"/>
  <c r="AY15" i="1"/>
  <c r="BZ8" i="3"/>
  <c r="BX19" i="3"/>
  <c r="BX30" i="3"/>
  <c r="BX41" i="3"/>
  <c r="BX51" i="3"/>
  <c r="BX60" i="3" s="1"/>
  <c r="BX68" i="3" s="1"/>
  <c r="BX80" i="3" s="1"/>
  <c r="BX94" i="3" s="1"/>
  <c r="BZ19" i="3"/>
  <c r="BZ30" i="3"/>
  <c r="BZ41" i="3"/>
  <c r="BZ51" i="3"/>
  <c r="BZ60" i="3" s="1"/>
  <c r="BZ68" i="3" s="1"/>
  <c r="BZ80" i="3" s="1"/>
  <c r="BZ94" i="3" s="1"/>
  <c r="CB8" i="3"/>
  <c r="AZ114" i="1"/>
  <c r="AZ37" i="1"/>
  <c r="AZ153" i="1"/>
  <c r="AZ15" i="1"/>
  <c r="AZ146" i="1"/>
  <c r="AZ59" i="1"/>
  <c r="AZ72" i="1" s="1"/>
  <c r="AZ75" i="1"/>
  <c r="AZ65" i="1"/>
  <c r="AZ27" i="1"/>
  <c r="BA10" i="1"/>
  <c r="BA20" i="1" s="1"/>
  <c r="AZ162" i="1"/>
  <c r="AZ143" i="1"/>
  <c r="AZ84" i="1"/>
  <c r="AZ52" i="1"/>
  <c r="AZ94" i="1"/>
  <c r="AZ124" i="1"/>
  <c r="AZ20" i="1"/>
  <c r="AZ104" i="1"/>
  <c r="AZ43" i="1"/>
  <c r="AZ133" i="1"/>
  <c r="BA104" i="1"/>
  <c r="BA52" i="1"/>
  <c r="BB10" i="1"/>
  <c r="BB153" i="1" s="1"/>
  <c r="CD8" i="3"/>
  <c r="CD19" i="3" s="1"/>
  <c r="CD30" i="3" s="1"/>
  <c r="CD41" i="3" s="1"/>
  <c r="CD51" i="3" s="1"/>
  <c r="CD60" i="3" s="1"/>
  <c r="CD68" i="3" s="1"/>
  <c r="CD80" i="3" s="1"/>
  <c r="CD94" i="3" s="1"/>
  <c r="CB19" i="3"/>
  <c r="CB30" i="3" s="1"/>
  <c r="CB41" i="3" s="1"/>
  <c r="CB51" i="3" s="1"/>
  <c r="CB60" i="3" s="1"/>
  <c r="CB68" i="3" s="1"/>
  <c r="CB80" i="3" s="1"/>
  <c r="CB94" i="3" s="1"/>
  <c r="CF8" i="3"/>
  <c r="BB124" i="1"/>
  <c r="BB143" i="1"/>
  <c r="BB114" i="1"/>
  <c r="BB104" i="1"/>
  <c r="BC10" i="1"/>
  <c r="BC133" i="1" s="1"/>
  <c r="BB52" i="1"/>
  <c r="BB27" i="1"/>
  <c r="BB75" i="1"/>
  <c r="BB20" i="1"/>
  <c r="BB65" i="1"/>
  <c r="BB94" i="1"/>
  <c r="BB15" i="1"/>
  <c r="BB162" i="1"/>
  <c r="BB133" i="1"/>
  <c r="BB84" i="1"/>
  <c r="BB146" i="1"/>
  <c r="BB43" i="1"/>
  <c r="BB59" i="1"/>
  <c r="BB72" i="1" s="1"/>
  <c r="CH8" i="3"/>
  <c r="CF19" i="3"/>
  <c r="CF30" i="3" s="1"/>
  <c r="CF41" i="3"/>
  <c r="CF51" i="3" s="1"/>
  <c r="CF60" i="3" s="1"/>
  <c r="CF68" i="3" s="1"/>
  <c r="CF80" i="3" s="1"/>
  <c r="CF94" i="3" s="1"/>
  <c r="BC143" i="1"/>
  <c r="BC20" i="1"/>
  <c r="BC114" i="1"/>
  <c r="BD10" i="1"/>
  <c r="BC75" i="1"/>
  <c r="BC65" i="1"/>
  <c r="BC43" i="1"/>
  <c r="BC37" i="1"/>
  <c r="BC15" i="1"/>
  <c r="BD27" i="1"/>
  <c r="BD84" i="1"/>
  <c r="BD114" i="1"/>
  <c r="BD20" i="1"/>
  <c r="BD146" i="1"/>
  <c r="BD104" i="1"/>
  <c r="BE10" i="1"/>
  <c r="BE146" i="1" s="1"/>
  <c r="BD153" i="1"/>
  <c r="BD162" i="1"/>
  <c r="BD15" i="1"/>
  <c r="BD143" i="1"/>
  <c r="BD94" i="1"/>
  <c r="BD52" i="1"/>
  <c r="BD124" i="1"/>
  <c r="BD37" i="1"/>
  <c r="BD133" i="1"/>
  <c r="BD43" i="1"/>
  <c r="BD75" i="1"/>
  <c r="BD65" i="1"/>
  <c r="BD59" i="1"/>
  <c r="BD72" i="1" s="1"/>
  <c r="CJ8" i="3"/>
  <c r="CJ19" i="3" s="1"/>
  <c r="CJ30" i="3" s="1"/>
  <c r="CH19" i="3"/>
  <c r="CH30" i="3"/>
  <c r="CH41" i="3" s="1"/>
  <c r="CH51" i="3" s="1"/>
  <c r="CH60" i="3" s="1"/>
  <c r="CH68" i="3" s="1"/>
  <c r="CH80" i="3" s="1"/>
  <c r="CH94" i="3" s="1"/>
  <c r="BE162" i="1"/>
  <c r="BF10" i="1"/>
  <c r="BF65" i="1" s="1"/>
  <c r="BE27" i="1"/>
  <c r="BE65" i="1"/>
  <c r="BE153" i="1"/>
  <c r="BE114" i="1"/>
  <c r="BE52" i="1"/>
  <c r="BE75" i="1"/>
  <c r="BE143" i="1"/>
  <c r="BE84" i="1"/>
  <c r="CJ41" i="3"/>
  <c r="CJ51" i="3" s="1"/>
  <c r="CJ60" i="3"/>
  <c r="CJ68" i="3" s="1"/>
  <c r="CJ80" i="3" s="1"/>
  <c r="CJ94" i="3" s="1"/>
  <c r="CL8" i="3"/>
  <c r="CL19" i="3" s="1"/>
  <c r="CL30" i="3" s="1"/>
  <c r="CL41" i="3" s="1"/>
  <c r="BG10" i="1"/>
  <c r="BG84" i="1" s="1"/>
  <c r="BF114" i="1"/>
  <c r="CN8" i="3"/>
  <c r="CL51" i="3"/>
  <c r="CL60" i="3" s="1"/>
  <c r="CL68" i="3"/>
  <c r="CL80" i="3" s="1"/>
  <c r="CL94" i="3" s="1"/>
  <c r="BG114" i="1"/>
  <c r="BG143" i="1"/>
  <c r="BH10" i="1"/>
  <c r="BH143" i="1" s="1"/>
  <c r="BG59" i="1"/>
  <c r="BG72" i="1" s="1"/>
  <c r="CN19" i="3"/>
  <c r="CN30" i="3" s="1"/>
  <c r="CN41" i="3" s="1"/>
  <c r="CN51" i="3" s="1"/>
  <c r="CN60" i="3" s="1"/>
  <c r="CN68" i="3" s="1"/>
  <c r="CN80" i="3"/>
  <c r="CN94" i="3" s="1"/>
  <c r="CP8" i="3"/>
  <c r="CP19" i="3" s="1"/>
  <c r="CP30" i="3" s="1"/>
  <c r="CP41" i="3" s="1"/>
  <c r="CP51" i="3" s="1"/>
  <c r="CP60" i="3" s="1"/>
  <c r="CP68" i="3" s="1"/>
  <c r="CP80" i="3" s="1"/>
  <c r="CP94" i="3" s="1"/>
  <c r="CR8" i="3"/>
  <c r="BH75" i="1"/>
  <c r="BI10" i="1"/>
  <c r="BI133" i="1" s="1"/>
  <c r="BH59" i="1"/>
  <c r="BH72" i="1"/>
  <c r="BH15" i="1"/>
  <c r="BH84" i="1"/>
  <c r="BH114" i="1"/>
  <c r="BH162" i="1"/>
  <c r="BH20" i="1"/>
  <c r="BH133" i="1"/>
  <c r="BH124" i="1"/>
  <c r="BH153" i="1"/>
  <c r="BH52" i="1"/>
  <c r="BH104" i="1"/>
  <c r="BH65" i="1"/>
  <c r="BH37" i="1"/>
  <c r="BH94" i="1"/>
  <c r="BH43" i="1"/>
  <c r="BH27" i="1"/>
  <c r="BH146" i="1"/>
  <c r="CR19" i="3"/>
  <c r="CR30" i="3"/>
  <c r="CR41" i="3" s="1"/>
  <c r="CR51" i="3" s="1"/>
  <c r="CR60" i="3" s="1"/>
  <c r="CR68" i="3" s="1"/>
  <c r="CR80" i="3" s="1"/>
  <c r="CR94" i="3" s="1"/>
  <c r="CT8" i="3"/>
  <c r="CT19" i="3" s="1"/>
  <c r="CT30" i="3" s="1"/>
  <c r="CT41" i="3" s="1"/>
  <c r="CT51" i="3" s="1"/>
  <c r="BI162" i="1"/>
  <c r="BI15" i="1"/>
  <c r="BJ10" i="1"/>
  <c r="BI94" i="1"/>
  <c r="BI84" i="1"/>
  <c r="BI146" i="1"/>
  <c r="BI114" i="1"/>
  <c r="BI27" i="1"/>
  <c r="BI143" i="1"/>
  <c r="BI104" i="1"/>
  <c r="BI52" i="1"/>
  <c r="BJ143" i="1"/>
  <c r="BJ75" i="1"/>
  <c r="BJ27" i="1"/>
  <c r="BJ104" i="1"/>
  <c r="BJ59" i="1"/>
  <c r="BJ72" i="1" s="1"/>
  <c r="BJ37" i="1"/>
  <c r="BJ146" i="1"/>
  <c r="BJ94" i="1"/>
  <c r="BJ20" i="1"/>
  <c r="BJ124" i="1"/>
  <c r="BJ84" i="1"/>
  <c r="BJ15" i="1"/>
  <c r="BJ52" i="1"/>
  <c r="BJ65" i="1"/>
  <c r="BK10" i="1"/>
  <c r="BK84" i="1" s="1"/>
  <c r="BJ43" i="1"/>
  <c r="BJ162" i="1"/>
  <c r="BJ133" i="1"/>
  <c r="BJ153" i="1"/>
  <c r="BJ114" i="1"/>
  <c r="CT60" i="3"/>
  <c r="CT68" i="3" s="1"/>
  <c r="CT80" i="3"/>
  <c r="CT94" i="3" s="1"/>
  <c r="CV8" i="3"/>
  <c r="BK104" i="1"/>
  <c r="BL10" i="1"/>
  <c r="BK65" i="1"/>
  <c r="BK43" i="1"/>
  <c r="BK15" i="1"/>
  <c r="BK75" i="1"/>
  <c r="BK59" i="1"/>
  <c r="BK72" i="1" s="1"/>
  <c r="BK20" i="1"/>
  <c r="BK162" i="1"/>
  <c r="BK114" i="1"/>
  <c r="BK124" i="1"/>
  <c r="BK133" i="1"/>
  <c r="CX8" i="3"/>
  <c r="CX19" i="3" s="1"/>
  <c r="CX30" i="3" s="1"/>
  <c r="CX41" i="3" s="1"/>
  <c r="CX51" i="3" s="1"/>
  <c r="CX60" i="3" s="1"/>
  <c r="CX68" i="3" s="1"/>
  <c r="CX80" i="3" s="1"/>
  <c r="CX94" i="3" s="1"/>
  <c r="CV19" i="3"/>
  <c r="CV30" i="3"/>
  <c r="CV41" i="3" s="1"/>
  <c r="CV51" i="3" s="1"/>
  <c r="CV60" i="3" s="1"/>
  <c r="CV68" i="3" s="1"/>
  <c r="CV80" i="3" s="1"/>
  <c r="CV94" i="3" s="1"/>
  <c r="CZ8" i="3"/>
  <c r="BL65" i="1"/>
  <c r="BL146" i="1"/>
  <c r="BL27" i="1"/>
  <c r="BL15" i="1"/>
  <c r="BL162" i="1"/>
  <c r="BL114" i="1"/>
  <c r="BL43" i="1"/>
  <c r="BL84" i="1"/>
  <c r="BL59" i="1"/>
  <c r="BL72" i="1" s="1"/>
  <c r="BL20" i="1"/>
  <c r="BL52" i="1"/>
  <c r="BL143" i="1"/>
  <c r="BL133" i="1"/>
  <c r="BL37" i="1"/>
  <c r="BL153" i="1"/>
  <c r="BL104" i="1"/>
  <c r="BL124" i="1"/>
  <c r="BL94" i="1"/>
  <c r="BL75" i="1"/>
  <c r="BM10" i="1"/>
  <c r="BM20" i="1" s="1"/>
  <c r="BN10" i="1"/>
  <c r="BN52" i="1" s="1"/>
  <c r="BM104" i="1"/>
  <c r="BM146" i="1"/>
  <c r="BM153" i="1"/>
  <c r="BM52" i="1"/>
  <c r="DB8" i="3"/>
  <c r="CZ19" i="3"/>
  <c r="CZ30" i="3"/>
  <c r="CZ41" i="3" s="1"/>
  <c r="CZ51" i="3"/>
  <c r="CZ60" i="3" s="1"/>
  <c r="CZ68" i="3" s="1"/>
  <c r="CZ80" i="3" s="1"/>
  <c r="CZ94" i="3" s="1"/>
  <c r="DD8" i="3"/>
  <c r="DB19" i="3"/>
  <c r="DB30" i="3" s="1"/>
  <c r="DB41" i="3" s="1"/>
  <c r="DB51" i="3" s="1"/>
  <c r="DB60" i="3" s="1"/>
  <c r="DB68" i="3" s="1"/>
  <c r="DB80" i="3" s="1"/>
  <c r="DB94" i="3" s="1"/>
  <c r="BN153" i="1"/>
  <c r="BN20" i="1"/>
  <c r="BN146" i="1"/>
  <c r="BN94" i="1"/>
  <c r="BN104" i="1"/>
  <c r="BN59" i="1"/>
  <c r="BN72" i="1"/>
  <c r="BN133" i="1"/>
  <c r="BN37" i="1"/>
  <c r="BO10" i="1"/>
  <c r="BO162" i="1" s="1"/>
  <c r="BN143" i="1"/>
  <c r="BN43" i="1"/>
  <c r="BN114" i="1"/>
  <c r="BN162" i="1"/>
  <c r="BN27" i="1"/>
  <c r="BN84" i="1"/>
  <c r="BO37" i="1"/>
  <c r="BO133" i="1"/>
  <c r="BO20" i="1"/>
  <c r="BP10" i="1"/>
  <c r="BP15" i="1" s="1"/>
  <c r="BO15" i="1"/>
  <c r="BO153" i="1"/>
  <c r="BO75" i="1"/>
  <c r="BO59" i="1"/>
  <c r="BO72" i="1" s="1"/>
  <c r="BO43" i="1"/>
  <c r="DF8" i="3"/>
  <c r="DD19" i="3"/>
  <c r="DD30" i="3" s="1"/>
  <c r="DD41" i="3" s="1"/>
  <c r="DD51" i="3" s="1"/>
  <c r="DD60" i="3" s="1"/>
  <c r="DD68" i="3" s="1"/>
  <c r="DD80" i="3" s="1"/>
  <c r="DD94" i="3" s="1"/>
  <c r="DF19" i="3"/>
  <c r="DF30" i="3"/>
  <c r="DF41" i="3" s="1"/>
  <c r="DF51" i="3" s="1"/>
  <c r="DF60" i="3" s="1"/>
  <c r="DF68" i="3" s="1"/>
  <c r="DF80" i="3" s="1"/>
  <c r="DF94" i="3" s="1"/>
  <c r="DH8" i="3"/>
  <c r="DH19" i="3" s="1"/>
  <c r="DH30" i="3" s="1"/>
  <c r="DH41" i="3" s="1"/>
  <c r="DH51" i="3" s="1"/>
  <c r="DH60" i="3" s="1"/>
  <c r="DH68" i="3" s="1"/>
  <c r="DH80" i="3" s="1"/>
  <c r="DH94" i="3" s="1"/>
  <c r="BP94" i="1"/>
  <c r="BP146" i="1"/>
  <c r="BQ10" i="1"/>
  <c r="BQ133" i="1" s="1"/>
  <c r="BP65" i="1"/>
  <c r="BP59" i="1"/>
  <c r="BP72" i="1" s="1"/>
  <c r="BP84" i="1"/>
  <c r="BP20" i="1"/>
  <c r="BP114" i="1"/>
  <c r="BP143" i="1"/>
  <c r="BP52" i="1"/>
  <c r="BP133" i="1"/>
  <c r="BP43" i="1"/>
  <c r="BQ84" i="1"/>
  <c r="BQ65" i="1"/>
  <c r="BQ114" i="1"/>
  <c r="BQ27" i="1"/>
  <c r="BQ94" i="1"/>
  <c r="BQ146" i="1"/>
  <c r="BQ143" i="1"/>
  <c r="BQ75" i="1"/>
  <c r="BQ43" i="1"/>
  <c r="BQ162" i="1"/>
  <c r="BQ124" i="1"/>
  <c r="BQ15" i="1"/>
  <c r="BQ37" i="1"/>
  <c r="BR10" i="1"/>
  <c r="BR84" i="1" s="1"/>
  <c r="BQ59" i="1"/>
  <c r="BQ72" i="1"/>
  <c r="DJ8" i="3"/>
  <c r="DL8" i="3"/>
  <c r="DJ19" i="3"/>
  <c r="DJ30" i="3" s="1"/>
  <c r="DJ41" i="3" s="1"/>
  <c r="DJ51" i="3" s="1"/>
  <c r="DJ60" i="3" s="1"/>
  <c r="DJ68" i="3" s="1"/>
  <c r="DJ80" i="3" s="1"/>
  <c r="DJ94" i="3" s="1"/>
  <c r="BR114" i="1"/>
  <c r="BR37" i="1"/>
  <c r="BR59" i="1"/>
  <c r="BR72" i="1" s="1"/>
  <c r="DN8" i="3"/>
  <c r="DN19" i="3" s="1"/>
  <c r="DN30" i="3" s="1"/>
  <c r="DN41" i="3" s="1"/>
  <c r="DN51" i="3" s="1"/>
  <c r="DN60" i="3" s="1"/>
  <c r="DN68" i="3" s="1"/>
  <c r="DN80" i="3" s="1"/>
  <c r="DN94" i="3" s="1"/>
  <c r="DL19" i="3"/>
  <c r="DL30" i="3" s="1"/>
  <c r="DL41" i="3" s="1"/>
  <c r="DL51" i="3"/>
  <c r="DL60" i="3" s="1"/>
  <c r="DL68" i="3" s="1"/>
  <c r="DL80" i="3" s="1"/>
  <c r="DL94" i="3" s="1"/>
  <c r="DP8" i="3"/>
  <c r="DP19" i="3" s="1"/>
  <c r="DR8" i="3"/>
  <c r="DR19" i="3"/>
  <c r="DR30" i="3"/>
  <c r="DR41" i="3" s="1"/>
  <c r="DR51" i="3" s="1"/>
  <c r="DR60" i="3" s="1"/>
  <c r="DR68" i="3" s="1"/>
  <c r="DR80" i="3" s="1"/>
  <c r="DR94" i="3" s="1"/>
  <c r="DP30" i="3"/>
  <c r="DP41" i="3" s="1"/>
  <c r="DP51" i="3" s="1"/>
  <c r="DP60" i="3" s="1"/>
  <c r="DP68" i="3" s="1"/>
  <c r="DP80" i="3" s="1"/>
  <c r="DP94" i="3" s="1"/>
  <c r="BR133" i="1" l="1"/>
  <c r="BR15" i="1"/>
  <c r="BO94" i="1"/>
  <c r="BM75" i="1"/>
  <c r="BF27" i="1"/>
  <c r="BF37" i="1"/>
  <c r="BF104" i="1"/>
  <c r="BF43" i="1"/>
  <c r="BF75" i="1"/>
  <c r="BF153" i="1"/>
  <c r="BF162" i="1"/>
  <c r="BF15" i="1"/>
  <c r="BF84" i="1"/>
  <c r="BF94" i="1"/>
  <c r="BF133" i="1"/>
  <c r="BF143" i="1"/>
  <c r="BF146" i="1"/>
  <c r="BF20" i="1"/>
  <c r="BF59" i="1"/>
  <c r="BF72" i="1" s="1"/>
  <c r="BR75" i="1"/>
  <c r="BR65" i="1"/>
  <c r="BP124" i="1"/>
  <c r="BP75" i="1"/>
  <c r="BP104" i="1"/>
  <c r="BP37" i="1"/>
  <c r="BP27" i="1"/>
  <c r="BP162" i="1"/>
  <c r="BP153" i="1"/>
  <c r="BM59" i="1"/>
  <c r="BM72" i="1" s="1"/>
  <c r="BG65" i="1"/>
  <c r="BG94" i="1"/>
  <c r="BG162" i="1"/>
  <c r="BG104" i="1"/>
  <c r="BG43" i="1"/>
  <c r="BG20" i="1"/>
  <c r="BG153" i="1"/>
  <c r="BG27" i="1"/>
  <c r="BG37" i="1"/>
  <c r="BG133" i="1"/>
  <c r="BG15" i="1"/>
  <c r="BG52" i="1"/>
  <c r="BG75" i="1"/>
  <c r="BG124" i="1"/>
  <c r="BR153" i="1"/>
  <c r="BR20" i="1"/>
  <c r="BM94" i="1"/>
  <c r="BM84" i="1"/>
  <c r="BM162" i="1"/>
  <c r="BM133" i="1"/>
  <c r="BM43" i="1"/>
  <c r="BM114" i="1"/>
  <c r="BM15" i="1"/>
  <c r="BM65" i="1"/>
  <c r="BM37" i="1"/>
  <c r="BM143" i="1"/>
  <c r="BM27" i="1"/>
  <c r="BG146" i="1"/>
  <c r="BF124" i="1"/>
  <c r="BR27" i="1"/>
  <c r="BF52" i="1"/>
  <c r="BR124" i="1"/>
  <c r="BR94" i="1"/>
  <c r="BR146" i="1"/>
  <c r="BR162" i="1"/>
  <c r="BR104" i="1"/>
  <c r="BR43" i="1"/>
  <c r="BR143" i="1"/>
  <c r="BR52" i="1"/>
  <c r="BO124" i="1"/>
  <c r="BO65" i="1"/>
  <c r="BO146" i="1"/>
  <c r="BO114" i="1"/>
  <c r="BO52" i="1"/>
  <c r="BO104" i="1"/>
  <c r="BO143" i="1"/>
  <c r="BO27" i="1"/>
  <c r="BO84" i="1"/>
  <c r="BM124" i="1"/>
  <c r="BK94" i="1"/>
  <c r="BK52" i="1"/>
  <c r="BI75" i="1"/>
  <c r="BI59" i="1"/>
  <c r="BI72" i="1" s="1"/>
  <c r="BE94" i="1"/>
  <c r="BE133" i="1"/>
  <c r="BC153" i="1"/>
  <c r="BC52" i="1"/>
  <c r="BC104" i="1"/>
  <c r="BA162" i="1"/>
  <c r="AV65" i="1"/>
  <c r="AV153" i="1"/>
  <c r="AV15" i="1"/>
  <c r="AS162" i="1"/>
  <c r="AS37" i="1"/>
  <c r="AP104" i="1"/>
  <c r="AO146" i="1"/>
  <c r="AN75" i="1"/>
  <c r="AM37" i="1"/>
  <c r="AM143" i="1"/>
  <c r="AA15" i="1"/>
  <c r="AA75" i="1"/>
  <c r="Z75" i="1"/>
  <c r="Z52" i="1"/>
  <c r="X15" i="1"/>
  <c r="X104" i="1"/>
  <c r="U15" i="1"/>
  <c r="U20" i="1"/>
  <c r="Q59" i="1"/>
  <c r="Q143" i="1"/>
  <c r="BQ52" i="1"/>
  <c r="BQ104" i="1"/>
  <c r="X59" i="1"/>
  <c r="I20" i="1"/>
  <c r="F20" i="1"/>
  <c r="BN65" i="1"/>
  <c r="BN15" i="1"/>
  <c r="BK153" i="1"/>
  <c r="BK27" i="1"/>
  <c r="BK146" i="1"/>
  <c r="BI20" i="1"/>
  <c r="BI37" i="1"/>
  <c r="BI124" i="1"/>
  <c r="BE59" i="1"/>
  <c r="BE72" i="1" s="1"/>
  <c r="BE124" i="1"/>
  <c r="BC59" i="1"/>
  <c r="BC72" i="1" s="1"/>
  <c r="BC94" i="1"/>
  <c r="BA75" i="1"/>
  <c r="BA133" i="1"/>
  <c r="BA84" i="1"/>
  <c r="AV59" i="1"/>
  <c r="AV72" i="1" s="1"/>
  <c r="AV146" i="1"/>
  <c r="AS65" i="1"/>
  <c r="AS75" i="1"/>
  <c r="AP162" i="1"/>
  <c r="AP133" i="1"/>
  <c r="AO52" i="1"/>
  <c r="AO133" i="1"/>
  <c r="AM104" i="1"/>
  <c r="AA27" i="1"/>
  <c r="AA104" i="1"/>
  <c r="Z20" i="1"/>
  <c r="Z146" i="1"/>
  <c r="X65" i="1"/>
  <c r="X153" i="1"/>
  <c r="U104" i="1"/>
  <c r="U75" i="1"/>
  <c r="Q153" i="1"/>
  <c r="F37" i="1"/>
  <c r="BK143" i="1"/>
  <c r="BI43" i="1"/>
  <c r="BI153" i="1"/>
  <c r="BE20" i="1"/>
  <c r="BE15" i="1"/>
  <c r="BE43" i="1"/>
  <c r="BC124" i="1"/>
  <c r="BC146" i="1"/>
  <c r="BA146" i="1"/>
  <c r="BA27" i="1"/>
  <c r="BA143" i="1"/>
  <c r="AV37" i="1"/>
  <c r="AV114" i="1"/>
  <c r="AS52" i="1"/>
  <c r="AQ27" i="1"/>
  <c r="AP59" i="1"/>
  <c r="AP72" i="1" s="1"/>
  <c r="AP65" i="1"/>
  <c r="AO15" i="1"/>
  <c r="AO104" i="1"/>
  <c r="AN162" i="1"/>
  <c r="AN15" i="1"/>
  <c r="AM20" i="1"/>
  <c r="AM15" i="1"/>
  <c r="AC143" i="1"/>
  <c r="AA162" i="1"/>
  <c r="AA153" i="1"/>
  <c r="Z37" i="1"/>
  <c r="Z59" i="1"/>
  <c r="X162" i="1"/>
  <c r="X75" i="1"/>
  <c r="U43" i="1"/>
  <c r="U52" i="1"/>
  <c r="R104" i="1"/>
  <c r="Q27" i="1"/>
  <c r="Q104" i="1"/>
  <c r="I146" i="1"/>
  <c r="F104" i="1"/>
  <c r="BE37" i="1"/>
  <c r="BE104" i="1"/>
  <c r="BC162" i="1"/>
  <c r="BA114" i="1"/>
  <c r="BA15" i="1"/>
  <c r="AV75" i="1"/>
  <c r="AV124" i="1"/>
  <c r="AV133" i="1"/>
  <c r="AT104" i="1"/>
  <c r="AS59" i="1"/>
  <c r="AS72" i="1" s="1"/>
  <c r="AS15" i="1"/>
  <c r="AQ153" i="1"/>
  <c r="AP43" i="1"/>
  <c r="AP153" i="1"/>
  <c r="AO20" i="1"/>
  <c r="AO153" i="1"/>
  <c r="AM43" i="1"/>
  <c r="AC43" i="1"/>
  <c r="AA65" i="1"/>
  <c r="AA37" i="1"/>
  <c r="Z162" i="1"/>
  <c r="Z65" i="1"/>
  <c r="X37" i="1"/>
  <c r="X143" i="1"/>
  <c r="U133" i="1"/>
  <c r="U143" i="1"/>
  <c r="R65" i="1"/>
  <c r="R52" i="1"/>
  <c r="Q162" i="1"/>
  <c r="Q43" i="1"/>
  <c r="I143" i="1"/>
  <c r="F43" i="1"/>
  <c r="BB37" i="1"/>
  <c r="BA153" i="1"/>
  <c r="BA124" i="1"/>
  <c r="BA59" i="1"/>
  <c r="BA72" i="1" s="1"/>
  <c r="AY114" i="1"/>
  <c r="AY65" i="1"/>
  <c r="AX143" i="1"/>
  <c r="AX27" i="1"/>
  <c r="AX75" i="1"/>
  <c r="AV52" i="1"/>
  <c r="AV43" i="1"/>
  <c r="AU27" i="1"/>
  <c r="AT59" i="1"/>
  <c r="AT72" i="1" s="1"/>
  <c r="AT143" i="1"/>
  <c r="AS133" i="1"/>
  <c r="AS20" i="1"/>
  <c r="AR65" i="1"/>
  <c r="AR27" i="1"/>
  <c r="AQ133" i="1"/>
  <c r="AQ104" i="1"/>
  <c r="AP15" i="1"/>
  <c r="AP20" i="1"/>
  <c r="AO162" i="1"/>
  <c r="AO27" i="1"/>
  <c r="AN65" i="1"/>
  <c r="AN43" i="1"/>
  <c r="AM59" i="1"/>
  <c r="AM72" i="1" s="1"/>
  <c r="AM52" i="1"/>
  <c r="AC146" i="1"/>
  <c r="AC59" i="1"/>
  <c r="AA59" i="1"/>
  <c r="AA43" i="1"/>
  <c r="Z27" i="1"/>
  <c r="Z153" i="1"/>
  <c r="X146" i="1"/>
  <c r="X52" i="1"/>
  <c r="U27" i="1"/>
  <c r="S143" i="1"/>
  <c r="S146" i="1"/>
  <c r="R27" i="1"/>
  <c r="R162" i="1"/>
  <c r="Q37" i="1"/>
  <c r="Q146" i="1"/>
  <c r="F65" i="1"/>
  <c r="E104" i="1"/>
  <c r="BQ20" i="1"/>
  <c r="BQ153" i="1"/>
  <c r="BN75" i="1"/>
  <c r="BN124" i="1"/>
  <c r="BK37" i="1"/>
  <c r="BI65" i="1"/>
  <c r="BC84" i="1"/>
  <c r="BC27" i="1"/>
  <c r="BA65" i="1"/>
  <c r="BA43" i="1"/>
  <c r="BA94" i="1"/>
  <c r="AS153" i="1"/>
  <c r="AS27" i="1"/>
  <c r="L104" i="1"/>
  <c r="F59" i="1"/>
  <c r="F153" i="1"/>
  <c r="BA37" i="1"/>
  <c r="AY43" i="1"/>
  <c r="AX37" i="1"/>
  <c r="AX15" i="1"/>
  <c r="AV27" i="1"/>
  <c r="AV20" i="1"/>
  <c r="AU52" i="1"/>
  <c r="AT114" i="1"/>
  <c r="AS43" i="1"/>
  <c r="AR52" i="1"/>
  <c r="AQ65" i="1"/>
  <c r="AP75" i="1"/>
  <c r="AO75" i="1"/>
  <c r="AN20" i="1"/>
  <c r="AM146" i="1"/>
  <c r="Z15" i="1"/>
  <c r="U65" i="1"/>
  <c r="S133" i="1"/>
  <c r="R20" i="1"/>
  <c r="Q75" i="1"/>
  <c r="L133" i="1"/>
  <c r="F15" i="1"/>
  <c r="AP41" i="1"/>
  <c r="AY41" i="1"/>
  <c r="BD122" i="1"/>
  <c r="BI122" i="1"/>
  <c r="BL122" i="1"/>
</calcChain>
</file>

<file path=xl/sharedStrings.xml><?xml version="1.0" encoding="utf-8"?>
<sst xmlns="http://schemas.openxmlformats.org/spreadsheetml/2006/main" count="1001" uniqueCount="257">
  <si>
    <t>Hospital Estadual de Formosa Dr. César Saad Fayad</t>
  </si>
  <si>
    <t>PRODUÇÃO ASSISTENCIAL:</t>
  </si>
  <si>
    <t xml:space="preserve"> 2022 - Contrato de Gestão nº 36/2022</t>
  </si>
  <si>
    <t xml:space="preserve"> 2022 - Contrato de Gestão nº 50/2022</t>
  </si>
  <si>
    <t>Contrato de Gestão nº 50/2022 - 1º TA</t>
  </si>
  <si>
    <t>Contrato de Gestão nº 50/2022 - 2º TA</t>
  </si>
  <si>
    <t xml:space="preserve">1. Internação (Paciente-dia) </t>
  </si>
  <si>
    <t xml:space="preserve">Semi-Crítico </t>
  </si>
  <si>
    <t xml:space="preserve">Critíco </t>
  </si>
  <si>
    <t xml:space="preserve">Total </t>
  </si>
  <si>
    <t>2. Atendimento de Urgência e Emergência</t>
  </si>
  <si>
    <t>Demanda espontânea</t>
  </si>
  <si>
    <t>Demanda regulada</t>
  </si>
  <si>
    <t>3. Saídas Hospitalares</t>
  </si>
  <si>
    <t>Meta</t>
  </si>
  <si>
    <t>Meta Parcial</t>
  </si>
  <si>
    <t>01 a 05 - Mai - 24</t>
  </si>
  <si>
    <t>01. Saídas Hospitalares</t>
  </si>
  <si>
    <t>06 a 31 - Mai - 24</t>
  </si>
  <si>
    <t>Clínica Médica</t>
  </si>
  <si>
    <t>Clínica Obstétrica</t>
  </si>
  <si>
    <t>Clínica Cirúrgica</t>
  </si>
  <si>
    <t>Saúde Mental</t>
  </si>
  <si>
    <t>Total</t>
  </si>
  <si>
    <t>4. Cirurgias Programadas</t>
  </si>
  <si>
    <t>02. Cirurgias Programadas</t>
  </si>
  <si>
    <t>Cirurgia Geral</t>
  </si>
  <si>
    <t>Cirurgia Vascular</t>
  </si>
  <si>
    <t>Ginecologia</t>
  </si>
  <si>
    <t>Ortopedia</t>
  </si>
  <si>
    <t>Cirurgia eletiva de alto giro</t>
  </si>
  <si>
    <t>Cirurgia eletiva hospitalar de média ou alta complexidade (Sem Alto Custo)</t>
  </si>
  <si>
    <t>Cirurgia eletiva hospitalar de alto custo ( Com ou Sem Opme)</t>
  </si>
  <si>
    <t>9. Consulta Ambulatorial</t>
  </si>
  <si>
    <t>03. Atendimento Ambulatorial</t>
  </si>
  <si>
    <t>Consulta Médica</t>
  </si>
  <si>
    <t>Consulta Multiprofissional</t>
  </si>
  <si>
    <t>Pequenos Procedimentos Ambulatoriais</t>
  </si>
  <si>
    <t>7. Consulta Médica</t>
  </si>
  <si>
    <t>04. Consulta Médica</t>
  </si>
  <si>
    <t>Angiologia e Cirurgia Vascular</t>
  </si>
  <si>
    <t>Cardiologia</t>
  </si>
  <si>
    <t>Cirurgia geral</t>
  </si>
  <si>
    <t>Ortopedia e Traumatologia</t>
  </si>
  <si>
    <t>Hematologia</t>
  </si>
  <si>
    <t>8. Consulta multiprofissional</t>
  </si>
  <si>
    <t>05. Consulta multiprofissional</t>
  </si>
  <si>
    <t>Fisioterapia</t>
  </si>
  <si>
    <t>Fonoaudiologia</t>
  </si>
  <si>
    <t>Terapia Ocupacional</t>
  </si>
  <si>
    <t>Enfermeiro</t>
  </si>
  <si>
    <t>Enfermagem</t>
  </si>
  <si>
    <t>5. Cirurgias Ambulatoriais</t>
  </si>
  <si>
    <t>06. Pequenos Procedimentos Ambulatoriais</t>
  </si>
  <si>
    <t>Postectomia</t>
  </si>
  <si>
    <t>Varizes</t>
  </si>
  <si>
    <t>Pequenos Procedimentos</t>
  </si>
  <si>
    <t>6. Cirurgias</t>
  </si>
  <si>
    <t>Cirurgia de Urgência</t>
  </si>
  <si>
    <t>-</t>
  </si>
  <si>
    <t>Cirurgias Programadas</t>
  </si>
  <si>
    <t>Cirurgias Ambulatoriais</t>
  </si>
  <si>
    <t>Cirurgias de Segundo tempo</t>
  </si>
  <si>
    <t>07. Leito Dia</t>
  </si>
  <si>
    <t>Leito Dia</t>
  </si>
  <si>
    <t>10. SADT Interno Realizado</t>
  </si>
  <si>
    <t>7. SADT Interno Realizado</t>
  </si>
  <si>
    <t>Análises Clínicas</t>
  </si>
  <si>
    <t>Ecocardiograma</t>
  </si>
  <si>
    <t>Tomografia</t>
  </si>
  <si>
    <t>Raio-X</t>
  </si>
  <si>
    <t>Ultrassonografia</t>
  </si>
  <si>
    <t>Eletrocardiograma</t>
  </si>
  <si>
    <t>08. SADT Externo Ofertado</t>
  </si>
  <si>
    <t>Ultrassonografia/Doppler</t>
  </si>
  <si>
    <t>09. SADT Externo Agendado</t>
  </si>
  <si>
    <t>11. SADT Externo Realizado</t>
  </si>
  <si>
    <t>10. SADT Externo Realizado</t>
  </si>
  <si>
    <t xml:space="preserve">Mamografia </t>
  </si>
  <si>
    <t>N/A</t>
  </si>
  <si>
    <t>11. SADT Externo Absenteísmo</t>
  </si>
  <si>
    <t>12. SADT Interno Realizado</t>
  </si>
  <si>
    <t>Patologia Clínica</t>
  </si>
  <si>
    <t>12. SADT Externo Ofertado</t>
  </si>
  <si>
    <t>Doppler</t>
  </si>
  <si>
    <t>13. Hospital Dia</t>
  </si>
  <si>
    <t>Atendimentos</t>
  </si>
  <si>
    <t>14. Especialidades Médicas para porta de entrada</t>
  </si>
  <si>
    <t>Ginecologia/obstetrícia</t>
  </si>
  <si>
    <t>15. Acolhimento, Avaliação e Classificação de Risco</t>
  </si>
  <si>
    <t>13.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</si>
  <si>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</si>
  <si>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</si>
  <si>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</si>
  <si>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</si>
  <si>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</si>
  <si>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</si>
  <si>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Amarela</t>
  </si>
  <si>
    <t>Pouco Urgente</t>
  </si>
  <si>
    <t>Verde</t>
  </si>
  <si>
    <t>Não Urgente</t>
  </si>
  <si>
    <t>Azul</t>
  </si>
  <si>
    <t>Situação Incompatível</t>
  </si>
  <si>
    <t>--</t>
  </si>
  <si>
    <t>16. Saídas da UTI</t>
  </si>
  <si>
    <t>14. Saídas da UTI</t>
  </si>
  <si>
    <t>Óbito</t>
  </si>
  <si>
    <t>Alta</t>
  </si>
  <si>
    <t>Transferência Externa</t>
  </si>
  <si>
    <t>Transferência Interna</t>
  </si>
  <si>
    <t>DESEMPENHO HOSPITALAR:</t>
  </si>
  <si>
    <t>Contrato 036/2022</t>
  </si>
  <si>
    <t>Contrato 050/2022</t>
  </si>
  <si>
    <t>Indicadores</t>
  </si>
  <si>
    <t>Indicadores de desempenho</t>
  </si>
  <si>
    <t>01. Taxa de Ocupação Hospitalar</t>
  </si>
  <si>
    <t>≥ 85%</t>
  </si>
  <si>
    <t>Total de Pacientes-dia</t>
  </si>
  <si>
    <t>Total de leitos operacionais-dia do período</t>
  </si>
  <si>
    <t>02. Média de Permanência Hospitalar (dias)</t>
  </si>
  <si>
    <t>≤ 5 (Dias)</t>
  </si>
  <si>
    <t>≤ 4 dias</t>
  </si>
  <si>
    <t>≤ 5 dias</t>
  </si>
  <si>
    <t>Total de saídas no período</t>
  </si>
  <si>
    <t>03. Índice de Intervalo de Substituição (horas)</t>
  </si>
  <si>
    <t>≤ 17 (Horas)</t>
  </si>
  <si>
    <t>≤ 24 (Horas)</t>
  </si>
  <si>
    <t>Taxa de ocupação hospitalar</t>
  </si>
  <si>
    <t>Média de tempo de permanência</t>
  </si>
  <si>
    <t>04. Taxa de Readmissão em UTI em até 48 horas (readmissão precoce em UTI)</t>
  </si>
  <si>
    <t>&lt; 5%</t>
  </si>
  <si>
    <t>Nº de pacientes readmitidos entre 0 e 48 Horas da última alta da UTI</t>
  </si>
  <si>
    <t>Nº de saídas da UTI (Por Alta)</t>
  </si>
  <si>
    <t>05. Taxa de Readmissão Hospitalar (29 Dias)</t>
  </si>
  <si>
    <t>≤ 20%</t>
  </si>
  <si>
    <t>Número de pacientes readmitidos entre 0 e 29 dias da última alta hospitalar</t>
  </si>
  <si>
    <t>Número total de internações hospitalares</t>
  </si>
  <si>
    <t>06. Percentual de Ocorrência de Glosas no SIH - DATASUS</t>
  </si>
  <si>
    <t>&lt; 1%</t>
  </si>
  <si>
    <t>≤ 1%</t>
  </si>
  <si>
    <t>≤ 7%</t>
  </si>
  <si>
    <t>Total de procedimentos rejeitados no SIH</t>
  </si>
  <si>
    <t>Total de procedimentos rejeitados no SIH (Exceto motivo de habilitação e capacidade instalada)</t>
  </si>
  <si>
    <t>Total de procedimentos apresentados no SIH</t>
  </si>
  <si>
    <t xml:space="preserve">07. Percentual de suspensão de cirurgia programada por condições operacionais (causas relacionadas à organização da Unidade) </t>
  </si>
  <si>
    <t>≤ 5%</t>
  </si>
  <si>
    <t>Nº de cirurgias programadas suspensas (Unidade)</t>
  </si>
  <si>
    <t>Nº de cirurgias programadas (mapa cirúrgico)</t>
  </si>
  <si>
    <t>08. Percentual de Suspensão de Cirurgias Programadas por condições operacionais (causas relacionadas ao paciente)</t>
  </si>
  <si>
    <t>Nº de cirurgias programadas suspensas (Paciente)</t>
  </si>
  <si>
    <r>
      <t xml:space="preserve">Nº de cirurgias programadas </t>
    </r>
    <r>
      <rPr>
        <sz val="10"/>
        <rFont val="Arial"/>
        <family val="2"/>
      </rPr>
      <t>(mapa cirúrgico)</t>
    </r>
  </si>
  <si>
    <t>08. Percentual de cirurgias eletivas realizadas com o TMAT (Expirado 1º ano)</t>
  </si>
  <si>
    <t>&lt;50%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</si>
  <si>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</si>
  <si>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</si>
  <si>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</si>
  <si>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&lt;25%</t>
  </si>
  <si>
    <t>Nº de cirurgias eletivas realizadas com TMAT expirado 2º ano</t>
  </si>
  <si>
    <t>12. Razão do Quantitativo de consultas ofertadas</t>
  </si>
  <si>
    <t>10. Razão do Quantitativo de consultas ofertadas</t>
  </si>
  <si>
    <t>Número de consultas ofertadas</t>
  </si>
  <si>
    <t>Número de consultas propostas</t>
  </si>
  <si>
    <t xml:space="preserve">13. Percentual de Exames de Imagem com resultado disponível em até 10 dia </t>
  </si>
  <si>
    <t>≥ 70%</t>
  </si>
  <si>
    <t xml:space="preserve">11. Percentual de Exames de Imagem com resultado disponível em até 10 dia </t>
  </si>
  <si>
    <t>Número de exames de imagem entregues em até 10 dias</t>
  </si>
  <si>
    <t>Total de exames de imagem realizados no período</t>
  </si>
  <si>
    <t>12. Percentual de casos de doenças/agravos/eventos de notificação compulsória imediata (DAEI) digitadas oportunamente - até 7 dias</t>
  </si>
  <si>
    <t>≥ 80%</t>
  </si>
  <si>
    <t>Número de casos DAEI digitadas em tempo oportuno - 7 dias</t>
  </si>
  <si>
    <t>Número de casos DAEI notificadas no período</t>
  </si>
  <si>
    <t>13. Percentual de casos de doenças/agravos/eventos de notificação compulsória imediata (DAEI) investigadas oportunamente - até 48h da data de notificação</t>
  </si>
  <si>
    <t>Número de casos DAEI investigados em tempo oportuno - 24 horas</t>
  </si>
  <si>
    <t xml:space="preserve">09. Percentual de partos cesáreos </t>
  </si>
  <si>
    <t>≤ 15%</t>
  </si>
  <si>
    <t xml:space="preserve">14. Percentual de partos cesáreos </t>
  </si>
  <si>
    <t>Nº de cesáreas realizadas</t>
  </si>
  <si>
    <t>Total de partos realizados</t>
  </si>
  <si>
    <t>10. Taxa de Aplicação da Classificação de Robson nas parturientes submetidas à cesárea</t>
  </si>
  <si>
    <t>15. Taxa de Aplicação da Classificação de Robson nas parturientes submetidas à cesárea</t>
  </si>
  <si>
    <t>Nº de parturientes submetidas a cesárea classificadas pela classificação de Robson no mês</t>
  </si>
  <si>
    <t>Total de parturientes submetidas a cesárea no mês</t>
  </si>
  <si>
    <t>16.Percentual de perda de medicamentos por prazo de validade expirado.</t>
  </si>
  <si>
    <t>≤ 2%</t>
  </si>
  <si>
    <t>Valor financeiro da perda do segmento padronizado por validade expirada no hospital</t>
  </si>
  <si>
    <t>Valor financeiro inventariado na CAF no período</t>
  </si>
  <si>
    <t>11. Percentual de investigação da gravidade de reações adversas a medicamentos (Farmacovigilância)</t>
  </si>
  <si>
    <t xml:space="preserve"> ≥ 95%</t>
  </si>
  <si>
    <t>≥ 95%</t>
  </si>
  <si>
    <t>Não houve</t>
  </si>
  <si>
    <t>Número de pacientes com RAM avaliados quanto à gravidade</t>
  </si>
  <si>
    <t xml:space="preserve">reações </t>
  </si>
  <si>
    <t>Número total de pacientes com RAM</t>
  </si>
  <si>
    <t>adversas</t>
  </si>
  <si>
    <t>14. Percentual de manifestações queixosas recebidas no sistema de ouvidoria do SUS</t>
  </si>
  <si>
    <t>Número de manifestações queixosas recebidas no sistema de ouvidoria do SUS</t>
  </si>
  <si>
    <t>Total de atendimentos realizados mensalmente</t>
  </si>
  <si>
    <t>EFETIVIDADE HOSPITALAR</t>
  </si>
  <si>
    <t>Efetividade ANO: 2022</t>
  </si>
  <si>
    <t>CG nº 50/2022</t>
  </si>
  <si>
    <t>1. TAXA DE OCUPAÇÃO (%) POR CLÍNICA</t>
  </si>
  <si>
    <t>Unidade de Internação</t>
  </si>
  <si>
    <t>Enfermaria Covid</t>
  </si>
  <si>
    <t>UTI Covid</t>
  </si>
  <si>
    <t>UTI Geral</t>
  </si>
  <si>
    <t>Geral</t>
  </si>
  <si>
    <t>2. TEMPO MÉDIO DE PERMANÊNCIA (DIAS) POR CLÍNICA</t>
  </si>
  <si>
    <t>3.63</t>
  </si>
  <si>
    <t>3. ÍNDICE DE INTERVALO DE SUBSTITUIÇÃO POR CLÍNICA [HORAS]</t>
  </si>
  <si>
    <t>4. Indicador Hospitalar de Efetividade</t>
  </si>
  <si>
    <t>Informações</t>
  </si>
  <si>
    <t>Total de Saídas Hospitalares</t>
  </si>
  <si>
    <t>Total de Óbitos/Mês</t>
  </si>
  <si>
    <t>Taxa de Mortalidade global</t>
  </si>
  <si>
    <t>Total de Óbitos (Tempo de Permanência &gt;24 horas)</t>
  </si>
  <si>
    <t>Taxa de Mortalidade Institucional (Óbitos &gt;24 horas)</t>
  </si>
  <si>
    <t>Taxa de Mortalidade Operatória (Óbito em até 07 dias do pós-operatório)</t>
  </si>
  <si>
    <t>Taxa de Cirurgia de Urgência</t>
  </si>
  <si>
    <t>5. Número de Funcionários e Leitos Operacionais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</si>
  <si>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</si>
  <si>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</si>
  <si>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</si>
  <si>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</si>
  <si>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</si>
  <si>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</si>
  <si>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6.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</si>
  <si>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</si>
  <si>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</si>
  <si>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</si>
  <si>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</si>
  <si>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</si>
  <si>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t>7.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</si>
  <si>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</si>
  <si>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</si>
  <si>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</si>
  <si>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Absenteísmo (%) Consultas Médicas</t>
  </si>
  <si>
    <t>Nº de Consultas Médicas (agendadas)</t>
  </si>
  <si>
    <t>Taxa de Absenteísmo (%) Consultas Não Médicas</t>
  </si>
  <si>
    <t xml:space="preserve">Nº de Consultas Não Médicas (agendadas) </t>
  </si>
  <si>
    <t>Nº de Consultas Médicas (realizadas)</t>
  </si>
  <si>
    <t>Nº de Consultas Não Médicas (realizadas)</t>
  </si>
  <si>
    <t>8. Taxa de Absenteísmo (%)</t>
  </si>
  <si>
    <t>Profissão</t>
  </si>
  <si>
    <t xml:space="preserve">Estatutário </t>
  </si>
  <si>
    <t>Celetista</t>
  </si>
  <si>
    <t>Assistente Farmácia</t>
  </si>
  <si>
    <t>n/a</t>
  </si>
  <si>
    <t>Cirurgião-Dentista</t>
  </si>
  <si>
    <t>Farmacêutico</t>
  </si>
  <si>
    <t xml:space="preserve">Administrativo </t>
  </si>
  <si>
    <t>Técnico em Enfermagem</t>
  </si>
  <si>
    <t>Psicólogos</t>
  </si>
  <si>
    <t>Auxiliar de Enfermagem</t>
  </si>
  <si>
    <t>Técnico em Laboratório</t>
  </si>
  <si>
    <t>Geral*</t>
  </si>
  <si>
    <t>Obs.: * A taxa de absenteísmo GERAL corresponde a todos os profissionais da unidade</t>
  </si>
  <si>
    <t>9. Saídas da 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</si>
</sst>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6]mmm\-yy;@"/>
    <numFmt numFmtId="165" formatCode="0.0%"/>
    <numFmt numFmtId="166" formatCode="#,##0_ ;[Red]\-#,##0\ "/>
    <numFmt numFmtId="167" formatCode="#,##0.00_ ;[Red]\-#,##0.00\ "/>
    <numFmt numFmtId="168" formatCode="&quot;R$&quot;\ #,##0"/>
    <numFmt numFmtId="169" formatCode="[$-416]mmm/yy"/>
  </numFmts>
  <fonts count="24" x14ac:knownFonts="1">
    <font>
      <sz val="11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Calibri"/>
      <family val="2"/>
      <charset val="1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FF0000"/>
      <name val="Arial"/>
      <family val="2"/>
    </font>
    <font>
      <i/>
      <sz val="10"/>
      <color rgb="FF000000"/>
      <name val="Arial"/>
      <family val="2"/>
    </font>
    <font>
      <sz val="10"/>
      <color theme="1"/>
      <name val="Aptos Narrow"/>
      <family val="2"/>
      <scheme val="minor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E6E6FF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E6E6FF"/>
      </patternFill>
    </fill>
    <fill>
      <patternFill patternType="solid">
        <fgColor rgb="FFE6E6FF"/>
        <bgColor rgb="FFE6E6FF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0" borderId="0"/>
    <xf numFmtId="9" fontId="8" fillId="0" borderId="0" applyFont="0" applyFill="0" applyBorder="0" applyAlignment="0" applyProtection="0"/>
  </cellStyleXfs>
  <cellXfs count="310">
    <xf numFmtId="0" fontId="0" fillId="0" borderId="0" xfId="0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3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164" fontId="15" fillId="4" borderId="3" xfId="0" applyNumberFormat="1" applyFont="1" applyFill="1" applyBorder="1" applyAlignment="1">
      <alignment horizontal="center" vertical="center" wrapText="1"/>
    </xf>
    <xf numFmtId="164" fontId="15" fillId="4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3" fontId="17" fillId="5" borderId="2" xfId="0" applyNumberFormat="1" applyFont="1" applyFill="1" applyBorder="1" applyAlignment="1">
      <alignment horizontal="left" vertical="center" wrapText="1" indent="1"/>
    </xf>
    <xf numFmtId="3" fontId="18" fillId="0" borderId="1" xfId="0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3" fontId="17" fillId="5" borderId="2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6" fillId="6" borderId="2" xfId="0" applyNumberFormat="1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16" fillId="3" borderId="3" xfId="0" applyNumberFormat="1" applyFont="1" applyFill="1" applyBorder="1" applyAlignment="1">
      <alignment horizontal="center" vertical="center" wrapText="1"/>
    </xf>
    <xf numFmtId="3" fontId="15" fillId="3" borderId="3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3" fontId="16" fillId="6" borderId="2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vertical="center" wrapText="1"/>
    </xf>
    <xf numFmtId="0" fontId="9" fillId="0" borderId="4" xfId="0" applyFont="1" applyBorder="1"/>
    <xf numFmtId="0" fontId="9" fillId="0" borderId="0" xfId="0" applyFont="1"/>
    <xf numFmtId="0" fontId="16" fillId="5" borderId="4" xfId="0" applyFont="1" applyFill="1" applyBorder="1" applyAlignment="1">
      <alignment horizontal="center" vertical="center" wrapText="1"/>
    </xf>
    <xf numFmtId="3" fontId="16" fillId="4" borderId="3" xfId="0" applyNumberFormat="1" applyFont="1" applyFill="1" applyBorder="1" applyAlignment="1">
      <alignment horizontal="center" vertical="center" wrapText="1"/>
    </xf>
    <xf numFmtId="3" fontId="17" fillId="0" borderId="3" xfId="0" applyNumberFormat="1" applyFont="1" applyBorder="1" applyAlignment="1">
      <alignment vertical="center" wrapText="1"/>
    </xf>
    <xf numFmtId="0" fontId="9" fillId="0" borderId="5" xfId="0" applyFont="1" applyBorder="1"/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22" fontId="16" fillId="4" borderId="1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7" fillId="5" borderId="1" xfId="0" applyNumberFormat="1" applyFont="1" applyFill="1" applyBorder="1" applyAlignment="1">
      <alignment horizontal="left" vertical="center" wrapText="1" indent="1"/>
    </xf>
    <xf numFmtId="3" fontId="17" fillId="0" borderId="1" xfId="0" applyNumberFormat="1" applyFont="1" applyBorder="1" applyAlignment="1">
      <alignment horizontal="center" vertical="center" wrapText="1"/>
    </xf>
    <xf numFmtId="3" fontId="17" fillId="5" borderId="1" xfId="0" applyNumberFormat="1" applyFont="1" applyFill="1" applyBorder="1" applyAlignment="1">
      <alignment horizontal="center" vertical="center" wrapText="1"/>
    </xf>
    <xf numFmtId="3" fontId="16" fillId="6" borderId="1" xfId="0" applyNumberFormat="1" applyFont="1" applyFill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3" fontId="16" fillId="6" borderId="1" xfId="0" applyNumberFormat="1" applyFont="1" applyFill="1" applyBorder="1" applyAlignment="1">
      <alignment horizontal="center" vertical="center" wrapText="1"/>
    </xf>
    <xf numFmtId="22" fontId="16" fillId="4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left" vertical="center" wrapText="1" indent="1"/>
    </xf>
    <xf numFmtId="3" fontId="16" fillId="0" borderId="1" xfId="0" applyNumberFormat="1" applyFont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left" vertical="center" wrapText="1"/>
    </xf>
    <xf numFmtId="0" fontId="16" fillId="5" borderId="6" xfId="0" applyFont="1" applyFill="1" applyBorder="1" applyAlignment="1">
      <alignment vertical="center" wrapText="1"/>
    </xf>
    <xf numFmtId="0" fontId="9" fillId="0" borderId="6" xfId="0" applyFont="1" applyBorder="1"/>
    <xf numFmtId="0" fontId="16" fillId="5" borderId="6" xfId="0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3" fontId="19" fillId="5" borderId="1" xfId="0" applyNumberFormat="1" applyFont="1" applyFill="1" applyBorder="1" applyAlignment="1">
      <alignment horizontal="center"/>
    </xf>
    <xf numFmtId="3" fontId="17" fillId="5" borderId="3" xfId="0" applyNumberFormat="1" applyFont="1" applyFill="1" applyBorder="1" applyAlignment="1">
      <alignment vertical="center" wrapText="1"/>
    </xf>
    <xf numFmtId="3" fontId="17" fillId="5" borderId="3" xfId="0" applyNumberFormat="1" applyFont="1" applyFill="1" applyBorder="1" applyAlignment="1">
      <alignment horizontal="center" vertical="center" wrapText="1"/>
    </xf>
    <xf numFmtId="3" fontId="16" fillId="6" borderId="3" xfId="0" applyNumberFormat="1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22" fontId="16" fillId="4" borderId="4" xfId="0" applyNumberFormat="1" applyFont="1" applyFill="1" applyBorder="1" applyAlignment="1">
      <alignment horizontal="center" vertical="center" wrapText="1"/>
    </xf>
    <xf numFmtId="3" fontId="17" fillId="5" borderId="4" xfId="0" applyNumberFormat="1" applyFont="1" applyFill="1" applyBorder="1" applyAlignment="1">
      <alignment horizontal="center" vertical="center" wrapText="1"/>
    </xf>
    <xf numFmtId="3" fontId="16" fillId="6" borderId="4" xfId="0" applyNumberFormat="1" applyFont="1" applyFill="1" applyBorder="1" applyAlignment="1">
      <alignment horizontal="center" vertical="center" wrapText="1"/>
    </xf>
    <xf numFmtId="3" fontId="17" fillId="5" borderId="7" xfId="0" applyNumberFormat="1" applyFont="1" applyFill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/>
    </xf>
    <xf numFmtId="3" fontId="17" fillId="5" borderId="8" xfId="0" applyNumberFormat="1" applyFont="1" applyFill="1" applyBorder="1" applyAlignment="1">
      <alignment horizontal="center" vertical="center" wrapText="1"/>
    </xf>
    <xf numFmtId="165" fontId="18" fillId="5" borderId="1" xfId="2" applyNumberFormat="1" applyFont="1" applyFill="1" applyBorder="1" applyAlignment="1">
      <alignment horizontal="center" vertical="center"/>
    </xf>
    <xf numFmtId="165" fontId="17" fillId="5" borderId="1" xfId="0" applyNumberFormat="1" applyFont="1" applyFill="1" applyBorder="1" applyAlignment="1">
      <alignment horizontal="center" vertical="center" wrapText="1"/>
    </xf>
    <xf numFmtId="165" fontId="16" fillId="6" borderId="1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left" vertical="center" wrapText="1" indent="1"/>
    </xf>
    <xf numFmtId="3" fontId="16" fillId="0" borderId="3" xfId="0" quotePrefix="1" applyNumberFormat="1" applyFont="1" applyBorder="1" applyAlignment="1">
      <alignment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horizontal="left" vertical="center" wrapText="1"/>
    </xf>
    <xf numFmtId="3" fontId="16" fillId="3" borderId="2" xfId="0" applyNumberFormat="1" applyFont="1" applyFill="1" applyBorder="1" applyAlignment="1">
      <alignment horizontal="center" vertical="center" wrapText="1"/>
    </xf>
    <xf numFmtId="3" fontId="12" fillId="0" borderId="0" xfId="0" applyNumberFormat="1" applyFont="1"/>
    <xf numFmtId="0" fontId="15" fillId="4" borderId="2" xfId="0" applyFont="1" applyFill="1" applyBorder="1" applyAlignment="1">
      <alignment horizontal="left" vertical="center" wrapText="1"/>
    </xf>
    <xf numFmtId="164" fontId="15" fillId="4" borderId="4" xfId="0" applyNumberFormat="1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 wrapText="1"/>
    </xf>
    <xf numFmtId="3" fontId="18" fillId="5" borderId="1" xfId="0" applyNumberFormat="1" applyFont="1" applyFill="1" applyBorder="1" applyAlignment="1">
      <alignment horizontal="left" vertical="center" wrapText="1" indent="1"/>
    </xf>
    <xf numFmtId="3" fontId="18" fillId="0" borderId="1" xfId="0" applyNumberFormat="1" applyFont="1" applyBorder="1" applyAlignment="1">
      <alignment vertical="center"/>
    </xf>
    <xf numFmtId="3" fontId="18" fillId="0" borderId="8" xfId="0" applyNumberFormat="1" applyFont="1" applyBorder="1" applyAlignment="1">
      <alignment vertical="center"/>
    </xf>
    <xf numFmtId="3" fontId="18" fillId="5" borderId="2" xfId="0" applyNumberFormat="1" applyFont="1" applyFill="1" applyBorder="1" applyAlignment="1">
      <alignment horizontal="left" vertical="center" wrapText="1" indent="1"/>
    </xf>
    <xf numFmtId="3" fontId="18" fillId="5" borderId="3" xfId="0" applyNumberFormat="1" applyFont="1" applyFill="1" applyBorder="1" applyAlignment="1">
      <alignment horizontal="left" vertical="center" wrapText="1"/>
    </xf>
    <xf numFmtId="3" fontId="18" fillId="5" borderId="3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left" vertical="center" wrapText="1" indent="1"/>
    </xf>
    <xf numFmtId="3" fontId="11" fillId="0" borderId="0" xfId="0" applyNumberFormat="1" applyFont="1" applyAlignment="1">
      <alignment horizontal="center" vertical="center"/>
    </xf>
    <xf numFmtId="3" fontId="18" fillId="0" borderId="2" xfId="0" applyNumberFormat="1" applyFont="1" applyBorder="1" applyAlignment="1">
      <alignment horizontal="left" vertical="center" wrapText="1" indent="1"/>
    </xf>
    <xf numFmtId="3" fontId="18" fillId="0" borderId="3" xfId="0" applyNumberFormat="1" applyFont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center" vertical="center"/>
    </xf>
    <xf numFmtId="3" fontId="18" fillId="0" borderId="1" xfId="0" quotePrefix="1" applyNumberFormat="1" applyFont="1" applyBorder="1" applyAlignment="1">
      <alignment vertical="center"/>
    </xf>
    <xf numFmtId="3" fontId="18" fillId="0" borderId="7" xfId="0" quotePrefix="1" applyNumberFormat="1" applyFont="1" applyBorder="1" applyAlignment="1">
      <alignment vertical="center"/>
    </xf>
    <xf numFmtId="3" fontId="18" fillId="0" borderId="3" xfId="0" applyNumberFormat="1" applyFont="1" applyBorder="1" applyAlignment="1">
      <alignment horizontal="center" vertical="center" wrapText="1"/>
    </xf>
    <xf numFmtId="3" fontId="15" fillId="3" borderId="2" xfId="0" applyNumberFormat="1" applyFont="1" applyFill="1" applyBorder="1" applyAlignment="1">
      <alignment horizontal="left" vertical="center" wrapText="1"/>
    </xf>
    <xf numFmtId="3" fontId="15" fillId="3" borderId="4" xfId="0" applyNumberFormat="1" applyFont="1" applyFill="1" applyBorder="1" applyAlignment="1">
      <alignment horizontal="center" vertical="center"/>
    </xf>
    <xf numFmtId="3" fontId="18" fillId="3" borderId="3" xfId="0" applyNumberFormat="1" applyFont="1" applyFill="1" applyBorder="1" applyAlignment="1">
      <alignment vertical="center"/>
    </xf>
    <xf numFmtId="3" fontId="15" fillId="3" borderId="3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horizontal="center" vertical="center"/>
    </xf>
    <xf numFmtId="0" fontId="18" fillId="4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5" fillId="2" borderId="1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/>
    </xf>
    <xf numFmtId="22" fontId="15" fillId="4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 indent="2"/>
    </xf>
    <xf numFmtId="166" fontId="15" fillId="5" borderId="1" xfId="0" applyNumberFormat="1" applyFont="1" applyFill="1" applyBorder="1" applyAlignment="1">
      <alignment horizontal="center" vertical="center"/>
    </xf>
    <xf numFmtId="166" fontId="18" fillId="0" borderId="1" xfId="0" applyNumberFormat="1" applyFont="1" applyBorder="1" applyAlignment="1">
      <alignment horizontal="center" vertical="center"/>
    </xf>
    <xf numFmtId="166" fontId="15" fillId="5" borderId="7" xfId="0" applyNumberFormat="1" applyFont="1" applyFill="1" applyBorder="1" applyAlignment="1">
      <alignment horizontal="center" vertical="center"/>
    </xf>
    <xf numFmtId="166" fontId="15" fillId="5" borderId="8" xfId="0" applyNumberFormat="1" applyFont="1" applyFill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0" fontId="21" fillId="0" borderId="1" xfId="0" applyNumberFormat="1" applyFont="1" applyBorder="1" applyAlignment="1">
      <alignment horizontal="left" vertical="center" wrapText="1" indent="2"/>
    </xf>
    <xf numFmtId="10" fontId="18" fillId="0" borderId="1" xfId="0" applyNumberFormat="1" applyFont="1" applyBorder="1" applyAlignment="1">
      <alignment horizontal="center" vertical="center"/>
    </xf>
    <xf numFmtId="10" fontId="15" fillId="0" borderId="7" xfId="0" applyNumberFormat="1" applyFont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4" fontId="21" fillId="0" borderId="1" xfId="0" applyNumberFormat="1" applyFont="1" applyBorder="1" applyAlignment="1">
      <alignment horizontal="left" vertical="center" wrapText="1" indent="2"/>
    </xf>
    <xf numFmtId="4" fontId="0" fillId="0" borderId="1" xfId="0" applyNumberForma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5" fillId="0" borderId="8" xfId="0" applyNumberFormat="1" applyFont="1" applyBorder="1" applyAlignment="1">
      <alignment horizontal="center" vertical="center"/>
    </xf>
    <xf numFmtId="10" fontId="15" fillId="0" borderId="1" xfId="0" applyNumberFormat="1" applyFont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left" vertical="center" wrapText="1" indent="2"/>
    </xf>
    <xf numFmtId="3" fontId="15" fillId="0" borderId="1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left" vertical="center" wrapText="1" indent="2"/>
    </xf>
    <xf numFmtId="3" fontId="14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 indent="2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/>
    </xf>
    <xf numFmtId="168" fontId="18" fillId="0" borderId="1" xfId="0" applyNumberFormat="1" applyFont="1" applyBorder="1" applyAlignment="1">
      <alignment horizontal="left" vertical="center" wrapText="1" indent="2"/>
    </xf>
    <xf numFmtId="168" fontId="15" fillId="0" borderId="1" xfId="0" applyNumberFormat="1" applyFont="1" applyBorder="1" applyAlignment="1">
      <alignment horizontal="center" vertical="center" wrapText="1"/>
    </xf>
    <xf numFmtId="168" fontId="18" fillId="0" borderId="1" xfId="0" applyNumberFormat="1" applyFont="1" applyBorder="1" applyAlignment="1">
      <alignment horizontal="center" vertical="center"/>
    </xf>
    <xf numFmtId="168" fontId="15" fillId="0" borderId="7" xfId="0" applyNumberFormat="1" applyFont="1" applyBorder="1" applyAlignment="1">
      <alignment horizontal="center" vertical="center" wrapText="1"/>
    </xf>
    <xf numFmtId="168" fontId="18" fillId="0" borderId="2" xfId="0" applyNumberFormat="1" applyFont="1" applyBorder="1" applyAlignment="1">
      <alignment horizontal="center" vertical="center"/>
    </xf>
    <xf numFmtId="168" fontId="18" fillId="0" borderId="10" xfId="0" applyNumberFormat="1" applyFont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0" fillId="0" borderId="0" xfId="0" applyNumberFormat="1" applyAlignment="1">
      <alignment vertical="center"/>
    </xf>
    <xf numFmtId="168" fontId="15" fillId="0" borderId="8" xfId="0" applyNumberFormat="1" applyFont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/>
    </xf>
    <xf numFmtId="10" fontId="15" fillId="0" borderId="8" xfId="0" applyNumberFormat="1" applyFont="1" applyBorder="1" applyAlignment="1">
      <alignment horizontal="center" vertical="center"/>
    </xf>
    <xf numFmtId="10" fontId="15" fillId="0" borderId="8" xfId="0" applyNumberFormat="1" applyFont="1" applyBorder="1" applyAlignment="1">
      <alignment horizontal="center" vertical="center" wrapText="1"/>
    </xf>
    <xf numFmtId="166" fontId="18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5" fillId="7" borderId="1" xfId="0" applyFont="1" applyFill="1" applyBorder="1" applyAlignment="1">
      <alignment vertical="center"/>
    </xf>
    <xf numFmtId="3" fontId="15" fillId="7" borderId="2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15" fillId="7" borderId="1" xfId="0" applyFont="1" applyFill="1" applyBorder="1" applyAlignment="1">
      <alignment vertical="center" wrapText="1"/>
    </xf>
    <xf numFmtId="10" fontId="18" fillId="0" borderId="1" xfId="0" applyNumberFormat="1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10" fontId="15" fillId="7" borderId="1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" fillId="3" borderId="11" xfId="0" applyFont="1" applyFill="1" applyBorder="1" applyAlignment="1">
      <alignment vertical="center"/>
    </xf>
    <xf numFmtId="4" fontId="18" fillId="0" borderId="1" xfId="0" applyNumberFormat="1" applyFont="1" applyBorder="1" applyAlignment="1">
      <alignment horizontal="left" vertical="center" wrapText="1"/>
    </xf>
    <xf numFmtId="4" fontId="15" fillId="7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169" fontId="18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10" fontId="18" fillId="0" borderId="1" xfId="0" applyNumberFormat="1" applyFont="1" applyBorder="1" applyAlignment="1">
      <alignment horizontal="left" vertical="center"/>
    </xf>
    <xf numFmtId="10" fontId="18" fillId="0" borderId="0" xfId="0" applyNumberFormat="1" applyFont="1" applyAlignment="1">
      <alignment horizontal="left" vertical="center" wrapText="1"/>
    </xf>
    <xf numFmtId="10" fontId="1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2" fillId="0" borderId="0" xfId="0" applyNumberFormat="1" applyFont="1" applyAlignment="1">
      <alignment vertical="center"/>
    </xf>
    <xf numFmtId="3" fontId="18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/>
    </xf>
    <xf numFmtId="3" fontId="22" fillId="0" borderId="0" xfId="0" applyNumberFormat="1" applyFont="1" applyAlignment="1">
      <alignment vertical="center"/>
    </xf>
    <xf numFmtId="3" fontId="18" fillId="8" borderId="1" xfId="0" applyNumberFormat="1" applyFont="1" applyFill="1" applyBorder="1" applyAlignment="1">
      <alignment horizontal="left" vertical="center" wrapText="1"/>
    </xf>
    <xf numFmtId="10" fontId="18" fillId="8" borderId="1" xfId="0" applyNumberFormat="1" applyFont="1" applyFill="1" applyBorder="1" applyAlignment="1">
      <alignment horizontal="left" vertical="center" wrapText="1"/>
    </xf>
    <xf numFmtId="0" fontId="18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10" fontId="15" fillId="7" borderId="10" xfId="0" applyNumberFormat="1" applyFont="1" applyFill="1" applyBorder="1" applyAlignment="1">
      <alignment horizontal="center" vertical="center" wrapText="1"/>
    </xf>
    <xf numFmtId="10" fontId="15" fillId="3" borderId="10" xfId="0" applyNumberFormat="1" applyFont="1" applyFill="1" applyBorder="1" applyAlignment="1">
      <alignment horizontal="center" vertical="center" wrapText="1"/>
    </xf>
    <xf numFmtId="10" fontId="18" fillId="0" borderId="10" xfId="0" applyNumberFormat="1" applyFont="1" applyBorder="1" applyAlignment="1">
      <alignment horizontal="left" vertical="center" wrapText="1"/>
    </xf>
    <xf numFmtId="10" fontId="18" fillId="0" borderId="10" xfId="0" applyNumberFormat="1" applyFont="1" applyBorder="1" applyAlignment="1">
      <alignment horizontal="center" vertical="center" wrapText="1"/>
    </xf>
    <xf numFmtId="10" fontId="18" fillId="0" borderId="15" xfId="0" applyNumberFormat="1" applyFont="1" applyBorder="1" applyAlignment="1">
      <alignment horizontal="center" vertical="center" wrapText="1"/>
    </xf>
    <xf numFmtId="10" fontId="18" fillId="0" borderId="16" xfId="0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10" fontId="18" fillId="0" borderId="17" xfId="0" applyNumberFormat="1" applyFont="1" applyBorder="1" applyAlignment="1">
      <alignment horizontal="center" vertical="center" wrapText="1"/>
    </xf>
    <xf numFmtId="10" fontId="18" fillId="0" borderId="18" xfId="0" applyNumberFormat="1" applyFont="1" applyBorder="1" applyAlignment="1">
      <alignment horizontal="center" vertical="center" wrapText="1"/>
    </xf>
    <xf numFmtId="10" fontId="18" fillId="0" borderId="0" xfId="0" applyNumberFormat="1" applyFont="1" applyAlignment="1">
      <alignment horizontal="center" vertical="center" wrapText="1"/>
    </xf>
    <xf numFmtId="10" fontId="18" fillId="0" borderId="2" xfId="0" applyNumberFormat="1" applyFont="1" applyBorder="1" applyAlignment="1">
      <alignment horizontal="center" vertical="center" wrapText="1"/>
    </xf>
    <xf numFmtId="10" fontId="18" fillId="0" borderId="15" xfId="0" applyNumberFormat="1" applyFont="1" applyBorder="1" applyAlignment="1">
      <alignment horizontal="left" vertical="center" wrapText="1"/>
    </xf>
    <xf numFmtId="10" fontId="18" fillId="0" borderId="19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3" fontId="16" fillId="0" borderId="1" xfId="0" applyNumberFormat="1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3" fontId="17" fillId="0" borderId="9" xfId="0" applyNumberFormat="1" applyFont="1" applyBorder="1" applyAlignment="1">
      <alignment horizontal="center" vertical="center" wrapText="1"/>
    </xf>
    <xf numFmtId="3" fontId="17" fillId="0" borderId="8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3" fontId="15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center" vertical="center"/>
    </xf>
    <xf numFmtId="164" fontId="15" fillId="3" borderId="3" xfId="0" applyNumberFormat="1" applyFont="1" applyFill="1" applyBorder="1" applyAlignment="1">
      <alignment horizontal="center" vertical="center"/>
    </xf>
    <xf numFmtId="164" fontId="15" fillId="7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164" fontId="15" fillId="7" borderId="2" xfId="0" applyNumberFormat="1" applyFont="1" applyFill="1" applyBorder="1" applyAlignment="1">
      <alignment horizontal="center" vertical="center"/>
    </xf>
    <xf numFmtId="164" fontId="15" fillId="7" borderId="3" xfId="0" applyNumberFormat="1" applyFont="1" applyFill="1" applyBorder="1" applyAlignment="1">
      <alignment horizontal="center" vertical="center"/>
    </xf>
    <xf numFmtId="10" fontId="15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vertical="center"/>
    </xf>
    <xf numFmtId="10" fontId="15" fillId="3" borderId="10" xfId="0" applyNumberFormat="1" applyFont="1" applyFill="1" applyBorder="1" applyAlignment="1">
      <alignment horizontal="center" vertical="center" wrapText="1"/>
    </xf>
    <xf numFmtId="10" fontId="4" fillId="3" borderId="16" xfId="0" applyNumberFormat="1" applyFont="1" applyFill="1" applyBorder="1" applyAlignment="1">
      <alignment vertical="center"/>
    </xf>
    <xf numFmtId="10" fontId="15" fillId="7" borderId="1" xfId="0" applyNumberFormat="1" applyFont="1" applyFill="1" applyBorder="1" applyAlignment="1">
      <alignment horizontal="center" vertical="center" wrapText="1"/>
    </xf>
    <xf numFmtId="10" fontId="4" fillId="3" borderId="2" xfId="0" applyNumberFormat="1" applyFont="1" applyFill="1" applyBorder="1" applyAlignment="1">
      <alignment vertical="center"/>
    </xf>
    <xf numFmtId="10" fontId="15" fillId="7" borderId="10" xfId="0" applyNumberFormat="1" applyFont="1" applyFill="1" applyBorder="1" applyAlignment="1">
      <alignment horizontal="center" vertical="center" wrapText="1"/>
    </xf>
    <xf numFmtId="10" fontId="4" fillId="3" borderId="10" xfId="0" applyNumberFormat="1" applyFont="1" applyFill="1" applyBorder="1" applyAlignment="1">
      <alignment vertical="center"/>
    </xf>
    <xf numFmtId="10" fontId="4" fillId="3" borderId="10" xfId="0" applyNumberFormat="1" applyFont="1" applyFill="1" applyBorder="1" applyAlignment="1">
      <alignment horizontal="center" vertical="center"/>
    </xf>
    <xf numFmtId="164" fontId="15" fillId="3" borderId="10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164" fontId="15" fillId="7" borderId="10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/>
    </xf>
    <xf numFmtId="3" fontId="18" fillId="11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vertical="center"/>
    </xf>
    <xf numFmtId="3" fontId="4" fillId="11" borderId="1" xfId="0" applyNumberFormat="1" applyFont="1" applyFill="1" applyBorder="1" applyAlignment="1">
      <alignment horizontal="center" vertical="center"/>
    </xf>
    <xf numFmtId="10" fontId="18" fillId="0" borderId="2" xfId="1" applyNumberFormat="1" applyFont="1" applyBorder="1" applyAlignment="1">
      <alignment horizontal="center" vertical="center"/>
    </xf>
    <xf numFmtId="10" fontId="18" fillId="0" borderId="3" xfId="1" applyNumberFormat="1" applyFont="1" applyBorder="1" applyAlignment="1">
      <alignment horizontal="center" vertical="center"/>
    </xf>
    <xf numFmtId="10" fontId="18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0" fontId="18" fillId="0" borderId="16" xfId="0" applyNumberFormat="1" applyFont="1" applyBorder="1" applyAlignment="1">
      <alignment horizontal="center" vertical="center"/>
    </xf>
    <xf numFmtId="10" fontId="2" fillId="0" borderId="17" xfId="0" applyNumberFormat="1" applyFont="1" applyBorder="1" applyAlignment="1">
      <alignment vertical="center"/>
    </xf>
    <xf numFmtId="10" fontId="18" fillId="0" borderId="13" xfId="0" applyNumberFormat="1" applyFont="1" applyBorder="1" applyAlignment="1">
      <alignment horizontal="center" vertical="center"/>
    </xf>
    <xf numFmtId="10" fontId="2" fillId="0" borderId="13" xfId="0" applyNumberFormat="1" applyFont="1" applyBorder="1" applyAlignment="1">
      <alignment vertical="center"/>
    </xf>
    <xf numFmtId="10" fontId="18" fillId="0" borderId="10" xfId="0" applyNumberFormat="1" applyFont="1" applyBorder="1" applyAlignment="1">
      <alignment horizontal="center" vertical="center"/>
    </xf>
    <xf numFmtId="10" fontId="2" fillId="0" borderId="10" xfId="0" applyNumberFormat="1" applyFont="1" applyBorder="1" applyAlignment="1">
      <alignment vertical="center"/>
    </xf>
    <xf numFmtId="10" fontId="2" fillId="0" borderId="1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0" fontId="18" fillId="0" borderId="2" xfId="0" applyNumberFormat="1" applyFont="1" applyBorder="1" applyAlignment="1">
      <alignment horizontal="center" vertical="center"/>
    </xf>
    <xf numFmtId="10" fontId="18" fillId="0" borderId="3" xfId="0" applyNumberFormat="1" applyFont="1" applyBorder="1" applyAlignment="1">
      <alignment horizontal="center" vertical="center"/>
    </xf>
    <xf numFmtId="10" fontId="18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7" fontId="18" fillId="0" borderId="16" xfId="0" applyNumberFormat="1" applyFont="1" applyBorder="1" applyAlignment="1">
      <alignment horizontal="center" vertical="center"/>
    </xf>
    <xf numFmtId="167" fontId="2" fillId="0" borderId="17" xfId="0" applyNumberFormat="1" applyFont="1" applyBorder="1" applyAlignment="1">
      <alignment vertical="center"/>
    </xf>
    <xf numFmtId="167" fontId="2" fillId="0" borderId="17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4" fontId="15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15" fillId="7" borderId="1" xfId="0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" fontId="15" fillId="7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18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15" fillId="7" borderId="2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4" fontId="15" fillId="7" borderId="2" xfId="0" applyNumberFormat="1" applyFont="1" applyFill="1" applyBorder="1" applyAlignment="1">
      <alignment horizontal="center" vertical="center"/>
    </xf>
    <xf numFmtId="4" fontId="15" fillId="7" borderId="3" xfId="0" applyNumberFormat="1" applyFont="1" applyFill="1" applyBorder="1" applyAlignment="1">
      <alignment horizontal="center" vertical="center"/>
    </xf>
    <xf numFmtId="4" fontId="23" fillId="7" borderId="2" xfId="0" applyNumberFormat="1" applyFont="1" applyFill="1" applyBorder="1" applyAlignment="1">
      <alignment horizontal="center" vertical="center"/>
    </xf>
    <xf numFmtId="4" fontId="23" fillId="7" borderId="3" xfId="0" applyNumberFormat="1" applyFont="1" applyFill="1" applyBorder="1" applyAlignment="1">
      <alignment horizontal="center" vertical="center"/>
    </xf>
    <xf numFmtId="3" fontId="15" fillId="7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vertical="center"/>
    </xf>
    <xf numFmtId="4" fontId="18" fillId="0" borderId="2" xfId="0" applyNumberFormat="1" applyFont="1" applyBorder="1" applyAlignment="1">
      <alignment horizontal="center" vertical="center"/>
    </xf>
    <xf numFmtId="4" fontId="18" fillId="0" borderId="3" xfId="0" applyNumberFormat="1" applyFont="1" applyBorder="1" applyAlignment="1">
      <alignment horizontal="center" vertical="center"/>
    </xf>
    <xf numFmtId="10" fontId="15" fillId="7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10" fontId="23" fillId="7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3C8DBF78-F489-488B-A15D-B664E4BAD263}"/>
    <cellStyle name="Porcentagem 4" xfId="2" xr:uid="{43A32D3B-2C62-4284-AC73-431C407FBD4E}"/>
  </cellStyles>
  <dxfs count="2"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66675</xdr:rowOff>
    </xdr:from>
    <xdr:to>
      <xdr:col>33</xdr:col>
      <xdr:colOff>1800225</xdr:colOff>
      <xdr:row>4</xdr:row>
      <xdr:rowOff>28575</xdr:rowOff>
    </xdr:to>
    <xdr:pic>
      <xdr:nvPicPr>
        <xdr:cNvPr id="1029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D0E33867-F444-8F5F-B5A5-07061F07C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"/>
          <a:ext cx="1800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2647950</xdr:colOff>
      <xdr:row>1</xdr:row>
      <xdr:rowOff>28575</xdr:rowOff>
    </xdr:from>
    <xdr:to>
      <xdr:col>51</xdr:col>
      <xdr:colOff>476250</xdr:colOff>
      <xdr:row>4</xdr:row>
      <xdr:rowOff>0</xdr:rowOff>
    </xdr:to>
    <xdr:pic>
      <xdr:nvPicPr>
        <xdr:cNvPr id="1030" name="Imagem 1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67B1D405-E9A9-8D7D-062C-C1C6A4C37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219075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33</xdr:col>
      <xdr:colOff>1581150</xdr:colOff>
      <xdr:row>3</xdr:row>
      <xdr:rowOff>0</xdr:rowOff>
    </xdr:to>
    <xdr:pic>
      <xdr:nvPicPr>
        <xdr:cNvPr id="2053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EEF9F43E-D381-1EEC-8FC8-8C83A3C93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581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4219575</xdr:colOff>
      <xdr:row>0</xdr:row>
      <xdr:rowOff>114300</xdr:rowOff>
    </xdr:from>
    <xdr:to>
      <xdr:col>49</xdr:col>
      <xdr:colOff>628650</xdr:colOff>
      <xdr:row>3</xdr:row>
      <xdr:rowOff>85725</xdr:rowOff>
    </xdr:to>
    <xdr:pic>
      <xdr:nvPicPr>
        <xdr:cNvPr id="2054" name="Imagem 2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53BD61A3-1633-ED0B-62CF-9C82296F2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114300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0</xdr:col>
      <xdr:colOff>2200275</xdr:colOff>
      <xdr:row>3</xdr:row>
      <xdr:rowOff>152400</xdr:rowOff>
    </xdr:to>
    <xdr:pic>
      <xdr:nvPicPr>
        <xdr:cNvPr id="3077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4B26F1B7-0469-56EE-D617-C79804595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2076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2714625</xdr:colOff>
      <xdr:row>0</xdr:row>
      <xdr:rowOff>114300</xdr:rowOff>
    </xdr:from>
    <xdr:to>
      <xdr:col>86</xdr:col>
      <xdr:colOff>47625</xdr:colOff>
      <xdr:row>3</xdr:row>
      <xdr:rowOff>85725</xdr:rowOff>
    </xdr:to>
    <xdr:pic>
      <xdr:nvPicPr>
        <xdr:cNvPr id="3078" name="Imagem 2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4B2BE8A3-995B-2D87-022B-0F39CBBA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114300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342BB-0B11-43F8-99EF-0DDE711B7F28}">
  <sheetPr>
    <tabColor theme="4" tint="-0.249977111117893"/>
  </sheetPr>
  <dimension ref="A1:BR167"/>
  <sheetViews>
    <sheetView showGridLines="0" view="pageBreakPreview" topLeftCell="AH130" zoomScaleNormal="100" zoomScaleSheetLayoutView="100" workbookViewId="0">
      <selection activeCell="AL155" sqref="AL155"/>
    </sheetView>
  </sheetViews>
  <sheetFormatPr defaultColWidth="71.7109375" defaultRowHeight="15" x14ac:dyDescent="0.25"/>
  <cols>
    <col min="1" max="1" width="49.42578125" hidden="1" customWidth="1"/>
    <col min="2" max="2" width="6.42578125" hidden="1" customWidth="1"/>
    <col min="3" max="3" width="7.28515625" hidden="1" customWidth="1"/>
    <col min="4" max="4" width="7.140625" hidden="1" customWidth="1"/>
    <col min="5" max="5" width="6.42578125" hidden="1" customWidth="1"/>
    <col min="6" max="6" width="7" hidden="1" customWidth="1"/>
    <col min="7" max="7" width="6.42578125" hidden="1" customWidth="1"/>
    <col min="8" max="8" width="8.85546875" hidden="1" customWidth="1"/>
    <col min="9" max="9" width="6.42578125" hidden="1" customWidth="1"/>
    <col min="10" max="10" width="7" hidden="1" customWidth="1"/>
    <col min="11" max="12" width="6.42578125" hidden="1" customWidth="1"/>
    <col min="13" max="14" width="6.85546875" hidden="1" customWidth="1"/>
    <col min="15" max="15" width="8.85546875" hidden="1" customWidth="1"/>
    <col min="16" max="17" width="6.42578125" hidden="1" customWidth="1"/>
    <col min="18" max="18" width="7.140625" hidden="1" customWidth="1"/>
    <col min="19" max="19" width="6.42578125" hidden="1" customWidth="1"/>
    <col min="20" max="20" width="7" hidden="1" customWidth="1"/>
    <col min="21" max="22" width="6.42578125" hidden="1" customWidth="1"/>
    <col min="23" max="23" width="7" hidden="1" customWidth="1"/>
    <col min="24" max="25" width="6.42578125" hidden="1" customWidth="1"/>
    <col min="26" max="27" width="6.85546875" hidden="1" customWidth="1"/>
    <col min="28" max="29" width="6.42578125" hidden="1" customWidth="1"/>
    <col min="30" max="30" width="7.140625" hidden="1" customWidth="1"/>
    <col min="31" max="31" width="6.42578125" hidden="1" customWidth="1"/>
    <col min="32" max="32" width="12.42578125" hidden="1" customWidth="1"/>
    <col min="33" max="33" width="16.140625" hidden="1" customWidth="1"/>
    <col min="34" max="34" width="65.85546875" bestFit="1" customWidth="1"/>
    <col min="35" max="35" width="8.85546875" style="101" hidden="1" customWidth="1"/>
    <col min="36" max="36" width="12.42578125" style="101" hidden="1" customWidth="1"/>
    <col min="37" max="37" width="16.140625" style="101" hidden="1" customWidth="1"/>
    <col min="38" max="38" width="20.7109375" style="101" customWidth="1"/>
    <col min="39" max="39" width="10.7109375" hidden="1" customWidth="1"/>
    <col min="40" max="40" width="7.28515625" hidden="1" customWidth="1"/>
    <col min="41" max="41" width="6" hidden="1" customWidth="1"/>
    <col min="42" max="42" width="8.42578125" hidden="1" customWidth="1"/>
    <col min="43" max="43" width="8.7109375" hidden="1" customWidth="1"/>
    <col min="44" max="44" width="8" hidden="1" customWidth="1"/>
    <col min="45" max="45" width="7.85546875" hidden="1" customWidth="1"/>
    <col min="46" max="48" width="5.5703125" hidden="1" customWidth="1"/>
    <col min="49" max="50" width="6.140625" hidden="1" customWidth="1"/>
    <col min="51" max="51" width="17.42578125" hidden="1" customWidth="1"/>
    <col min="52" max="52" width="20.7109375" customWidth="1"/>
    <col min="53" max="70" width="15.7109375" hidden="1" customWidth="1"/>
  </cols>
  <sheetData>
    <row r="1" spans="1:70" x14ac:dyDescent="0.25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  <c r="AF1" s="2"/>
      <c r="AG1" s="2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</row>
    <row r="2" spans="1:70" x14ac:dyDescent="0.25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</row>
    <row r="3" spans="1:70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2"/>
      <c r="AB3" s="2"/>
      <c r="AC3" s="2"/>
      <c r="AD3" s="2"/>
      <c r="AE3" s="2"/>
      <c r="AF3" s="2"/>
      <c r="AG3" s="2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</row>
    <row r="4" spans="1:70" x14ac:dyDescent="0.25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/>
      <c r="AA4" s="2"/>
      <c r="AB4" s="2"/>
      <c r="AC4" s="2"/>
      <c r="AD4" s="2"/>
      <c r="AE4" s="2"/>
      <c r="AF4" s="2"/>
      <c r="AG4" s="2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</row>
    <row r="5" spans="1:70" x14ac:dyDescent="0.25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  <c r="AA5" s="2"/>
      <c r="AB5" s="2"/>
      <c r="AC5" s="2"/>
      <c r="AD5" s="2"/>
      <c r="AE5" s="2"/>
      <c r="AF5" s="2"/>
      <c r="AG5" s="2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</row>
    <row r="6" spans="1:70" x14ac:dyDescent="0.25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  <c r="AA6" s="2"/>
      <c r="AB6" s="2"/>
      <c r="AC6" s="2"/>
      <c r="AD6" s="2"/>
      <c r="AE6" s="2"/>
      <c r="AF6" s="2"/>
      <c r="AG6" s="2"/>
      <c r="AH6" s="2"/>
      <c r="AI6" s="3"/>
      <c r="AJ6" s="3"/>
      <c r="AK6" s="3"/>
      <c r="AL6" s="3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s="5" customFormat="1" x14ac:dyDescent="0.25">
      <c r="A7" s="215" t="s">
        <v>0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</row>
    <row r="8" spans="1:70" s="5" customFormat="1" x14ac:dyDescent="0.25">
      <c r="A8" s="6" t="s">
        <v>1</v>
      </c>
      <c r="B8" s="216" t="s">
        <v>2</v>
      </c>
      <c r="C8" s="216"/>
      <c r="D8" s="216"/>
      <c r="E8" s="216"/>
      <c r="F8" s="216"/>
      <c r="G8" s="216"/>
      <c r="H8" s="217" t="s">
        <v>3</v>
      </c>
      <c r="I8" s="217"/>
      <c r="J8" s="217"/>
      <c r="K8" s="217"/>
      <c r="L8" s="217"/>
      <c r="M8" s="217"/>
      <c r="N8" s="217"/>
      <c r="O8" s="215" t="s">
        <v>4</v>
      </c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4"/>
      <c r="AG8" s="4"/>
      <c r="AH8" s="215" t="s">
        <v>5</v>
      </c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</row>
    <row r="9" spans="1:70" x14ac:dyDescent="0.25">
      <c r="AI9"/>
      <c r="AJ9"/>
      <c r="AK9"/>
      <c r="AL9"/>
    </row>
    <row r="10" spans="1:70" s="5" customFormat="1" hidden="1" x14ac:dyDescent="0.25">
      <c r="A10" s="7" t="s">
        <v>6</v>
      </c>
      <c r="B10" s="8">
        <v>44562</v>
      </c>
      <c r="C10" s="8" t="e">
        <f ca="1">_xll.FIMMÊS(B10,0)+1</f>
        <v>#NAME?</v>
      </c>
      <c r="D10" s="8" t="e">
        <f ca="1">_xll.FIMMÊS(C10,0)+1</f>
        <v>#NAME?</v>
      </c>
      <c r="E10" s="8" t="e">
        <f ca="1">_xll.FIMMÊS(D10,0)+1</f>
        <v>#NAME?</v>
      </c>
      <c r="F10" s="8" t="e">
        <f ca="1">_xll.FIMMÊS(E10,0)+1</f>
        <v>#NAME?</v>
      </c>
      <c r="G10" s="8" t="e">
        <f ca="1">_xll.FIMMÊS(F10,0)+1</f>
        <v>#NAME?</v>
      </c>
      <c r="H10" s="9"/>
      <c r="I10" s="8" t="e">
        <f ca="1">_xll.FIMMÊS(G10,0)+1</f>
        <v>#NAME?</v>
      </c>
      <c r="J10" s="8" t="e">
        <f ca="1">_xll.FIMMÊS(I10,0)+1</f>
        <v>#NAME?</v>
      </c>
      <c r="K10" s="8" t="e">
        <f ca="1">_xll.FIMMÊS(J10,0)+1</f>
        <v>#NAME?</v>
      </c>
      <c r="L10" s="8" t="e">
        <f ca="1">_xll.FIMMÊS(K10,0)+1</f>
        <v>#NAME?</v>
      </c>
      <c r="M10" s="8" t="e">
        <f ca="1">_xll.FIMMÊS(L10,0)+1</f>
        <v>#NAME?</v>
      </c>
      <c r="N10" s="8" t="e">
        <f ca="1">_xll.FIMMÊS(M10,0)+1</f>
        <v>#NAME?</v>
      </c>
      <c r="O10" s="9"/>
      <c r="P10" s="10" t="e">
        <f ca="1">_xll.FIMMÊS(N10,0)+1</f>
        <v>#NAME?</v>
      </c>
      <c r="Q10" s="8" t="e">
        <f t="shared" ref="Q10:AE10" ca="1" si="0">_xll.FIMMÊS(P10,0)+1</f>
        <v>#NAME?</v>
      </c>
      <c r="R10" s="8" t="e">
        <f t="shared" ca="1" si="0"/>
        <v>#NAME?</v>
      </c>
      <c r="S10" s="8" t="e">
        <f t="shared" ca="1" si="0"/>
        <v>#NAME?</v>
      </c>
      <c r="T10" s="8" t="e">
        <f t="shared" ca="1" si="0"/>
        <v>#NAME?</v>
      </c>
      <c r="U10" s="8" t="e">
        <f t="shared" ca="1" si="0"/>
        <v>#NAME?</v>
      </c>
      <c r="V10" s="8" t="e">
        <f t="shared" ca="1" si="0"/>
        <v>#NAME?</v>
      </c>
      <c r="W10" s="8" t="e">
        <f t="shared" ca="1" si="0"/>
        <v>#NAME?</v>
      </c>
      <c r="X10" s="8" t="e">
        <f t="shared" ca="1" si="0"/>
        <v>#NAME?</v>
      </c>
      <c r="Y10" s="8" t="e">
        <f t="shared" ca="1" si="0"/>
        <v>#NAME?</v>
      </c>
      <c r="Z10" s="8" t="e">
        <f t="shared" ca="1" si="0"/>
        <v>#NAME?</v>
      </c>
      <c r="AA10" s="8" t="e">
        <f t="shared" ca="1" si="0"/>
        <v>#NAME?</v>
      </c>
      <c r="AB10" s="8" t="e">
        <f t="shared" ca="1" si="0"/>
        <v>#NAME?</v>
      </c>
      <c r="AC10" s="8" t="e">
        <f t="shared" ca="1" si="0"/>
        <v>#NAME?</v>
      </c>
      <c r="AD10" s="8" t="e">
        <f t="shared" ca="1" si="0"/>
        <v>#NAME?</v>
      </c>
      <c r="AE10" s="8" t="e">
        <f t="shared" ca="1" si="0"/>
        <v>#NAME?</v>
      </c>
      <c r="AF10" s="11"/>
      <c r="AG10" s="11"/>
      <c r="AH10" s="7"/>
      <c r="AI10" s="12"/>
      <c r="AJ10" s="12"/>
      <c r="AK10" s="12"/>
      <c r="AL10" s="12"/>
      <c r="AM10" s="8" t="e">
        <f ca="1">_xll.FIMMÊS(AE10,0)+1</f>
        <v>#NAME?</v>
      </c>
      <c r="AN10" s="8" t="e">
        <f t="shared" ref="AN10:BR10" ca="1" si="1">_xll.FIMMÊS(AM10,0)+1</f>
        <v>#NAME?</v>
      </c>
      <c r="AO10" s="8" t="e">
        <f t="shared" ca="1" si="1"/>
        <v>#NAME?</v>
      </c>
      <c r="AP10" s="8" t="e">
        <f t="shared" ca="1" si="1"/>
        <v>#NAME?</v>
      </c>
      <c r="AQ10" s="8" t="e">
        <f t="shared" ca="1" si="1"/>
        <v>#NAME?</v>
      </c>
      <c r="AR10" s="8" t="e">
        <f t="shared" ca="1" si="1"/>
        <v>#NAME?</v>
      </c>
      <c r="AS10" s="8" t="e">
        <f t="shared" ca="1" si="1"/>
        <v>#NAME?</v>
      </c>
      <c r="AT10" s="8" t="e">
        <f t="shared" ca="1" si="1"/>
        <v>#NAME?</v>
      </c>
      <c r="AU10" s="8" t="e">
        <f t="shared" ca="1" si="1"/>
        <v>#NAME?</v>
      </c>
      <c r="AV10" s="8" t="e">
        <f t="shared" ca="1" si="1"/>
        <v>#NAME?</v>
      </c>
      <c r="AW10" s="8" t="e">
        <f t="shared" ca="1" si="1"/>
        <v>#NAME?</v>
      </c>
      <c r="AX10" s="8" t="e">
        <f t="shared" ca="1" si="1"/>
        <v>#NAME?</v>
      </c>
      <c r="AY10" s="8" t="e">
        <f t="shared" ca="1" si="1"/>
        <v>#NAME?</v>
      </c>
      <c r="AZ10" s="8" t="e">
        <f t="shared" ca="1" si="1"/>
        <v>#NAME?</v>
      </c>
      <c r="BA10" s="8" t="e">
        <f t="shared" ca="1" si="1"/>
        <v>#NAME?</v>
      </c>
      <c r="BB10" s="8" t="e">
        <f t="shared" ca="1" si="1"/>
        <v>#NAME?</v>
      </c>
      <c r="BC10" s="8" t="e">
        <f t="shared" ca="1" si="1"/>
        <v>#NAME?</v>
      </c>
      <c r="BD10" s="8" t="e">
        <f t="shared" ca="1" si="1"/>
        <v>#NAME?</v>
      </c>
      <c r="BE10" s="8" t="e">
        <f t="shared" ca="1" si="1"/>
        <v>#NAME?</v>
      </c>
      <c r="BF10" s="8" t="e">
        <f t="shared" ca="1" si="1"/>
        <v>#NAME?</v>
      </c>
      <c r="BG10" s="8" t="e">
        <f t="shared" ca="1" si="1"/>
        <v>#NAME?</v>
      </c>
      <c r="BH10" s="8" t="e">
        <f t="shared" ca="1" si="1"/>
        <v>#NAME?</v>
      </c>
      <c r="BI10" s="8" t="e">
        <f t="shared" ca="1" si="1"/>
        <v>#NAME?</v>
      </c>
      <c r="BJ10" s="8" t="e">
        <f t="shared" ca="1" si="1"/>
        <v>#NAME?</v>
      </c>
      <c r="BK10" s="8" t="e">
        <f t="shared" ca="1" si="1"/>
        <v>#NAME?</v>
      </c>
      <c r="BL10" s="8" t="e">
        <f t="shared" ca="1" si="1"/>
        <v>#NAME?</v>
      </c>
      <c r="BM10" s="8" t="e">
        <f t="shared" ca="1" si="1"/>
        <v>#NAME?</v>
      </c>
      <c r="BN10" s="8" t="e">
        <f t="shared" ca="1" si="1"/>
        <v>#NAME?</v>
      </c>
      <c r="BO10" s="8" t="e">
        <f t="shared" ca="1" si="1"/>
        <v>#NAME?</v>
      </c>
      <c r="BP10" s="8" t="e">
        <f t="shared" ca="1" si="1"/>
        <v>#NAME?</v>
      </c>
      <c r="BQ10" s="8" t="e">
        <f t="shared" ca="1" si="1"/>
        <v>#NAME?</v>
      </c>
      <c r="BR10" s="8" t="e">
        <f t="shared" ca="1" si="1"/>
        <v>#NAME?</v>
      </c>
    </row>
    <row r="11" spans="1:70" s="19" customFormat="1" hidden="1" x14ac:dyDescent="0.25">
      <c r="A11" s="13" t="s">
        <v>7</v>
      </c>
      <c r="B11" s="14">
        <v>1477</v>
      </c>
      <c r="C11" s="14">
        <v>1510</v>
      </c>
      <c r="D11" s="14">
        <v>1523</v>
      </c>
      <c r="E11" s="14">
        <v>1611</v>
      </c>
      <c r="F11" s="14">
        <v>1711</v>
      </c>
      <c r="G11" s="14">
        <v>1866</v>
      </c>
      <c r="H11" s="15"/>
      <c r="I11" s="14">
        <v>1630</v>
      </c>
      <c r="J11" s="14">
        <v>1916</v>
      </c>
      <c r="K11" s="14">
        <v>1718</v>
      </c>
      <c r="L11" s="14">
        <v>1883</v>
      </c>
      <c r="M11" s="14">
        <v>1428</v>
      </c>
      <c r="N11" s="14">
        <v>1409</v>
      </c>
      <c r="O11" s="15"/>
      <c r="P11" s="16">
        <v>1777</v>
      </c>
      <c r="Q11" s="14">
        <v>1755</v>
      </c>
      <c r="R11" s="14">
        <v>1689</v>
      </c>
      <c r="S11" s="14">
        <v>1956</v>
      </c>
      <c r="T11" s="14">
        <v>1996</v>
      </c>
      <c r="U11" s="14">
        <v>1666</v>
      </c>
      <c r="V11" s="14">
        <v>1844</v>
      </c>
      <c r="W11" s="14">
        <v>1478</v>
      </c>
      <c r="X11" s="14">
        <v>1765</v>
      </c>
      <c r="Y11" s="14">
        <v>1840</v>
      </c>
      <c r="Z11" s="14">
        <v>1713</v>
      </c>
      <c r="AA11" s="14">
        <v>1662</v>
      </c>
      <c r="AB11" s="14">
        <v>1599</v>
      </c>
      <c r="AC11" s="14">
        <v>1675</v>
      </c>
      <c r="AD11" s="14">
        <v>1944</v>
      </c>
      <c r="AE11" s="14">
        <v>1753</v>
      </c>
      <c r="AF11" s="17"/>
      <c r="AG11" s="17"/>
      <c r="AH11" s="13"/>
      <c r="AI11" s="18"/>
      <c r="AJ11" s="18"/>
      <c r="AK11" s="18"/>
      <c r="AL11" s="18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</row>
    <row r="12" spans="1:70" s="19" customFormat="1" hidden="1" x14ac:dyDescent="0.25">
      <c r="A12" s="13" t="s">
        <v>8</v>
      </c>
      <c r="B12" s="14">
        <v>386</v>
      </c>
      <c r="C12" s="14">
        <v>528</v>
      </c>
      <c r="D12" s="14">
        <v>545</v>
      </c>
      <c r="E12" s="14">
        <v>603</v>
      </c>
      <c r="F12" s="14">
        <v>576</v>
      </c>
      <c r="G12" s="14">
        <v>489</v>
      </c>
      <c r="H12" s="15"/>
      <c r="I12" s="14">
        <v>578</v>
      </c>
      <c r="J12" s="14">
        <v>579</v>
      </c>
      <c r="K12" s="14">
        <v>498</v>
      </c>
      <c r="L12" s="14">
        <v>534</v>
      </c>
      <c r="M12" s="14">
        <v>514</v>
      </c>
      <c r="N12" s="14">
        <v>523</v>
      </c>
      <c r="O12" s="15"/>
      <c r="P12" s="16">
        <v>528</v>
      </c>
      <c r="Q12" s="14">
        <v>502</v>
      </c>
      <c r="R12" s="14">
        <v>566</v>
      </c>
      <c r="S12" s="14">
        <v>536</v>
      </c>
      <c r="T12" s="14">
        <v>579</v>
      </c>
      <c r="U12" s="14">
        <v>553</v>
      </c>
      <c r="V12" s="14">
        <v>597</v>
      </c>
      <c r="W12" s="14">
        <v>595</v>
      </c>
      <c r="X12" s="14">
        <v>587</v>
      </c>
      <c r="Y12" s="14">
        <v>614</v>
      </c>
      <c r="Z12" s="14">
        <v>590</v>
      </c>
      <c r="AA12" s="14">
        <v>578</v>
      </c>
      <c r="AB12" s="14">
        <v>607</v>
      </c>
      <c r="AC12" s="14">
        <v>580</v>
      </c>
      <c r="AD12" s="14">
        <v>558</v>
      </c>
      <c r="AE12" s="14">
        <v>506</v>
      </c>
      <c r="AF12" s="17"/>
      <c r="AG12" s="17"/>
      <c r="AH12" s="13"/>
      <c r="AI12" s="18"/>
      <c r="AJ12" s="18"/>
      <c r="AK12" s="18"/>
      <c r="AL12" s="18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</row>
    <row r="13" spans="1:70" s="19" customFormat="1" hidden="1" x14ac:dyDescent="0.25">
      <c r="A13" s="20" t="s">
        <v>9</v>
      </c>
      <c r="B13" s="21">
        <f t="shared" ref="B13:N13" si="2">SUM(B11:B12)</f>
        <v>1863</v>
      </c>
      <c r="C13" s="21">
        <f t="shared" si="2"/>
        <v>2038</v>
      </c>
      <c r="D13" s="21">
        <f t="shared" si="2"/>
        <v>2068</v>
      </c>
      <c r="E13" s="21">
        <f t="shared" si="2"/>
        <v>2214</v>
      </c>
      <c r="F13" s="21">
        <f t="shared" si="2"/>
        <v>2287</v>
      </c>
      <c r="G13" s="21">
        <f t="shared" si="2"/>
        <v>2355</v>
      </c>
      <c r="H13" s="22"/>
      <c r="I13" s="21">
        <f t="shared" si="2"/>
        <v>2208</v>
      </c>
      <c r="J13" s="21">
        <f t="shared" si="2"/>
        <v>2495</v>
      </c>
      <c r="K13" s="21">
        <f t="shared" si="2"/>
        <v>2216</v>
      </c>
      <c r="L13" s="21">
        <f t="shared" si="2"/>
        <v>2417</v>
      </c>
      <c r="M13" s="21">
        <f t="shared" si="2"/>
        <v>1942</v>
      </c>
      <c r="N13" s="21">
        <f t="shared" si="2"/>
        <v>1932</v>
      </c>
      <c r="O13" s="22"/>
      <c r="P13" s="23">
        <f t="shared" ref="P13:BR13" si="3">SUM(P11:P12)</f>
        <v>2305</v>
      </c>
      <c r="Q13" s="21">
        <f t="shared" si="3"/>
        <v>2257</v>
      </c>
      <c r="R13" s="21">
        <f t="shared" si="3"/>
        <v>2255</v>
      </c>
      <c r="S13" s="21">
        <f t="shared" si="3"/>
        <v>2492</v>
      </c>
      <c r="T13" s="21">
        <f t="shared" si="3"/>
        <v>2575</v>
      </c>
      <c r="U13" s="21">
        <f t="shared" si="3"/>
        <v>2219</v>
      </c>
      <c r="V13" s="21">
        <f t="shared" si="3"/>
        <v>2441</v>
      </c>
      <c r="W13" s="21">
        <f t="shared" si="3"/>
        <v>2073</v>
      </c>
      <c r="X13" s="21">
        <f>SUM(X11:X12)</f>
        <v>2352</v>
      </c>
      <c r="Y13" s="21">
        <f t="shared" si="3"/>
        <v>2454</v>
      </c>
      <c r="Z13" s="21">
        <f t="shared" si="3"/>
        <v>2303</v>
      </c>
      <c r="AA13" s="21">
        <f t="shared" si="3"/>
        <v>2240</v>
      </c>
      <c r="AB13" s="21">
        <f t="shared" si="3"/>
        <v>2206</v>
      </c>
      <c r="AC13" s="21">
        <f t="shared" si="3"/>
        <v>2255</v>
      </c>
      <c r="AD13" s="21">
        <f t="shared" si="3"/>
        <v>2502</v>
      </c>
      <c r="AE13" s="21">
        <f t="shared" si="3"/>
        <v>2259</v>
      </c>
      <c r="AF13" s="24"/>
      <c r="AG13" s="24"/>
      <c r="AH13" s="20"/>
      <c r="AI13" s="25"/>
      <c r="AJ13" s="25"/>
      <c r="AK13" s="25"/>
      <c r="AL13" s="25"/>
      <c r="AM13" s="21">
        <f t="shared" si="3"/>
        <v>0</v>
      </c>
      <c r="AN13" s="21">
        <f t="shared" si="3"/>
        <v>0</v>
      </c>
      <c r="AO13" s="21">
        <f t="shared" si="3"/>
        <v>0</v>
      </c>
      <c r="AP13" s="21">
        <f t="shared" si="3"/>
        <v>0</v>
      </c>
      <c r="AQ13" s="21">
        <f t="shared" si="3"/>
        <v>0</v>
      </c>
      <c r="AR13" s="21">
        <f t="shared" si="3"/>
        <v>0</v>
      </c>
      <c r="AS13" s="21">
        <f t="shared" si="3"/>
        <v>0</v>
      </c>
      <c r="AT13" s="21">
        <f t="shared" si="3"/>
        <v>0</v>
      </c>
      <c r="AU13" s="21">
        <f t="shared" si="3"/>
        <v>0</v>
      </c>
      <c r="AV13" s="21">
        <f t="shared" si="3"/>
        <v>0</v>
      </c>
      <c r="AW13" s="21">
        <f t="shared" si="3"/>
        <v>0</v>
      </c>
      <c r="AX13" s="21">
        <f t="shared" si="3"/>
        <v>0</v>
      </c>
      <c r="AY13" s="21">
        <f t="shared" si="3"/>
        <v>0</v>
      </c>
      <c r="AZ13" s="21">
        <f t="shared" si="3"/>
        <v>0</v>
      </c>
      <c r="BA13" s="21">
        <f t="shared" si="3"/>
        <v>0</v>
      </c>
      <c r="BB13" s="21">
        <f t="shared" si="3"/>
        <v>0</v>
      </c>
      <c r="BC13" s="21">
        <f t="shared" si="3"/>
        <v>0</v>
      </c>
      <c r="BD13" s="21">
        <f t="shared" si="3"/>
        <v>0</v>
      </c>
      <c r="BE13" s="21">
        <f t="shared" si="3"/>
        <v>0</v>
      </c>
      <c r="BF13" s="21">
        <f t="shared" si="3"/>
        <v>0</v>
      </c>
      <c r="BG13" s="21">
        <f t="shared" si="3"/>
        <v>0</v>
      </c>
      <c r="BH13" s="21">
        <f t="shared" si="3"/>
        <v>0</v>
      </c>
      <c r="BI13" s="21">
        <f t="shared" si="3"/>
        <v>0</v>
      </c>
      <c r="BJ13" s="21">
        <f t="shared" si="3"/>
        <v>0</v>
      </c>
      <c r="BK13" s="21">
        <f t="shared" si="3"/>
        <v>0</v>
      </c>
      <c r="BL13" s="21">
        <f t="shared" si="3"/>
        <v>0</v>
      </c>
      <c r="BM13" s="21">
        <f t="shared" si="3"/>
        <v>0</v>
      </c>
      <c r="BN13" s="21">
        <f t="shared" si="3"/>
        <v>0</v>
      </c>
      <c r="BO13" s="21">
        <f t="shared" si="3"/>
        <v>0</v>
      </c>
      <c r="BP13" s="21">
        <f t="shared" si="3"/>
        <v>0</v>
      </c>
      <c r="BQ13" s="21">
        <f t="shared" si="3"/>
        <v>0</v>
      </c>
      <c r="BR13" s="21">
        <f t="shared" si="3"/>
        <v>0</v>
      </c>
    </row>
    <row r="14" spans="1:70" hidden="1" x14ac:dyDescent="0.25">
      <c r="A14" s="26"/>
      <c r="B14" s="27">
        <f>COLUMN()</f>
        <v>2</v>
      </c>
      <c r="C14" s="27">
        <f>COLUMN()</f>
        <v>3</v>
      </c>
      <c r="D14" s="27">
        <f>COLUMN()</f>
        <v>4</v>
      </c>
      <c r="E14" s="27">
        <f>COLUMN()</f>
        <v>5</v>
      </c>
      <c r="F14" s="27">
        <f>COLUMN()</f>
        <v>6</v>
      </c>
      <c r="G14" s="27">
        <f>COLUMN()</f>
        <v>7</v>
      </c>
      <c r="H14" s="27">
        <f>COLUMN()</f>
        <v>8</v>
      </c>
      <c r="I14" s="27">
        <f>COLUMN()</f>
        <v>9</v>
      </c>
      <c r="J14" s="27">
        <f>COLUMN()</f>
        <v>10</v>
      </c>
      <c r="K14" s="27">
        <f>COLUMN()</f>
        <v>11</v>
      </c>
      <c r="L14" s="27">
        <f>COLUMN()</f>
        <v>12</v>
      </c>
      <c r="M14" s="27">
        <f>COLUMN()</f>
        <v>13</v>
      </c>
      <c r="N14" s="27">
        <f>COLUMN()</f>
        <v>14</v>
      </c>
      <c r="O14" s="28">
        <f>COLUMN()</f>
        <v>15</v>
      </c>
      <c r="P14" s="27">
        <f>COLUMN()</f>
        <v>16</v>
      </c>
      <c r="Q14" s="27">
        <f>COLUMN()</f>
        <v>17</v>
      </c>
      <c r="R14" s="27">
        <f>COLUMN()</f>
        <v>18</v>
      </c>
      <c r="S14" s="27">
        <f>COLUMN()</f>
        <v>19</v>
      </c>
      <c r="T14" s="27">
        <f>COLUMN()</f>
        <v>20</v>
      </c>
      <c r="U14" s="27">
        <f>COLUMN()</f>
        <v>21</v>
      </c>
      <c r="V14" s="27">
        <f>COLUMN()</f>
        <v>22</v>
      </c>
      <c r="W14" s="27">
        <f>COLUMN()</f>
        <v>23</v>
      </c>
      <c r="X14" s="27">
        <f>COLUMN()</f>
        <v>24</v>
      </c>
      <c r="Y14" s="27">
        <f>COLUMN()</f>
        <v>25</v>
      </c>
      <c r="Z14" s="27">
        <f>COLUMN()</f>
        <v>26</v>
      </c>
      <c r="AA14" s="27">
        <f>COLUMN()</f>
        <v>27</v>
      </c>
      <c r="AB14" s="27">
        <f>COLUMN()</f>
        <v>28</v>
      </c>
      <c r="AC14" s="27">
        <f>COLUMN()</f>
        <v>29</v>
      </c>
      <c r="AD14" s="27">
        <f>COLUMN()</f>
        <v>30</v>
      </c>
      <c r="AE14" s="27">
        <f>COLUMN()</f>
        <v>31</v>
      </c>
      <c r="AF14" s="27"/>
      <c r="AG14" s="27"/>
      <c r="AH14" s="26"/>
      <c r="AI14" s="29"/>
      <c r="AJ14" s="29"/>
      <c r="AK14" s="29"/>
      <c r="AL14" s="29"/>
      <c r="AM14" s="27">
        <f>COLUMN()</f>
        <v>39</v>
      </c>
      <c r="AN14" s="27">
        <f>COLUMN()</f>
        <v>40</v>
      </c>
      <c r="AO14" s="27">
        <f>COLUMN()</f>
        <v>41</v>
      </c>
      <c r="AP14" s="27">
        <f>COLUMN()</f>
        <v>42</v>
      </c>
      <c r="AQ14" s="27">
        <f>COLUMN()</f>
        <v>43</v>
      </c>
      <c r="AR14" s="27">
        <f>COLUMN()</f>
        <v>44</v>
      </c>
      <c r="AS14" s="27">
        <f>COLUMN()</f>
        <v>45</v>
      </c>
      <c r="AT14" s="27">
        <f>COLUMN()</f>
        <v>46</v>
      </c>
      <c r="AU14" s="27">
        <f>COLUMN()</f>
        <v>47</v>
      </c>
      <c r="AV14" s="27">
        <f>COLUMN()</f>
        <v>48</v>
      </c>
      <c r="AW14" s="27">
        <f>COLUMN()</f>
        <v>49</v>
      </c>
      <c r="AX14" s="27">
        <f>COLUMN()</f>
        <v>50</v>
      </c>
      <c r="AY14" s="27">
        <f>COLUMN()</f>
        <v>51</v>
      </c>
      <c r="AZ14" s="27">
        <f>COLUMN()</f>
        <v>52</v>
      </c>
      <c r="BA14" s="27">
        <f>COLUMN()</f>
        <v>53</v>
      </c>
      <c r="BB14" s="27">
        <f>COLUMN()</f>
        <v>54</v>
      </c>
      <c r="BC14" s="27">
        <f>COLUMN()</f>
        <v>55</v>
      </c>
      <c r="BD14" s="27">
        <f>COLUMN()</f>
        <v>56</v>
      </c>
      <c r="BE14" s="27">
        <f>COLUMN()</f>
        <v>57</v>
      </c>
      <c r="BF14" s="27">
        <f>COLUMN()</f>
        <v>58</v>
      </c>
      <c r="BG14" s="27">
        <f>COLUMN()</f>
        <v>59</v>
      </c>
      <c r="BH14" s="27">
        <f>COLUMN()</f>
        <v>60</v>
      </c>
      <c r="BI14" s="27">
        <f>COLUMN()</f>
        <v>61</v>
      </c>
      <c r="BJ14" s="27">
        <f>COLUMN()</f>
        <v>62</v>
      </c>
      <c r="BK14" s="27">
        <f>COLUMN()</f>
        <v>63</v>
      </c>
      <c r="BL14" s="27">
        <f>COLUMN()</f>
        <v>64</v>
      </c>
      <c r="BM14" s="27">
        <f>COLUMN()</f>
        <v>65</v>
      </c>
      <c r="BN14" s="27">
        <f>COLUMN()</f>
        <v>66</v>
      </c>
      <c r="BO14" s="27">
        <f>COLUMN()</f>
        <v>67</v>
      </c>
      <c r="BP14" s="27">
        <f>COLUMN()</f>
        <v>68</v>
      </c>
      <c r="BQ14" s="27">
        <f>COLUMN()</f>
        <v>69</v>
      </c>
      <c r="BR14" s="27">
        <f>COLUMN()</f>
        <v>70</v>
      </c>
    </row>
    <row r="15" spans="1:70" hidden="1" x14ac:dyDescent="0.25">
      <c r="A15" s="7" t="s">
        <v>10</v>
      </c>
      <c r="B15" s="8">
        <f>$B$10</f>
        <v>44562</v>
      </c>
      <c r="C15" s="8" t="e">
        <f ca="1">$C$10</f>
        <v>#NAME?</v>
      </c>
      <c r="D15" s="8" t="e">
        <f ca="1">$D$10</f>
        <v>#NAME?</v>
      </c>
      <c r="E15" s="8" t="e">
        <f ca="1">$E$10</f>
        <v>#NAME?</v>
      </c>
      <c r="F15" s="8" t="e">
        <f ca="1">$F$10</f>
        <v>#NAME?</v>
      </c>
      <c r="G15" s="8" t="e">
        <f ca="1">$G$10</f>
        <v>#NAME?</v>
      </c>
      <c r="H15" s="30"/>
      <c r="I15" s="8" t="e">
        <f ca="1">$I$10</f>
        <v>#NAME?</v>
      </c>
      <c r="J15" s="8" t="e">
        <f ca="1">$J$10</f>
        <v>#NAME?</v>
      </c>
      <c r="K15" s="8" t="e">
        <f ca="1">$K$10</f>
        <v>#NAME?</v>
      </c>
      <c r="L15" s="8" t="e">
        <f ca="1">$L$10</f>
        <v>#NAME?</v>
      </c>
      <c r="M15" s="8" t="e">
        <f ca="1">$M$10</f>
        <v>#NAME?</v>
      </c>
      <c r="N15" s="8" t="e">
        <f ca="1">$N$10</f>
        <v>#NAME?</v>
      </c>
      <c r="O15" s="30"/>
      <c r="P15" s="10" t="e">
        <f t="shared" ref="P15:BR15" ca="1" si="4">P10</f>
        <v>#NAME?</v>
      </c>
      <c r="Q15" s="8" t="e">
        <f t="shared" ca="1" si="4"/>
        <v>#NAME?</v>
      </c>
      <c r="R15" s="8" t="e">
        <f t="shared" ca="1" si="4"/>
        <v>#NAME?</v>
      </c>
      <c r="S15" s="8" t="e">
        <f t="shared" ca="1" si="4"/>
        <v>#NAME?</v>
      </c>
      <c r="T15" s="8" t="e">
        <f t="shared" ca="1" si="4"/>
        <v>#NAME?</v>
      </c>
      <c r="U15" s="8" t="e">
        <f t="shared" ca="1" si="4"/>
        <v>#NAME?</v>
      </c>
      <c r="V15" s="8" t="e">
        <f t="shared" ca="1" si="4"/>
        <v>#NAME?</v>
      </c>
      <c r="W15" s="8" t="e">
        <f t="shared" ca="1" si="4"/>
        <v>#NAME?</v>
      </c>
      <c r="X15" s="8" t="e">
        <f t="shared" ca="1" si="4"/>
        <v>#NAME?</v>
      </c>
      <c r="Y15" s="8" t="e">
        <f t="shared" ca="1" si="4"/>
        <v>#NAME?</v>
      </c>
      <c r="Z15" s="8" t="e">
        <f t="shared" ca="1" si="4"/>
        <v>#NAME?</v>
      </c>
      <c r="AA15" s="8" t="e">
        <f t="shared" ca="1" si="4"/>
        <v>#NAME?</v>
      </c>
      <c r="AB15" s="8" t="e">
        <f t="shared" ca="1" si="4"/>
        <v>#NAME?</v>
      </c>
      <c r="AC15" s="8" t="e">
        <f t="shared" ca="1" si="4"/>
        <v>#NAME?</v>
      </c>
      <c r="AD15" s="8" t="e">
        <f t="shared" ca="1" si="4"/>
        <v>#NAME?</v>
      </c>
      <c r="AE15" s="8" t="e">
        <f t="shared" ca="1" si="4"/>
        <v>#NAME?</v>
      </c>
      <c r="AF15" s="11"/>
      <c r="AG15" s="11"/>
      <c r="AH15" s="7"/>
      <c r="AI15" s="12"/>
      <c r="AJ15" s="12"/>
      <c r="AK15" s="12"/>
      <c r="AL15" s="12"/>
      <c r="AM15" s="8" t="e">
        <f t="shared" ca="1" si="4"/>
        <v>#NAME?</v>
      </c>
      <c r="AN15" s="8" t="e">
        <f t="shared" ca="1" si="4"/>
        <v>#NAME?</v>
      </c>
      <c r="AO15" s="8" t="e">
        <f t="shared" ca="1" si="4"/>
        <v>#NAME?</v>
      </c>
      <c r="AP15" s="8" t="e">
        <f t="shared" ca="1" si="4"/>
        <v>#NAME?</v>
      </c>
      <c r="AQ15" s="8" t="e">
        <f t="shared" ca="1" si="4"/>
        <v>#NAME?</v>
      </c>
      <c r="AR15" s="8" t="e">
        <f t="shared" ca="1" si="4"/>
        <v>#NAME?</v>
      </c>
      <c r="AS15" s="8" t="e">
        <f t="shared" ca="1" si="4"/>
        <v>#NAME?</v>
      </c>
      <c r="AT15" s="8" t="e">
        <f t="shared" ca="1" si="4"/>
        <v>#NAME?</v>
      </c>
      <c r="AU15" s="8" t="e">
        <f t="shared" ca="1" si="4"/>
        <v>#NAME?</v>
      </c>
      <c r="AV15" s="8" t="e">
        <f t="shared" ca="1" si="4"/>
        <v>#NAME?</v>
      </c>
      <c r="AW15" s="8" t="e">
        <f t="shared" ca="1" si="4"/>
        <v>#NAME?</v>
      </c>
      <c r="AX15" s="8" t="e">
        <f t="shared" ca="1" si="4"/>
        <v>#NAME?</v>
      </c>
      <c r="AY15" s="8" t="e">
        <f t="shared" ca="1" si="4"/>
        <v>#NAME?</v>
      </c>
      <c r="AZ15" s="8" t="e">
        <f t="shared" ca="1" si="4"/>
        <v>#NAME?</v>
      </c>
      <c r="BA15" s="8" t="e">
        <f t="shared" ca="1" si="4"/>
        <v>#NAME?</v>
      </c>
      <c r="BB15" s="8" t="e">
        <f t="shared" ca="1" si="4"/>
        <v>#NAME?</v>
      </c>
      <c r="BC15" s="8" t="e">
        <f t="shared" ca="1" si="4"/>
        <v>#NAME?</v>
      </c>
      <c r="BD15" s="8" t="e">
        <f t="shared" ca="1" si="4"/>
        <v>#NAME?</v>
      </c>
      <c r="BE15" s="8" t="e">
        <f t="shared" ca="1" si="4"/>
        <v>#NAME?</v>
      </c>
      <c r="BF15" s="8" t="e">
        <f t="shared" ca="1" si="4"/>
        <v>#NAME?</v>
      </c>
      <c r="BG15" s="8" t="e">
        <f t="shared" ca="1" si="4"/>
        <v>#NAME?</v>
      </c>
      <c r="BH15" s="8" t="e">
        <f t="shared" ca="1" si="4"/>
        <v>#NAME?</v>
      </c>
      <c r="BI15" s="8" t="e">
        <f t="shared" ca="1" si="4"/>
        <v>#NAME?</v>
      </c>
      <c r="BJ15" s="8" t="e">
        <f t="shared" ca="1" si="4"/>
        <v>#NAME?</v>
      </c>
      <c r="BK15" s="8" t="e">
        <f t="shared" ca="1" si="4"/>
        <v>#NAME?</v>
      </c>
      <c r="BL15" s="8" t="e">
        <f t="shared" ca="1" si="4"/>
        <v>#NAME?</v>
      </c>
      <c r="BM15" s="8" t="e">
        <f t="shared" ca="1" si="4"/>
        <v>#NAME?</v>
      </c>
      <c r="BN15" s="8" t="e">
        <f t="shared" ca="1" si="4"/>
        <v>#NAME?</v>
      </c>
      <c r="BO15" s="8" t="e">
        <f t="shared" ca="1" si="4"/>
        <v>#NAME?</v>
      </c>
      <c r="BP15" s="8" t="e">
        <f t="shared" ca="1" si="4"/>
        <v>#NAME?</v>
      </c>
      <c r="BQ15" s="8" t="e">
        <f t="shared" ca="1" si="4"/>
        <v>#NAME?</v>
      </c>
      <c r="BR15" s="8" t="e">
        <f t="shared" ca="1" si="4"/>
        <v>#NAME?</v>
      </c>
    </row>
    <row r="16" spans="1:70" s="19" customFormat="1" hidden="1" x14ac:dyDescent="0.25">
      <c r="A16" s="13" t="s">
        <v>11</v>
      </c>
      <c r="B16" s="14">
        <v>8909</v>
      </c>
      <c r="C16" s="14">
        <v>6110</v>
      </c>
      <c r="D16" s="14">
        <v>6366</v>
      </c>
      <c r="E16" s="14">
        <v>5739</v>
      </c>
      <c r="F16" s="14">
        <v>6172</v>
      </c>
      <c r="G16" s="14">
        <v>6816</v>
      </c>
      <c r="H16" s="31"/>
      <c r="I16" s="14">
        <v>5745</v>
      </c>
      <c r="J16" s="14">
        <v>6335</v>
      </c>
      <c r="K16" s="14">
        <v>6366</v>
      </c>
      <c r="L16" s="14">
        <v>6737</v>
      </c>
      <c r="M16" s="14">
        <v>6541</v>
      </c>
      <c r="N16" s="14">
        <v>7210</v>
      </c>
      <c r="O16" s="31"/>
      <c r="P16" s="16">
        <v>7000</v>
      </c>
      <c r="Q16" s="14">
        <v>6685</v>
      </c>
      <c r="R16" s="14">
        <v>7968</v>
      </c>
      <c r="S16" s="14">
        <v>8057</v>
      </c>
      <c r="T16" s="14">
        <v>8419</v>
      </c>
      <c r="U16" s="14">
        <v>7311</v>
      </c>
      <c r="V16" s="14">
        <v>7091</v>
      </c>
      <c r="W16" s="14">
        <v>7265</v>
      </c>
      <c r="X16" s="14">
        <v>7147</v>
      </c>
      <c r="Y16" s="14">
        <v>7202</v>
      </c>
      <c r="Z16" s="14">
        <v>7344</v>
      </c>
      <c r="AA16" s="14">
        <v>7252</v>
      </c>
      <c r="AB16" s="14">
        <v>7929</v>
      </c>
      <c r="AC16" s="14">
        <v>8568</v>
      </c>
      <c r="AD16" s="14">
        <v>9210</v>
      </c>
      <c r="AE16" s="14">
        <v>9131</v>
      </c>
      <c r="AF16" s="17"/>
      <c r="AG16" s="17"/>
      <c r="AH16" s="13"/>
      <c r="AI16" s="18"/>
      <c r="AJ16" s="18"/>
      <c r="AK16" s="18"/>
      <c r="AL16" s="18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</row>
    <row r="17" spans="1:70" s="19" customFormat="1" hidden="1" x14ac:dyDescent="0.25">
      <c r="A17" s="13" t="s">
        <v>12</v>
      </c>
      <c r="B17" s="14">
        <v>63</v>
      </c>
      <c r="C17" s="14">
        <v>56</v>
      </c>
      <c r="D17" s="14">
        <v>90</v>
      </c>
      <c r="E17" s="14">
        <v>85</v>
      </c>
      <c r="F17" s="14">
        <v>89</v>
      </c>
      <c r="G17" s="14">
        <v>94</v>
      </c>
      <c r="H17" s="31"/>
      <c r="I17" s="14">
        <v>76</v>
      </c>
      <c r="J17" s="14">
        <v>73</v>
      </c>
      <c r="K17" s="14">
        <v>84</v>
      </c>
      <c r="L17" s="14">
        <v>66</v>
      </c>
      <c r="M17" s="14">
        <v>75</v>
      </c>
      <c r="N17" s="14">
        <v>71</v>
      </c>
      <c r="O17" s="31"/>
      <c r="P17" s="16">
        <v>77</v>
      </c>
      <c r="Q17" s="14">
        <v>60</v>
      </c>
      <c r="R17" s="14">
        <v>70</v>
      </c>
      <c r="S17" s="14">
        <v>59</v>
      </c>
      <c r="T17" s="14">
        <v>57</v>
      </c>
      <c r="U17" s="14">
        <v>94</v>
      </c>
      <c r="V17" s="14">
        <v>121</v>
      </c>
      <c r="W17" s="14">
        <v>104</v>
      </c>
      <c r="X17" s="14">
        <v>108</v>
      </c>
      <c r="Y17" s="14">
        <v>136</v>
      </c>
      <c r="Z17" s="14">
        <v>141</v>
      </c>
      <c r="AA17" s="14">
        <v>92</v>
      </c>
      <c r="AB17" s="14">
        <v>144</v>
      </c>
      <c r="AC17" s="14">
        <v>107</v>
      </c>
      <c r="AD17" s="14">
        <v>123</v>
      </c>
      <c r="AE17" s="14">
        <v>68</v>
      </c>
      <c r="AF17" s="17"/>
      <c r="AG17" s="17"/>
      <c r="AH17" s="13"/>
      <c r="AI17" s="18"/>
      <c r="AJ17" s="18"/>
      <c r="AK17" s="18"/>
      <c r="AL17" s="18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</row>
    <row r="18" spans="1:70" s="19" customFormat="1" hidden="1" x14ac:dyDescent="0.25">
      <c r="A18" s="20" t="s">
        <v>9</v>
      </c>
      <c r="B18" s="21">
        <f t="shared" ref="B18:N18" si="5">SUM(B16:B17)</f>
        <v>8972</v>
      </c>
      <c r="C18" s="21">
        <f t="shared" si="5"/>
        <v>6166</v>
      </c>
      <c r="D18" s="21">
        <f t="shared" si="5"/>
        <v>6456</v>
      </c>
      <c r="E18" s="21">
        <f t="shared" si="5"/>
        <v>5824</v>
      </c>
      <c r="F18" s="21">
        <f t="shared" si="5"/>
        <v>6261</v>
      </c>
      <c r="G18" s="21">
        <f t="shared" si="5"/>
        <v>6910</v>
      </c>
      <c r="H18" s="23"/>
      <c r="I18" s="21">
        <f t="shared" si="5"/>
        <v>5821</v>
      </c>
      <c r="J18" s="21">
        <f t="shared" si="5"/>
        <v>6408</v>
      </c>
      <c r="K18" s="21">
        <f t="shared" si="5"/>
        <v>6450</v>
      </c>
      <c r="L18" s="21">
        <f t="shared" si="5"/>
        <v>6803</v>
      </c>
      <c r="M18" s="21">
        <f t="shared" si="5"/>
        <v>6616</v>
      </c>
      <c r="N18" s="21">
        <f t="shared" si="5"/>
        <v>7281</v>
      </c>
      <c r="O18" s="23"/>
      <c r="P18" s="23">
        <f t="shared" ref="P18:BR18" si="6">SUM(P16:P17)</f>
        <v>7077</v>
      </c>
      <c r="Q18" s="21">
        <f t="shared" si="6"/>
        <v>6745</v>
      </c>
      <c r="R18" s="21">
        <f t="shared" si="6"/>
        <v>8038</v>
      </c>
      <c r="S18" s="21">
        <f t="shared" si="6"/>
        <v>8116</v>
      </c>
      <c r="T18" s="21">
        <f t="shared" si="6"/>
        <v>8476</v>
      </c>
      <c r="U18" s="21">
        <f t="shared" si="6"/>
        <v>7405</v>
      </c>
      <c r="V18" s="21">
        <f t="shared" si="6"/>
        <v>7212</v>
      </c>
      <c r="W18" s="21">
        <f t="shared" si="6"/>
        <v>7369</v>
      </c>
      <c r="X18" s="21">
        <f>SUM(X16:X17)</f>
        <v>7255</v>
      </c>
      <c r="Y18" s="21">
        <f t="shared" si="6"/>
        <v>7338</v>
      </c>
      <c r="Z18" s="21">
        <f t="shared" si="6"/>
        <v>7485</v>
      </c>
      <c r="AA18" s="21">
        <f t="shared" si="6"/>
        <v>7344</v>
      </c>
      <c r="AB18" s="21">
        <f t="shared" si="6"/>
        <v>8073</v>
      </c>
      <c r="AC18" s="21">
        <f t="shared" si="6"/>
        <v>8675</v>
      </c>
      <c r="AD18" s="21">
        <f t="shared" si="6"/>
        <v>9333</v>
      </c>
      <c r="AE18" s="21">
        <f t="shared" si="6"/>
        <v>9199</v>
      </c>
      <c r="AF18" s="24"/>
      <c r="AG18" s="24"/>
      <c r="AH18" s="20"/>
      <c r="AI18" s="25"/>
      <c r="AJ18" s="25"/>
      <c r="AK18" s="25"/>
      <c r="AL18" s="25"/>
      <c r="AM18" s="21">
        <f t="shared" si="6"/>
        <v>0</v>
      </c>
      <c r="AN18" s="21">
        <f t="shared" si="6"/>
        <v>0</v>
      </c>
      <c r="AO18" s="21">
        <f t="shared" si="6"/>
        <v>0</v>
      </c>
      <c r="AP18" s="21">
        <f t="shared" si="6"/>
        <v>0</v>
      </c>
      <c r="AQ18" s="21">
        <f t="shared" si="6"/>
        <v>0</v>
      </c>
      <c r="AR18" s="21">
        <f t="shared" si="6"/>
        <v>0</v>
      </c>
      <c r="AS18" s="21">
        <f t="shared" si="6"/>
        <v>0</v>
      </c>
      <c r="AT18" s="21">
        <f t="shared" si="6"/>
        <v>0</v>
      </c>
      <c r="AU18" s="21">
        <f t="shared" si="6"/>
        <v>0</v>
      </c>
      <c r="AV18" s="21">
        <f t="shared" si="6"/>
        <v>0</v>
      </c>
      <c r="AW18" s="21">
        <f t="shared" si="6"/>
        <v>0</v>
      </c>
      <c r="AX18" s="21">
        <f t="shared" si="6"/>
        <v>0</v>
      </c>
      <c r="AY18" s="21">
        <f t="shared" si="6"/>
        <v>0</v>
      </c>
      <c r="AZ18" s="21">
        <f t="shared" si="6"/>
        <v>0</v>
      </c>
      <c r="BA18" s="21">
        <f t="shared" si="6"/>
        <v>0</v>
      </c>
      <c r="BB18" s="21">
        <f t="shared" si="6"/>
        <v>0</v>
      </c>
      <c r="BC18" s="21">
        <f t="shared" si="6"/>
        <v>0</v>
      </c>
      <c r="BD18" s="21">
        <f t="shared" si="6"/>
        <v>0</v>
      </c>
      <c r="BE18" s="21">
        <f t="shared" si="6"/>
        <v>0</v>
      </c>
      <c r="BF18" s="21">
        <f t="shared" si="6"/>
        <v>0</v>
      </c>
      <c r="BG18" s="21">
        <f t="shared" si="6"/>
        <v>0</v>
      </c>
      <c r="BH18" s="21">
        <f t="shared" si="6"/>
        <v>0</v>
      </c>
      <c r="BI18" s="21">
        <f t="shared" si="6"/>
        <v>0</v>
      </c>
      <c r="BJ18" s="21">
        <f t="shared" si="6"/>
        <v>0</v>
      </c>
      <c r="BK18" s="21">
        <f t="shared" si="6"/>
        <v>0</v>
      </c>
      <c r="BL18" s="21">
        <f t="shared" si="6"/>
        <v>0</v>
      </c>
      <c r="BM18" s="21">
        <f t="shared" si="6"/>
        <v>0</v>
      </c>
      <c r="BN18" s="21">
        <f t="shared" si="6"/>
        <v>0</v>
      </c>
      <c r="BO18" s="21">
        <f t="shared" si="6"/>
        <v>0</v>
      </c>
      <c r="BP18" s="21">
        <f t="shared" si="6"/>
        <v>0</v>
      </c>
      <c r="BQ18" s="21">
        <f t="shared" si="6"/>
        <v>0</v>
      </c>
      <c r="BR18" s="21">
        <f t="shared" si="6"/>
        <v>0</v>
      </c>
    </row>
    <row r="19" spans="1:70" hidden="1" x14ac:dyDescent="0.25">
      <c r="A19" s="26"/>
      <c r="B19" s="26"/>
      <c r="C19" s="26"/>
      <c r="D19" s="26"/>
      <c r="E19" s="26"/>
      <c r="F19" s="26"/>
      <c r="G19" s="26"/>
      <c r="H19" s="27"/>
      <c r="I19" s="27"/>
      <c r="J19" s="27"/>
      <c r="K19" s="27"/>
      <c r="L19" s="27"/>
      <c r="M19" s="27"/>
      <c r="N19" s="27"/>
      <c r="O19" s="32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6"/>
      <c r="AI19" s="29"/>
      <c r="AJ19" s="29"/>
      <c r="AK19" s="29"/>
      <c r="AL19" s="29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</row>
    <row r="20" spans="1:70" s="36" customFormat="1" x14ac:dyDescent="0.25">
      <c r="A20" s="33" t="s">
        <v>13</v>
      </c>
      <c r="B20" s="8">
        <f>$B$10</f>
        <v>44562</v>
      </c>
      <c r="C20" s="8" t="e">
        <f ca="1">$C$10</f>
        <v>#NAME?</v>
      </c>
      <c r="D20" s="8" t="e">
        <f ca="1">$D$10</f>
        <v>#NAME?</v>
      </c>
      <c r="E20" s="8" t="e">
        <f ca="1">$E$10</f>
        <v>#NAME?</v>
      </c>
      <c r="F20" s="8" t="e">
        <f ca="1">$F$10</f>
        <v>#NAME?</v>
      </c>
      <c r="G20" s="8" t="e">
        <f ca="1">$G$10</f>
        <v>#NAME?</v>
      </c>
      <c r="H20" s="34" t="s">
        <v>14</v>
      </c>
      <c r="I20" s="8" t="e">
        <f ca="1">$I$10</f>
        <v>#NAME?</v>
      </c>
      <c r="J20" s="8" t="e">
        <f ca="1">$J$10</f>
        <v>#NAME?</v>
      </c>
      <c r="K20" s="8" t="e">
        <f ca="1">$K$10</f>
        <v>#NAME?</v>
      </c>
      <c r="L20" s="8" t="e">
        <f ca="1">$L$10</f>
        <v>#NAME?</v>
      </c>
      <c r="M20" s="8" t="e">
        <f ca="1">$M$10</f>
        <v>#NAME?</v>
      </c>
      <c r="N20" s="8" t="e">
        <f ca="1">$N$10</f>
        <v>#NAME?</v>
      </c>
      <c r="O20" s="34" t="s">
        <v>14</v>
      </c>
      <c r="P20" s="8" t="e">
        <f t="shared" ref="P20:BR20" ca="1" si="7">P10</f>
        <v>#NAME?</v>
      </c>
      <c r="Q20" s="8" t="e">
        <f t="shared" ca="1" si="7"/>
        <v>#NAME?</v>
      </c>
      <c r="R20" s="8" t="e">
        <f t="shared" ca="1" si="7"/>
        <v>#NAME?</v>
      </c>
      <c r="S20" s="8" t="e">
        <f t="shared" ca="1" si="7"/>
        <v>#NAME?</v>
      </c>
      <c r="T20" s="8" t="e">
        <f t="shared" ca="1" si="7"/>
        <v>#NAME?</v>
      </c>
      <c r="U20" s="8" t="e">
        <f t="shared" ca="1" si="7"/>
        <v>#NAME?</v>
      </c>
      <c r="V20" s="8" t="e">
        <f t="shared" ca="1" si="7"/>
        <v>#NAME?</v>
      </c>
      <c r="W20" s="8" t="e">
        <f t="shared" ca="1" si="7"/>
        <v>#NAME?</v>
      </c>
      <c r="X20" s="8" t="e">
        <f t="shared" ca="1" si="7"/>
        <v>#NAME?</v>
      </c>
      <c r="Y20" s="8" t="e">
        <f t="shared" ca="1" si="7"/>
        <v>#NAME?</v>
      </c>
      <c r="Z20" s="8" t="e">
        <f t="shared" ca="1" si="7"/>
        <v>#NAME?</v>
      </c>
      <c r="AA20" s="8" t="e">
        <f t="shared" ca="1" si="7"/>
        <v>#NAME?</v>
      </c>
      <c r="AB20" s="8" t="e">
        <f t="shared" ca="1" si="7"/>
        <v>#NAME?</v>
      </c>
      <c r="AC20" s="8" t="e">
        <f t="shared" ca="1" si="7"/>
        <v>#NAME?</v>
      </c>
      <c r="AD20" s="8" t="e">
        <f t="shared" ca="1" si="7"/>
        <v>#NAME?</v>
      </c>
      <c r="AE20" s="8" t="e">
        <f t="shared" ca="1" si="7"/>
        <v>#NAME?</v>
      </c>
      <c r="AF20" s="34" t="s">
        <v>15</v>
      </c>
      <c r="AG20" s="35" t="s">
        <v>16</v>
      </c>
      <c r="AH20" s="33" t="s">
        <v>17</v>
      </c>
      <c r="AI20" s="34" t="s">
        <v>14</v>
      </c>
      <c r="AJ20" s="34" t="s">
        <v>15</v>
      </c>
      <c r="AK20" s="35" t="s">
        <v>18</v>
      </c>
      <c r="AL20" s="34" t="s">
        <v>14</v>
      </c>
      <c r="AM20" s="8" t="e">
        <f t="shared" ca="1" si="7"/>
        <v>#NAME?</v>
      </c>
      <c r="AN20" s="8" t="e">
        <f t="shared" ca="1" si="7"/>
        <v>#NAME?</v>
      </c>
      <c r="AO20" s="8" t="e">
        <f t="shared" ca="1" si="7"/>
        <v>#NAME?</v>
      </c>
      <c r="AP20" s="8" t="e">
        <f t="shared" ca="1" si="7"/>
        <v>#NAME?</v>
      </c>
      <c r="AQ20" s="8" t="e">
        <f t="shared" ca="1" si="7"/>
        <v>#NAME?</v>
      </c>
      <c r="AR20" s="8" t="e">
        <f t="shared" ca="1" si="7"/>
        <v>#NAME?</v>
      </c>
      <c r="AS20" s="8" t="e">
        <f t="shared" ca="1" si="7"/>
        <v>#NAME?</v>
      </c>
      <c r="AT20" s="8" t="e">
        <f t="shared" ca="1" si="7"/>
        <v>#NAME?</v>
      </c>
      <c r="AU20" s="8" t="e">
        <f t="shared" ca="1" si="7"/>
        <v>#NAME?</v>
      </c>
      <c r="AV20" s="8" t="e">
        <f t="shared" ca="1" si="7"/>
        <v>#NAME?</v>
      </c>
      <c r="AW20" s="8" t="e">
        <f t="shared" ca="1" si="7"/>
        <v>#NAME?</v>
      </c>
      <c r="AX20" s="8" t="e">
        <f t="shared" ca="1" si="7"/>
        <v>#NAME?</v>
      </c>
      <c r="AY20" s="8" t="e">
        <f t="shared" ca="1" si="7"/>
        <v>#NAME?</v>
      </c>
      <c r="AZ20" s="8" t="e">
        <f t="shared" ca="1" si="7"/>
        <v>#NAME?</v>
      </c>
      <c r="BA20" s="8" t="e">
        <f t="shared" ca="1" si="7"/>
        <v>#NAME?</v>
      </c>
      <c r="BB20" s="8" t="e">
        <f t="shared" ca="1" si="7"/>
        <v>#NAME?</v>
      </c>
      <c r="BC20" s="8" t="e">
        <f t="shared" ca="1" si="7"/>
        <v>#NAME?</v>
      </c>
      <c r="BD20" s="8" t="e">
        <f t="shared" ca="1" si="7"/>
        <v>#NAME?</v>
      </c>
      <c r="BE20" s="8" t="e">
        <f t="shared" ca="1" si="7"/>
        <v>#NAME?</v>
      </c>
      <c r="BF20" s="8" t="e">
        <f t="shared" ca="1" si="7"/>
        <v>#NAME?</v>
      </c>
      <c r="BG20" s="8" t="e">
        <f t="shared" ca="1" si="7"/>
        <v>#NAME?</v>
      </c>
      <c r="BH20" s="8" t="e">
        <f t="shared" ca="1" si="7"/>
        <v>#NAME?</v>
      </c>
      <c r="BI20" s="8" t="e">
        <f t="shared" ca="1" si="7"/>
        <v>#NAME?</v>
      </c>
      <c r="BJ20" s="8" t="e">
        <f t="shared" ca="1" si="7"/>
        <v>#NAME?</v>
      </c>
      <c r="BK20" s="8" t="e">
        <f t="shared" ca="1" si="7"/>
        <v>#NAME?</v>
      </c>
      <c r="BL20" s="8" t="e">
        <f t="shared" ca="1" si="7"/>
        <v>#NAME?</v>
      </c>
      <c r="BM20" s="8" t="e">
        <f t="shared" ca="1" si="7"/>
        <v>#NAME?</v>
      </c>
      <c r="BN20" s="8" t="e">
        <f t="shared" ca="1" si="7"/>
        <v>#NAME?</v>
      </c>
      <c r="BO20" s="8" t="e">
        <f t="shared" ca="1" si="7"/>
        <v>#NAME?</v>
      </c>
      <c r="BP20" s="8" t="e">
        <f t="shared" ca="1" si="7"/>
        <v>#NAME?</v>
      </c>
      <c r="BQ20" s="8" t="e">
        <f t="shared" ca="1" si="7"/>
        <v>#NAME?</v>
      </c>
      <c r="BR20" s="8" t="e">
        <f t="shared" ca="1" si="7"/>
        <v>#NAME?</v>
      </c>
    </row>
    <row r="21" spans="1:70" s="19" customFormat="1" x14ac:dyDescent="0.25">
      <c r="A21" s="37" t="s">
        <v>19</v>
      </c>
      <c r="B21" s="14">
        <v>220</v>
      </c>
      <c r="C21" s="14">
        <v>251</v>
      </c>
      <c r="D21" s="14">
        <v>221</v>
      </c>
      <c r="E21" s="14">
        <v>163</v>
      </c>
      <c r="F21" s="14">
        <v>209</v>
      </c>
      <c r="G21" s="14">
        <v>234</v>
      </c>
      <c r="H21" s="38">
        <v>155</v>
      </c>
      <c r="I21" s="14">
        <v>296</v>
      </c>
      <c r="J21" s="14">
        <v>157</v>
      </c>
      <c r="K21" s="14">
        <v>258</v>
      </c>
      <c r="L21" s="14">
        <v>249</v>
      </c>
      <c r="M21" s="14">
        <v>219</v>
      </c>
      <c r="N21" s="14">
        <v>189</v>
      </c>
      <c r="O21" s="38">
        <v>155</v>
      </c>
      <c r="P21" s="14">
        <v>258</v>
      </c>
      <c r="Q21" s="14">
        <v>200</v>
      </c>
      <c r="R21" s="14">
        <v>206</v>
      </c>
      <c r="S21" s="14">
        <v>156</v>
      </c>
      <c r="T21" s="14">
        <v>238</v>
      </c>
      <c r="U21" s="14">
        <v>217</v>
      </c>
      <c r="V21" s="14">
        <v>242</v>
      </c>
      <c r="W21" s="14">
        <v>193</v>
      </c>
      <c r="X21" s="14">
        <v>225</v>
      </c>
      <c r="Y21" s="14">
        <v>214</v>
      </c>
      <c r="Z21" s="14">
        <v>266</v>
      </c>
      <c r="AA21" s="14">
        <v>209</v>
      </c>
      <c r="AB21" s="14">
        <v>227</v>
      </c>
      <c r="AC21" s="14">
        <v>264</v>
      </c>
      <c r="AD21" s="14">
        <v>280</v>
      </c>
      <c r="AE21" s="14">
        <v>254</v>
      </c>
      <c r="AF21" s="14">
        <f>(O21/31)*5</f>
        <v>25</v>
      </c>
      <c r="AG21" s="14" t="e">
        <f>AM21-AK21</f>
        <v>#REF!</v>
      </c>
      <c r="AH21" s="37" t="s">
        <v>19</v>
      </c>
      <c r="AI21" s="39">
        <v>155</v>
      </c>
      <c r="AJ21" s="39">
        <f>ROUND(((AI21/31)*26),0)</f>
        <v>130</v>
      </c>
      <c r="AK21" s="14" t="e">
        <f>AM21-#REF!</f>
        <v>#REF!</v>
      </c>
      <c r="AL21" s="39">
        <v>155</v>
      </c>
      <c r="AM21" s="14">
        <v>249</v>
      </c>
      <c r="AN21" s="14">
        <v>231</v>
      </c>
      <c r="AO21" s="14">
        <v>253</v>
      </c>
      <c r="AP21" s="14">
        <v>248</v>
      </c>
      <c r="AQ21" s="14">
        <v>198</v>
      </c>
      <c r="AR21" s="14">
        <v>213</v>
      </c>
      <c r="AS21" s="14">
        <v>187</v>
      </c>
      <c r="AT21" s="14">
        <v>228</v>
      </c>
      <c r="AU21" s="14">
        <v>219</v>
      </c>
      <c r="AV21" s="14">
        <v>168</v>
      </c>
      <c r="AW21" s="14">
        <v>255</v>
      </c>
      <c r="AX21" s="14">
        <v>184</v>
      </c>
      <c r="AY21" s="14">
        <v>207</v>
      </c>
      <c r="AZ21" s="14">
        <v>186</v>
      </c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</row>
    <row r="22" spans="1:70" s="19" customFormat="1" x14ac:dyDescent="0.25">
      <c r="A22" s="37" t="s">
        <v>20</v>
      </c>
      <c r="B22" s="14">
        <v>122</v>
      </c>
      <c r="C22" s="14">
        <v>110</v>
      </c>
      <c r="D22" s="14">
        <v>134</v>
      </c>
      <c r="E22" s="14">
        <v>129</v>
      </c>
      <c r="F22" s="14">
        <v>137</v>
      </c>
      <c r="G22" s="14">
        <v>129</v>
      </c>
      <c r="H22" s="38">
        <v>155</v>
      </c>
      <c r="I22" s="14">
        <v>107</v>
      </c>
      <c r="J22" s="14">
        <v>146</v>
      </c>
      <c r="K22" s="14">
        <v>94</v>
      </c>
      <c r="L22" s="14">
        <v>121</v>
      </c>
      <c r="M22" s="14">
        <v>98</v>
      </c>
      <c r="N22" s="14">
        <v>133</v>
      </c>
      <c r="O22" s="38">
        <v>155</v>
      </c>
      <c r="P22" s="14">
        <v>90</v>
      </c>
      <c r="Q22" s="14">
        <v>152</v>
      </c>
      <c r="R22" s="14">
        <v>134</v>
      </c>
      <c r="S22" s="14">
        <v>150</v>
      </c>
      <c r="T22" s="14">
        <v>136</v>
      </c>
      <c r="U22" s="14">
        <v>112</v>
      </c>
      <c r="V22" s="14">
        <v>139</v>
      </c>
      <c r="W22" s="14">
        <v>133</v>
      </c>
      <c r="X22" s="14">
        <v>142</v>
      </c>
      <c r="Y22" s="14">
        <v>127</v>
      </c>
      <c r="Z22" s="14">
        <v>102</v>
      </c>
      <c r="AA22" s="14">
        <v>150</v>
      </c>
      <c r="AB22" s="14">
        <v>110</v>
      </c>
      <c r="AC22" s="14">
        <v>130</v>
      </c>
      <c r="AD22" s="14">
        <v>140</v>
      </c>
      <c r="AE22" s="14">
        <v>113</v>
      </c>
      <c r="AF22" s="14">
        <f>(O22/31)*5</f>
        <v>25</v>
      </c>
      <c r="AG22" s="14" t="e">
        <f>AM22-AK22</f>
        <v>#REF!</v>
      </c>
      <c r="AH22" s="37" t="s">
        <v>20</v>
      </c>
      <c r="AI22" s="39">
        <v>124</v>
      </c>
      <c r="AJ22" s="39">
        <f>ROUND(((AI22/31)*26),0)</f>
        <v>104</v>
      </c>
      <c r="AK22" s="14" t="e">
        <f>AM22-#REF!</f>
        <v>#REF!</v>
      </c>
      <c r="AL22" s="39">
        <v>124</v>
      </c>
      <c r="AM22" s="14">
        <v>149</v>
      </c>
      <c r="AN22" s="14">
        <v>130</v>
      </c>
      <c r="AO22" s="14">
        <v>121</v>
      </c>
      <c r="AP22" s="14">
        <v>106</v>
      </c>
      <c r="AQ22" s="14">
        <v>116</v>
      </c>
      <c r="AR22" s="14">
        <v>125</v>
      </c>
      <c r="AS22" s="14">
        <v>112</v>
      </c>
      <c r="AT22" s="14">
        <v>134</v>
      </c>
      <c r="AU22" s="14">
        <v>129</v>
      </c>
      <c r="AV22" s="14">
        <v>121</v>
      </c>
      <c r="AW22" s="14">
        <v>124</v>
      </c>
      <c r="AX22" s="14">
        <v>149</v>
      </c>
      <c r="AY22" s="14">
        <v>129</v>
      </c>
      <c r="AZ22" s="14">
        <v>167</v>
      </c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s="19" customFormat="1" x14ac:dyDescent="0.25">
      <c r="A23" s="37" t="s">
        <v>21</v>
      </c>
      <c r="B23" s="14">
        <v>91</v>
      </c>
      <c r="C23" s="14">
        <v>114</v>
      </c>
      <c r="D23" s="14">
        <v>195</v>
      </c>
      <c r="E23" s="14">
        <v>226</v>
      </c>
      <c r="F23" s="14">
        <v>258</v>
      </c>
      <c r="G23" s="14">
        <v>237</v>
      </c>
      <c r="H23" s="38">
        <v>207</v>
      </c>
      <c r="I23" s="14">
        <v>209</v>
      </c>
      <c r="J23" s="14">
        <v>251</v>
      </c>
      <c r="K23" s="14">
        <v>233</v>
      </c>
      <c r="L23" s="14">
        <v>224</v>
      </c>
      <c r="M23" s="14">
        <v>208</v>
      </c>
      <c r="N23" s="14">
        <v>210</v>
      </c>
      <c r="O23" s="38">
        <v>207</v>
      </c>
      <c r="P23" s="14">
        <v>349</v>
      </c>
      <c r="Q23" s="14">
        <v>227</v>
      </c>
      <c r="R23" s="14">
        <v>269</v>
      </c>
      <c r="S23" s="14">
        <v>255</v>
      </c>
      <c r="T23" s="14">
        <v>270</v>
      </c>
      <c r="U23" s="14">
        <v>178</v>
      </c>
      <c r="V23" s="14">
        <v>232</v>
      </c>
      <c r="W23" s="14">
        <v>227</v>
      </c>
      <c r="X23" s="14">
        <v>227</v>
      </c>
      <c r="Y23" s="14">
        <v>213</v>
      </c>
      <c r="Z23" s="14">
        <v>170</v>
      </c>
      <c r="AA23" s="14">
        <v>218</v>
      </c>
      <c r="AB23" s="14">
        <v>204</v>
      </c>
      <c r="AC23" s="14">
        <v>214</v>
      </c>
      <c r="AD23" s="14">
        <v>219</v>
      </c>
      <c r="AE23" s="14">
        <v>225</v>
      </c>
      <c r="AF23" s="14">
        <f>(O23/31)*5</f>
        <v>33.387096774193552</v>
      </c>
      <c r="AG23" s="14" t="e">
        <f>AM23-AK23</f>
        <v>#REF!</v>
      </c>
      <c r="AH23" s="37" t="s">
        <v>21</v>
      </c>
      <c r="AI23" s="39">
        <v>207</v>
      </c>
      <c r="AJ23" s="39">
        <f>ROUND(((AI23/31)*26),0)</f>
        <v>174</v>
      </c>
      <c r="AK23" s="14" t="e">
        <f>AM23-#REF!</f>
        <v>#REF!</v>
      </c>
      <c r="AL23" s="39">
        <v>207</v>
      </c>
      <c r="AM23" s="14">
        <v>220</v>
      </c>
      <c r="AN23" s="14">
        <v>226</v>
      </c>
      <c r="AO23" s="14">
        <v>203</v>
      </c>
      <c r="AP23" s="14">
        <v>210</v>
      </c>
      <c r="AQ23" s="14">
        <v>261</v>
      </c>
      <c r="AR23" s="14">
        <v>255</v>
      </c>
      <c r="AS23" s="14">
        <v>265</v>
      </c>
      <c r="AT23" s="14">
        <v>235</v>
      </c>
      <c r="AU23" s="14">
        <v>211</v>
      </c>
      <c r="AV23" s="14">
        <v>244</v>
      </c>
      <c r="AW23" s="14">
        <v>209</v>
      </c>
      <c r="AX23" s="14">
        <v>261</v>
      </c>
      <c r="AY23" s="14">
        <v>225</v>
      </c>
      <c r="AZ23" s="14">
        <v>235</v>
      </c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</row>
    <row r="24" spans="1:70" s="19" customFormat="1" x14ac:dyDescent="0.25">
      <c r="A24" s="37"/>
      <c r="B24" s="14"/>
      <c r="C24" s="14"/>
      <c r="D24" s="14"/>
      <c r="E24" s="14"/>
      <c r="F24" s="14"/>
      <c r="G24" s="14"/>
      <c r="H24" s="38"/>
      <c r="I24" s="14"/>
      <c r="J24" s="14"/>
      <c r="K24" s="14"/>
      <c r="L24" s="14"/>
      <c r="M24" s="14"/>
      <c r="N24" s="14"/>
      <c r="O24" s="38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>
        <f>(O24/31)*5</f>
        <v>0</v>
      </c>
      <c r="AG24" s="14">
        <f>AM24-AK24</f>
        <v>0</v>
      </c>
      <c r="AH24" s="37" t="s">
        <v>22</v>
      </c>
      <c r="AI24" s="39">
        <v>7</v>
      </c>
      <c r="AJ24" s="39">
        <f>ROUND(((AI24/31)*26),0)</f>
        <v>6</v>
      </c>
      <c r="AK24" s="14">
        <v>0</v>
      </c>
      <c r="AL24" s="39">
        <v>7</v>
      </c>
      <c r="AM24" s="14">
        <v>0</v>
      </c>
      <c r="AN24" s="14">
        <v>14</v>
      </c>
      <c r="AO24" s="14">
        <v>11</v>
      </c>
      <c r="AP24" s="14">
        <v>15</v>
      </c>
      <c r="AQ24" s="14">
        <v>16</v>
      </c>
      <c r="AR24" s="14">
        <v>21</v>
      </c>
      <c r="AS24" s="14">
        <v>13</v>
      </c>
      <c r="AT24" s="14">
        <v>11</v>
      </c>
      <c r="AU24" s="14">
        <v>13</v>
      </c>
      <c r="AV24" s="14">
        <v>13</v>
      </c>
      <c r="AW24" s="14">
        <v>12</v>
      </c>
      <c r="AX24" s="14">
        <v>13</v>
      </c>
      <c r="AY24" s="14">
        <v>13</v>
      </c>
      <c r="AZ24" s="14">
        <v>16</v>
      </c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</row>
    <row r="25" spans="1:70" s="19" customFormat="1" x14ac:dyDescent="0.25">
      <c r="A25" s="40" t="s">
        <v>23</v>
      </c>
      <c r="B25" s="21">
        <f t="shared" ref="B25:AG25" si="8">SUM(B21:B23)</f>
        <v>433</v>
      </c>
      <c r="C25" s="21">
        <f t="shared" si="8"/>
        <v>475</v>
      </c>
      <c r="D25" s="21">
        <f t="shared" si="8"/>
        <v>550</v>
      </c>
      <c r="E25" s="21">
        <f t="shared" si="8"/>
        <v>518</v>
      </c>
      <c r="F25" s="21">
        <f t="shared" si="8"/>
        <v>604</v>
      </c>
      <c r="G25" s="21">
        <f t="shared" si="8"/>
        <v>600</v>
      </c>
      <c r="H25" s="41">
        <f t="shared" si="8"/>
        <v>517</v>
      </c>
      <c r="I25" s="21">
        <f t="shared" si="8"/>
        <v>612</v>
      </c>
      <c r="J25" s="21">
        <f t="shared" si="8"/>
        <v>554</v>
      </c>
      <c r="K25" s="21">
        <f t="shared" si="8"/>
        <v>585</v>
      </c>
      <c r="L25" s="21">
        <f t="shared" si="8"/>
        <v>594</v>
      </c>
      <c r="M25" s="21">
        <f t="shared" si="8"/>
        <v>525</v>
      </c>
      <c r="N25" s="21">
        <f t="shared" si="8"/>
        <v>532</v>
      </c>
      <c r="O25" s="41">
        <f t="shared" si="8"/>
        <v>517</v>
      </c>
      <c r="P25" s="21">
        <f t="shared" si="8"/>
        <v>697</v>
      </c>
      <c r="Q25" s="21">
        <f t="shared" si="8"/>
        <v>579</v>
      </c>
      <c r="R25" s="21">
        <f t="shared" si="8"/>
        <v>609</v>
      </c>
      <c r="S25" s="21">
        <f t="shared" si="8"/>
        <v>561</v>
      </c>
      <c r="T25" s="21">
        <f t="shared" si="8"/>
        <v>644</v>
      </c>
      <c r="U25" s="21">
        <f t="shared" si="8"/>
        <v>507</v>
      </c>
      <c r="V25" s="21">
        <f t="shared" si="8"/>
        <v>613</v>
      </c>
      <c r="W25" s="21">
        <f t="shared" si="8"/>
        <v>553</v>
      </c>
      <c r="X25" s="21">
        <f t="shared" si="8"/>
        <v>594</v>
      </c>
      <c r="Y25" s="21">
        <f t="shared" si="8"/>
        <v>554</v>
      </c>
      <c r="Z25" s="21">
        <f t="shared" si="8"/>
        <v>538</v>
      </c>
      <c r="AA25" s="21">
        <f t="shared" si="8"/>
        <v>577</v>
      </c>
      <c r="AB25" s="21">
        <f t="shared" si="8"/>
        <v>541</v>
      </c>
      <c r="AC25" s="21">
        <f t="shared" si="8"/>
        <v>608</v>
      </c>
      <c r="AD25" s="21">
        <f t="shared" si="8"/>
        <v>639</v>
      </c>
      <c r="AE25" s="21">
        <f t="shared" si="8"/>
        <v>592</v>
      </c>
      <c r="AF25" s="21">
        <f t="shared" si="8"/>
        <v>83.387096774193552</v>
      </c>
      <c r="AG25" s="21" t="e">
        <f t="shared" si="8"/>
        <v>#REF!</v>
      </c>
      <c r="AH25" s="40" t="s">
        <v>23</v>
      </c>
      <c r="AI25" s="42">
        <f>SUM(AI21:AI24)</f>
        <v>493</v>
      </c>
      <c r="AJ25" s="42">
        <f>SUM(AJ21:AJ24)</f>
        <v>414</v>
      </c>
      <c r="AK25" s="21" t="e">
        <f>SUM(AK21:AK23)</f>
        <v>#REF!</v>
      </c>
      <c r="AL25" s="42">
        <f t="shared" ref="AL25:BR25" si="9">SUM(AL21:AL24)</f>
        <v>493</v>
      </c>
      <c r="AM25" s="21">
        <f t="shared" si="9"/>
        <v>618</v>
      </c>
      <c r="AN25" s="21">
        <f t="shared" si="9"/>
        <v>601</v>
      </c>
      <c r="AO25" s="21">
        <f t="shared" si="9"/>
        <v>588</v>
      </c>
      <c r="AP25" s="21">
        <f t="shared" si="9"/>
        <v>579</v>
      </c>
      <c r="AQ25" s="21">
        <f t="shared" si="9"/>
        <v>591</v>
      </c>
      <c r="AR25" s="21">
        <f t="shared" si="9"/>
        <v>614</v>
      </c>
      <c r="AS25" s="21">
        <f t="shared" si="9"/>
        <v>577</v>
      </c>
      <c r="AT25" s="21">
        <f t="shared" si="9"/>
        <v>608</v>
      </c>
      <c r="AU25" s="21">
        <f t="shared" si="9"/>
        <v>572</v>
      </c>
      <c r="AV25" s="21">
        <f t="shared" si="9"/>
        <v>546</v>
      </c>
      <c r="AW25" s="21">
        <f t="shared" si="9"/>
        <v>600</v>
      </c>
      <c r="AX25" s="21">
        <f t="shared" si="9"/>
        <v>607</v>
      </c>
      <c r="AY25" s="21">
        <f t="shared" si="9"/>
        <v>574</v>
      </c>
      <c r="AZ25" s="21">
        <f t="shared" si="9"/>
        <v>604</v>
      </c>
      <c r="BA25" s="21">
        <f t="shared" si="9"/>
        <v>0</v>
      </c>
      <c r="BB25" s="21">
        <f t="shared" si="9"/>
        <v>0</v>
      </c>
      <c r="BC25" s="21">
        <f t="shared" si="9"/>
        <v>0</v>
      </c>
      <c r="BD25" s="21">
        <f t="shared" si="9"/>
        <v>0</v>
      </c>
      <c r="BE25" s="21">
        <f t="shared" si="9"/>
        <v>0</v>
      </c>
      <c r="BF25" s="21">
        <f t="shared" si="9"/>
        <v>0</v>
      </c>
      <c r="BG25" s="21">
        <f t="shared" si="9"/>
        <v>0</v>
      </c>
      <c r="BH25" s="21">
        <f t="shared" si="9"/>
        <v>0</v>
      </c>
      <c r="BI25" s="21">
        <f t="shared" si="9"/>
        <v>0</v>
      </c>
      <c r="BJ25" s="21">
        <f t="shared" si="9"/>
        <v>0</v>
      </c>
      <c r="BK25" s="21">
        <f t="shared" si="9"/>
        <v>0</v>
      </c>
      <c r="BL25" s="21">
        <f t="shared" si="9"/>
        <v>0</v>
      </c>
      <c r="BM25" s="21">
        <f t="shared" si="9"/>
        <v>0</v>
      </c>
      <c r="BN25" s="21">
        <f t="shared" si="9"/>
        <v>0</v>
      </c>
      <c r="BO25" s="21">
        <f t="shared" si="9"/>
        <v>0</v>
      </c>
      <c r="BP25" s="21">
        <f t="shared" si="9"/>
        <v>0</v>
      </c>
      <c r="BQ25" s="21">
        <f t="shared" si="9"/>
        <v>0</v>
      </c>
      <c r="BR25" s="21">
        <f t="shared" si="9"/>
        <v>0</v>
      </c>
    </row>
    <row r="26" spans="1:70" x14ac:dyDescent="0.25">
      <c r="A26" s="26"/>
      <c r="B26" s="26"/>
      <c r="C26" s="26"/>
      <c r="D26" s="26"/>
      <c r="E26" s="26"/>
      <c r="F26" s="26"/>
      <c r="G26" s="26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6"/>
      <c r="AI26" s="29"/>
      <c r="AJ26" s="29"/>
      <c r="AK26" s="29"/>
      <c r="AL26" s="29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</row>
    <row r="27" spans="1:70" x14ac:dyDescent="0.25">
      <c r="A27" s="33" t="s">
        <v>24</v>
      </c>
      <c r="B27" s="8">
        <f>$B$10</f>
        <v>44562</v>
      </c>
      <c r="C27" s="8" t="e">
        <f ca="1">$C$10</f>
        <v>#NAME?</v>
      </c>
      <c r="D27" s="8" t="e">
        <f ca="1">$D$10</f>
        <v>#NAME?</v>
      </c>
      <c r="E27" s="8" t="e">
        <f ca="1">$E$10</f>
        <v>#NAME?</v>
      </c>
      <c r="F27" s="8" t="e">
        <f ca="1">$F$10</f>
        <v>#NAME?</v>
      </c>
      <c r="G27" s="8" t="e">
        <f ca="1">$G$10</f>
        <v>#NAME?</v>
      </c>
      <c r="H27" s="34" t="s">
        <v>14</v>
      </c>
      <c r="I27" s="8" t="e">
        <f ca="1">$I$10</f>
        <v>#NAME?</v>
      </c>
      <c r="J27" s="8" t="e">
        <f ca="1">$J$10</f>
        <v>#NAME?</v>
      </c>
      <c r="K27" s="8" t="e">
        <f ca="1">$K$10</f>
        <v>#NAME?</v>
      </c>
      <c r="L27" s="8" t="e">
        <f ca="1">$L$10</f>
        <v>#NAME?</v>
      </c>
      <c r="M27" s="8" t="e">
        <f ca="1">$M$10</f>
        <v>#NAME?</v>
      </c>
      <c r="N27" s="8" t="e">
        <f ca="1">$N$10</f>
        <v>#NAME?</v>
      </c>
      <c r="O27" s="34" t="s">
        <v>14</v>
      </c>
      <c r="P27" s="8" t="e">
        <f t="shared" ref="P27:AE27" ca="1" si="10">P10</f>
        <v>#NAME?</v>
      </c>
      <c r="Q27" s="8" t="e">
        <f t="shared" ca="1" si="10"/>
        <v>#NAME?</v>
      </c>
      <c r="R27" s="8" t="e">
        <f t="shared" ca="1" si="10"/>
        <v>#NAME?</v>
      </c>
      <c r="S27" s="8" t="e">
        <f t="shared" ca="1" si="10"/>
        <v>#NAME?</v>
      </c>
      <c r="T27" s="8" t="e">
        <f t="shared" ca="1" si="10"/>
        <v>#NAME?</v>
      </c>
      <c r="U27" s="8" t="e">
        <f t="shared" ca="1" si="10"/>
        <v>#NAME?</v>
      </c>
      <c r="V27" s="8" t="e">
        <f t="shared" ca="1" si="10"/>
        <v>#NAME?</v>
      </c>
      <c r="W27" s="8" t="e">
        <f t="shared" ca="1" si="10"/>
        <v>#NAME?</v>
      </c>
      <c r="X27" s="8" t="e">
        <f t="shared" ca="1" si="10"/>
        <v>#NAME?</v>
      </c>
      <c r="Y27" s="8" t="e">
        <f t="shared" ca="1" si="10"/>
        <v>#NAME?</v>
      </c>
      <c r="Z27" s="8" t="e">
        <f t="shared" ca="1" si="10"/>
        <v>#NAME?</v>
      </c>
      <c r="AA27" s="8" t="e">
        <f t="shared" ca="1" si="10"/>
        <v>#NAME?</v>
      </c>
      <c r="AB27" s="8" t="e">
        <f t="shared" ca="1" si="10"/>
        <v>#NAME?</v>
      </c>
      <c r="AC27" s="8" t="e">
        <f t="shared" ca="1" si="10"/>
        <v>#NAME?</v>
      </c>
      <c r="AD27" s="8" t="e">
        <f t="shared" ca="1" si="10"/>
        <v>#NAME?</v>
      </c>
      <c r="AE27" s="8" t="e">
        <f t="shared" ca="1" si="10"/>
        <v>#NAME?</v>
      </c>
      <c r="AF27" s="8" t="str">
        <f>$AF$20</f>
        <v>Meta Parcial</v>
      </c>
      <c r="AG27" s="8" t="str">
        <f>$AG$20</f>
        <v>01 a 05 - Mai - 24</v>
      </c>
      <c r="AH27" s="33" t="s">
        <v>25</v>
      </c>
      <c r="AI27" s="34" t="str">
        <f>AI20</f>
        <v>Meta</v>
      </c>
      <c r="AJ27" s="34" t="str">
        <f>$AJ$20</f>
        <v>Meta Parcial</v>
      </c>
      <c r="AK27" s="43" t="str">
        <f>$AK$20</f>
        <v>06 a 31 - Mai - 24</v>
      </c>
      <c r="AL27" s="34" t="str">
        <f>AL20</f>
        <v>Meta</v>
      </c>
      <c r="AM27" s="8" t="e">
        <f t="shared" ref="AM27:BR27" ca="1" si="11">AM10</f>
        <v>#NAME?</v>
      </c>
      <c r="AN27" s="8" t="e">
        <f t="shared" ca="1" si="11"/>
        <v>#NAME?</v>
      </c>
      <c r="AO27" s="8" t="e">
        <f t="shared" ca="1" si="11"/>
        <v>#NAME?</v>
      </c>
      <c r="AP27" s="8" t="e">
        <f t="shared" ca="1" si="11"/>
        <v>#NAME?</v>
      </c>
      <c r="AQ27" s="8" t="e">
        <f t="shared" ca="1" si="11"/>
        <v>#NAME?</v>
      </c>
      <c r="AR27" s="8" t="e">
        <f t="shared" ca="1" si="11"/>
        <v>#NAME?</v>
      </c>
      <c r="AS27" s="8" t="e">
        <f t="shared" ca="1" si="11"/>
        <v>#NAME?</v>
      </c>
      <c r="AT27" s="8" t="e">
        <f t="shared" ca="1" si="11"/>
        <v>#NAME?</v>
      </c>
      <c r="AU27" s="8" t="e">
        <f t="shared" ca="1" si="11"/>
        <v>#NAME?</v>
      </c>
      <c r="AV27" s="8" t="e">
        <f t="shared" ca="1" si="11"/>
        <v>#NAME?</v>
      </c>
      <c r="AW27" s="8" t="e">
        <f t="shared" ca="1" si="11"/>
        <v>#NAME?</v>
      </c>
      <c r="AX27" s="8" t="e">
        <f t="shared" ca="1" si="11"/>
        <v>#NAME?</v>
      </c>
      <c r="AY27" s="8" t="e">
        <f t="shared" ca="1" si="11"/>
        <v>#NAME?</v>
      </c>
      <c r="AZ27" s="8" t="e">
        <f t="shared" ca="1" si="11"/>
        <v>#NAME?</v>
      </c>
      <c r="BA27" s="8" t="e">
        <f t="shared" ca="1" si="11"/>
        <v>#NAME?</v>
      </c>
      <c r="BB27" s="8" t="e">
        <f t="shared" ca="1" si="11"/>
        <v>#NAME?</v>
      </c>
      <c r="BC27" s="8" t="e">
        <f t="shared" ca="1" si="11"/>
        <v>#NAME?</v>
      </c>
      <c r="BD27" s="8" t="e">
        <f t="shared" ca="1" si="11"/>
        <v>#NAME?</v>
      </c>
      <c r="BE27" s="8" t="e">
        <f t="shared" ca="1" si="11"/>
        <v>#NAME?</v>
      </c>
      <c r="BF27" s="8" t="e">
        <f t="shared" ca="1" si="11"/>
        <v>#NAME?</v>
      </c>
      <c r="BG27" s="8" t="e">
        <f t="shared" ca="1" si="11"/>
        <v>#NAME?</v>
      </c>
      <c r="BH27" s="8" t="e">
        <f t="shared" ca="1" si="11"/>
        <v>#NAME?</v>
      </c>
      <c r="BI27" s="8" t="e">
        <f t="shared" ca="1" si="11"/>
        <v>#NAME?</v>
      </c>
      <c r="BJ27" s="8" t="e">
        <f t="shared" ca="1" si="11"/>
        <v>#NAME?</v>
      </c>
      <c r="BK27" s="8" t="e">
        <f t="shared" ca="1" si="11"/>
        <v>#NAME?</v>
      </c>
      <c r="BL27" s="8" t="e">
        <f t="shared" ca="1" si="11"/>
        <v>#NAME?</v>
      </c>
      <c r="BM27" s="8" t="e">
        <f t="shared" ca="1" si="11"/>
        <v>#NAME?</v>
      </c>
      <c r="BN27" s="8" t="e">
        <f t="shared" ca="1" si="11"/>
        <v>#NAME?</v>
      </c>
      <c r="BO27" s="8" t="e">
        <f t="shared" ca="1" si="11"/>
        <v>#NAME?</v>
      </c>
      <c r="BP27" s="8" t="e">
        <f t="shared" ca="1" si="11"/>
        <v>#NAME?</v>
      </c>
      <c r="BQ27" s="8" t="e">
        <f t="shared" ca="1" si="11"/>
        <v>#NAME?</v>
      </c>
      <c r="BR27" s="8" t="e">
        <f t="shared" ca="1" si="11"/>
        <v>#NAME?</v>
      </c>
    </row>
    <row r="28" spans="1:70" s="19" customFormat="1" hidden="1" x14ac:dyDescent="0.25">
      <c r="A28" s="44" t="s">
        <v>26</v>
      </c>
      <c r="B28" s="14">
        <v>6</v>
      </c>
      <c r="C28" s="14">
        <v>18</v>
      </c>
      <c r="D28" s="14">
        <v>22</v>
      </c>
      <c r="E28" s="14">
        <v>50</v>
      </c>
      <c r="F28" s="14">
        <v>47</v>
      </c>
      <c r="G28" s="14">
        <v>38</v>
      </c>
      <c r="H28" s="209">
        <v>150</v>
      </c>
      <c r="I28" s="14">
        <v>37</v>
      </c>
      <c r="J28" s="14">
        <v>54</v>
      </c>
      <c r="K28" s="14">
        <v>33</v>
      </c>
      <c r="L28" s="14">
        <v>39</v>
      </c>
      <c r="M28" s="14">
        <v>40</v>
      </c>
      <c r="N28" s="14">
        <v>55</v>
      </c>
      <c r="O28" s="209">
        <v>150</v>
      </c>
      <c r="P28" s="14">
        <v>68</v>
      </c>
      <c r="Q28" s="14">
        <v>38</v>
      </c>
      <c r="R28" s="14">
        <v>50</v>
      </c>
      <c r="S28" s="14">
        <v>76</v>
      </c>
      <c r="T28" s="14">
        <v>50</v>
      </c>
      <c r="U28" s="14">
        <v>40</v>
      </c>
      <c r="V28" s="14">
        <v>67</v>
      </c>
      <c r="W28" s="14">
        <v>63</v>
      </c>
      <c r="X28" s="14">
        <v>51</v>
      </c>
      <c r="Y28" s="14">
        <v>61</v>
      </c>
      <c r="Z28" s="14">
        <v>47</v>
      </c>
      <c r="AA28" s="14">
        <v>52</v>
      </c>
      <c r="AB28" s="14">
        <v>64</v>
      </c>
      <c r="AC28" s="14">
        <v>53</v>
      </c>
      <c r="AD28" s="14">
        <v>54</v>
      </c>
      <c r="AE28" s="14">
        <v>51</v>
      </c>
      <c r="AF28" s="14">
        <f>(O28/31)*5</f>
        <v>24.193548387096776</v>
      </c>
      <c r="AG28" s="14">
        <f>AM28-AK28</f>
        <v>0</v>
      </c>
      <c r="AH28" s="44" t="s">
        <v>26</v>
      </c>
      <c r="AI28" s="38"/>
      <c r="AJ28" s="38"/>
      <c r="AK28" s="38"/>
      <c r="AL28" s="38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</row>
    <row r="29" spans="1:70" s="19" customFormat="1" hidden="1" x14ac:dyDescent="0.25">
      <c r="A29" s="44" t="s">
        <v>27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7</v>
      </c>
      <c r="H29" s="209"/>
      <c r="I29" s="14">
        <v>12</v>
      </c>
      <c r="J29" s="14">
        <v>16</v>
      </c>
      <c r="K29" s="14">
        <v>13</v>
      </c>
      <c r="L29" s="14">
        <v>10</v>
      </c>
      <c r="M29" s="14">
        <v>12</v>
      </c>
      <c r="N29" s="14">
        <v>6</v>
      </c>
      <c r="O29" s="209"/>
      <c r="P29" s="14">
        <v>9</v>
      </c>
      <c r="Q29" s="14">
        <v>56</v>
      </c>
      <c r="R29" s="14">
        <v>40</v>
      </c>
      <c r="S29" s="14">
        <v>8</v>
      </c>
      <c r="T29" s="14">
        <v>22</v>
      </c>
      <c r="U29" s="14">
        <v>5</v>
      </c>
      <c r="V29" s="14">
        <v>10</v>
      </c>
      <c r="W29" s="14">
        <v>15</v>
      </c>
      <c r="X29" s="14">
        <v>19</v>
      </c>
      <c r="Y29" s="14">
        <v>15</v>
      </c>
      <c r="Z29" s="14">
        <v>34</v>
      </c>
      <c r="AA29" s="14">
        <v>26</v>
      </c>
      <c r="AB29" s="14">
        <v>16</v>
      </c>
      <c r="AC29" s="14">
        <v>25</v>
      </c>
      <c r="AD29" s="14">
        <v>18</v>
      </c>
      <c r="AE29" s="14">
        <v>15</v>
      </c>
      <c r="AF29" s="14">
        <f>(O29/31)*5</f>
        <v>0</v>
      </c>
      <c r="AG29" s="14">
        <f>AM29-AK29</f>
        <v>0</v>
      </c>
      <c r="AH29" s="44" t="s">
        <v>27</v>
      </c>
      <c r="AI29" s="38"/>
      <c r="AJ29" s="38"/>
      <c r="AK29" s="38"/>
      <c r="AL29" s="38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</row>
    <row r="30" spans="1:70" s="19" customFormat="1" hidden="1" x14ac:dyDescent="0.25">
      <c r="A30" s="44" t="s">
        <v>28</v>
      </c>
      <c r="B30" s="14">
        <v>0</v>
      </c>
      <c r="C30" s="14">
        <v>15</v>
      </c>
      <c r="D30" s="14">
        <v>9</v>
      </c>
      <c r="E30" s="14">
        <v>18</v>
      </c>
      <c r="F30" s="14">
        <v>38</v>
      </c>
      <c r="G30" s="14">
        <v>43</v>
      </c>
      <c r="H30" s="209"/>
      <c r="I30" s="14">
        <v>24</v>
      </c>
      <c r="J30" s="14">
        <v>38</v>
      </c>
      <c r="K30" s="14">
        <v>34</v>
      </c>
      <c r="L30" s="14">
        <v>7</v>
      </c>
      <c r="M30" s="14">
        <v>8</v>
      </c>
      <c r="N30" s="14">
        <v>23</v>
      </c>
      <c r="O30" s="209"/>
      <c r="P30" s="14">
        <v>23</v>
      </c>
      <c r="Q30" s="14">
        <v>11</v>
      </c>
      <c r="R30" s="14">
        <v>32</v>
      </c>
      <c r="S30" s="14">
        <v>23</v>
      </c>
      <c r="T30" s="14">
        <v>3</v>
      </c>
      <c r="U30" s="14">
        <v>8</v>
      </c>
      <c r="V30" s="14">
        <v>28</v>
      </c>
      <c r="W30" s="14">
        <v>24</v>
      </c>
      <c r="X30" s="14">
        <v>25</v>
      </c>
      <c r="Y30" s="14">
        <v>26</v>
      </c>
      <c r="Z30" s="14">
        <v>12</v>
      </c>
      <c r="AA30" s="14">
        <v>17</v>
      </c>
      <c r="AB30" s="14">
        <v>10</v>
      </c>
      <c r="AC30" s="14">
        <v>7</v>
      </c>
      <c r="AD30" s="14">
        <v>13</v>
      </c>
      <c r="AE30" s="14">
        <v>20</v>
      </c>
      <c r="AF30" s="14">
        <f>(O30/31)*5</f>
        <v>0</v>
      </c>
      <c r="AG30" s="14">
        <f>AM30-AK30</f>
        <v>0</v>
      </c>
      <c r="AH30" s="44" t="s">
        <v>28</v>
      </c>
      <c r="AI30" s="38"/>
      <c r="AJ30" s="38"/>
      <c r="AK30" s="38"/>
      <c r="AL30" s="38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</row>
    <row r="31" spans="1:70" s="19" customFormat="1" hidden="1" x14ac:dyDescent="0.25">
      <c r="A31" s="44" t="s">
        <v>29</v>
      </c>
      <c r="B31" s="14">
        <v>0</v>
      </c>
      <c r="C31" s="14">
        <v>0</v>
      </c>
      <c r="D31" s="14">
        <v>19</v>
      </c>
      <c r="E31" s="14">
        <v>0</v>
      </c>
      <c r="F31" s="14">
        <v>5</v>
      </c>
      <c r="G31" s="14">
        <v>17</v>
      </c>
      <c r="H31" s="209"/>
      <c r="I31" s="14">
        <v>32</v>
      </c>
      <c r="J31" s="14">
        <v>29</v>
      </c>
      <c r="K31" s="14">
        <v>23</v>
      </c>
      <c r="L31" s="14">
        <v>37</v>
      </c>
      <c r="M31" s="14">
        <v>41</v>
      </c>
      <c r="N31" s="14">
        <v>7</v>
      </c>
      <c r="O31" s="209"/>
      <c r="P31" s="14">
        <v>19</v>
      </c>
      <c r="Q31" s="14">
        <v>20</v>
      </c>
      <c r="R31" s="14">
        <v>21</v>
      </c>
      <c r="S31" s="14">
        <v>17</v>
      </c>
      <c r="T31" s="14">
        <v>13</v>
      </c>
      <c r="U31" s="14">
        <v>22</v>
      </c>
      <c r="V31" s="14">
        <v>37</v>
      </c>
      <c r="W31" s="14">
        <v>53</v>
      </c>
      <c r="X31" s="14">
        <v>53</v>
      </c>
      <c r="Y31" s="14">
        <v>42</v>
      </c>
      <c r="Z31" s="14">
        <v>46</v>
      </c>
      <c r="AA31" s="14">
        <v>47</v>
      </c>
      <c r="AB31" s="14">
        <v>50</v>
      </c>
      <c r="AC31" s="14">
        <v>59</v>
      </c>
      <c r="AD31" s="14">
        <v>51</v>
      </c>
      <c r="AE31" s="14">
        <v>51</v>
      </c>
      <c r="AF31" s="14">
        <f>(O31/31)*5</f>
        <v>0</v>
      </c>
      <c r="AG31" s="14">
        <f>AM31-AK31</f>
        <v>0</v>
      </c>
      <c r="AH31" s="44" t="s">
        <v>29</v>
      </c>
      <c r="AI31" s="38"/>
      <c r="AJ31" s="38"/>
      <c r="AK31" s="38"/>
      <c r="AL31" s="38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</row>
    <row r="32" spans="1:70" s="19" customFormat="1" x14ac:dyDescent="0.25">
      <c r="A32" s="44"/>
      <c r="B32" s="14"/>
      <c r="C32" s="14"/>
      <c r="D32" s="14"/>
      <c r="E32" s="14"/>
      <c r="F32" s="14"/>
      <c r="G32" s="14"/>
      <c r="H32" s="45"/>
      <c r="I32" s="14"/>
      <c r="J32" s="14"/>
      <c r="K32" s="14"/>
      <c r="L32" s="14"/>
      <c r="M32" s="14"/>
      <c r="N32" s="14"/>
      <c r="O32" s="45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44" t="s">
        <v>30</v>
      </c>
      <c r="AI32" s="38">
        <v>90</v>
      </c>
      <c r="AJ32" s="38">
        <f>ROUND(((AI32/31)*26),0)</f>
        <v>75</v>
      </c>
      <c r="AK32" s="14">
        <v>82</v>
      </c>
      <c r="AL32" s="38">
        <v>90</v>
      </c>
      <c r="AM32" s="14">
        <v>87</v>
      </c>
      <c r="AN32" s="14">
        <v>90</v>
      </c>
      <c r="AO32" s="14">
        <v>90</v>
      </c>
      <c r="AP32" s="14">
        <v>90</v>
      </c>
      <c r="AQ32" s="14">
        <v>95</v>
      </c>
      <c r="AR32" s="14">
        <v>97</v>
      </c>
      <c r="AS32" s="14">
        <v>91</v>
      </c>
      <c r="AT32" s="14">
        <v>81</v>
      </c>
      <c r="AU32" s="14">
        <v>90</v>
      </c>
      <c r="AV32" s="14">
        <v>94</v>
      </c>
      <c r="AW32" s="14">
        <v>93</v>
      </c>
      <c r="AX32" s="14">
        <v>93</v>
      </c>
      <c r="AY32" s="14">
        <v>90</v>
      </c>
      <c r="AZ32" s="14">
        <v>92</v>
      </c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</row>
    <row r="33" spans="1:70" s="19" customFormat="1" x14ac:dyDescent="0.25">
      <c r="A33" s="44"/>
      <c r="B33" s="14"/>
      <c r="C33" s="14"/>
      <c r="D33" s="14"/>
      <c r="E33" s="14"/>
      <c r="F33" s="14"/>
      <c r="G33" s="14"/>
      <c r="H33" s="45"/>
      <c r="I33" s="14"/>
      <c r="J33" s="14"/>
      <c r="K33" s="14"/>
      <c r="L33" s="14"/>
      <c r="M33" s="14"/>
      <c r="N33" s="14"/>
      <c r="O33" s="45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44" t="s">
        <v>31</v>
      </c>
      <c r="AI33" s="38">
        <v>20</v>
      </c>
      <c r="AJ33" s="38">
        <f>ROUND(((AI33/31)*26),0)</f>
        <v>17</v>
      </c>
      <c r="AK33" s="14">
        <v>25</v>
      </c>
      <c r="AL33" s="38">
        <v>20</v>
      </c>
      <c r="AM33" s="14">
        <v>25</v>
      </c>
      <c r="AN33" s="14">
        <v>24</v>
      </c>
      <c r="AO33" s="14">
        <v>21</v>
      </c>
      <c r="AP33" s="14">
        <v>20</v>
      </c>
      <c r="AQ33" s="14">
        <v>24</v>
      </c>
      <c r="AR33" s="14">
        <v>22</v>
      </c>
      <c r="AS33" s="14">
        <v>21</v>
      </c>
      <c r="AT33" s="14">
        <v>32</v>
      </c>
      <c r="AU33" s="14">
        <v>23</v>
      </c>
      <c r="AV33" s="14">
        <v>20</v>
      </c>
      <c r="AW33" s="14">
        <v>22</v>
      </c>
      <c r="AX33" s="14">
        <v>24</v>
      </c>
      <c r="AY33" s="14">
        <v>27</v>
      </c>
      <c r="AZ33" s="14">
        <v>23</v>
      </c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</row>
    <row r="34" spans="1:70" s="19" customFormat="1" x14ac:dyDescent="0.25">
      <c r="A34" s="44"/>
      <c r="B34" s="14"/>
      <c r="C34" s="14"/>
      <c r="D34" s="14"/>
      <c r="E34" s="14"/>
      <c r="F34" s="14"/>
      <c r="G34" s="14"/>
      <c r="H34" s="45"/>
      <c r="I34" s="14"/>
      <c r="J34" s="14"/>
      <c r="K34" s="14"/>
      <c r="L34" s="14"/>
      <c r="M34" s="14"/>
      <c r="N34" s="14"/>
      <c r="O34" s="45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44" t="s">
        <v>32</v>
      </c>
      <c r="AI34" s="38">
        <v>10</v>
      </c>
      <c r="AJ34" s="38">
        <f>ROUND(((AI34/31)*26),0)</f>
        <v>8</v>
      </c>
      <c r="AK34" s="14">
        <v>0</v>
      </c>
      <c r="AL34" s="38">
        <v>10</v>
      </c>
      <c r="AM34" s="14">
        <v>5</v>
      </c>
      <c r="AN34" s="14">
        <v>6</v>
      </c>
      <c r="AO34" s="14">
        <v>4</v>
      </c>
      <c r="AP34" s="14">
        <v>9</v>
      </c>
      <c r="AQ34" s="14">
        <v>7</v>
      </c>
      <c r="AR34" s="14">
        <v>3</v>
      </c>
      <c r="AS34" s="14">
        <v>10</v>
      </c>
      <c r="AT34" s="14">
        <v>10</v>
      </c>
      <c r="AU34" s="14">
        <v>11</v>
      </c>
      <c r="AV34" s="14">
        <v>11</v>
      </c>
      <c r="AW34" s="14">
        <v>10</v>
      </c>
      <c r="AX34" s="14">
        <v>9</v>
      </c>
      <c r="AY34" s="14">
        <v>11</v>
      </c>
      <c r="AZ34" s="14">
        <v>10</v>
      </c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s="19" customFormat="1" x14ac:dyDescent="0.25">
      <c r="A35" s="46" t="s">
        <v>23</v>
      </c>
      <c r="B35" s="21">
        <f t="shared" ref="B35:N35" si="12">SUM(B28:B31)</f>
        <v>6</v>
      </c>
      <c r="C35" s="21">
        <f t="shared" si="12"/>
        <v>33</v>
      </c>
      <c r="D35" s="21">
        <f t="shared" si="12"/>
        <v>50</v>
      </c>
      <c r="E35" s="21">
        <f t="shared" si="12"/>
        <v>68</v>
      </c>
      <c r="F35" s="21">
        <f t="shared" si="12"/>
        <v>90</v>
      </c>
      <c r="G35" s="21">
        <f t="shared" si="12"/>
        <v>105</v>
      </c>
      <c r="H35" s="21">
        <f t="shared" si="12"/>
        <v>150</v>
      </c>
      <c r="I35" s="21">
        <f t="shared" si="12"/>
        <v>105</v>
      </c>
      <c r="J35" s="21">
        <f t="shared" si="12"/>
        <v>137</v>
      </c>
      <c r="K35" s="21">
        <f t="shared" si="12"/>
        <v>103</v>
      </c>
      <c r="L35" s="21">
        <f t="shared" si="12"/>
        <v>93</v>
      </c>
      <c r="M35" s="21">
        <f t="shared" si="12"/>
        <v>101</v>
      </c>
      <c r="N35" s="21">
        <f t="shared" si="12"/>
        <v>91</v>
      </c>
      <c r="O35" s="21">
        <f t="shared" ref="O35:AG35" si="13">SUM(O28:O31)</f>
        <v>150</v>
      </c>
      <c r="P35" s="21">
        <f t="shared" si="13"/>
        <v>119</v>
      </c>
      <c r="Q35" s="21">
        <f t="shared" si="13"/>
        <v>125</v>
      </c>
      <c r="R35" s="21">
        <f t="shared" si="13"/>
        <v>143</v>
      </c>
      <c r="S35" s="21">
        <f t="shared" si="13"/>
        <v>124</v>
      </c>
      <c r="T35" s="21">
        <f t="shared" si="13"/>
        <v>88</v>
      </c>
      <c r="U35" s="21">
        <f t="shared" si="13"/>
        <v>75</v>
      </c>
      <c r="V35" s="21">
        <f t="shared" si="13"/>
        <v>142</v>
      </c>
      <c r="W35" s="21">
        <f t="shared" si="13"/>
        <v>155</v>
      </c>
      <c r="X35" s="21">
        <f>SUM(X28:X31)</f>
        <v>148</v>
      </c>
      <c r="Y35" s="21">
        <f t="shared" si="13"/>
        <v>144</v>
      </c>
      <c r="Z35" s="21">
        <f t="shared" si="13"/>
        <v>139</v>
      </c>
      <c r="AA35" s="21">
        <f t="shared" si="13"/>
        <v>142</v>
      </c>
      <c r="AB35" s="21">
        <f t="shared" si="13"/>
        <v>140</v>
      </c>
      <c r="AC35" s="21">
        <f t="shared" si="13"/>
        <v>144</v>
      </c>
      <c r="AD35" s="21">
        <f t="shared" si="13"/>
        <v>136</v>
      </c>
      <c r="AE35" s="21">
        <f t="shared" si="13"/>
        <v>137</v>
      </c>
      <c r="AF35" s="21">
        <f t="shared" si="13"/>
        <v>24.193548387096776</v>
      </c>
      <c r="AG35" s="21">
        <f t="shared" si="13"/>
        <v>0</v>
      </c>
      <c r="AH35" s="46" t="s">
        <v>23</v>
      </c>
      <c r="AI35" s="41">
        <f>SUM(AI28:AI34)</f>
        <v>120</v>
      </c>
      <c r="AJ35" s="41">
        <f>SUM(AJ28:AJ34)</f>
        <v>100</v>
      </c>
      <c r="AK35" s="41">
        <f>SUM(AK28:AK34)</f>
        <v>107</v>
      </c>
      <c r="AL35" s="41">
        <f>SUM(AL28:AL34)</f>
        <v>120</v>
      </c>
      <c r="AM35" s="41">
        <f t="shared" ref="AM35:BR35" si="14">SUM(AM28:AM34)</f>
        <v>117</v>
      </c>
      <c r="AN35" s="41">
        <f t="shared" si="14"/>
        <v>120</v>
      </c>
      <c r="AO35" s="41">
        <f t="shared" si="14"/>
        <v>115</v>
      </c>
      <c r="AP35" s="41">
        <f t="shared" si="14"/>
        <v>119</v>
      </c>
      <c r="AQ35" s="41">
        <f t="shared" si="14"/>
        <v>126</v>
      </c>
      <c r="AR35" s="41">
        <f t="shared" si="14"/>
        <v>122</v>
      </c>
      <c r="AS35" s="41">
        <f t="shared" si="14"/>
        <v>122</v>
      </c>
      <c r="AT35" s="41">
        <f t="shared" si="14"/>
        <v>123</v>
      </c>
      <c r="AU35" s="41">
        <f t="shared" si="14"/>
        <v>124</v>
      </c>
      <c r="AV35" s="41">
        <f t="shared" si="14"/>
        <v>125</v>
      </c>
      <c r="AW35" s="41">
        <f t="shared" si="14"/>
        <v>125</v>
      </c>
      <c r="AX35" s="41">
        <f t="shared" si="14"/>
        <v>126</v>
      </c>
      <c r="AY35" s="41">
        <f t="shared" si="14"/>
        <v>128</v>
      </c>
      <c r="AZ35" s="41">
        <f t="shared" si="14"/>
        <v>125</v>
      </c>
      <c r="BA35" s="41">
        <f t="shared" si="14"/>
        <v>0</v>
      </c>
      <c r="BB35" s="41">
        <f t="shared" si="14"/>
        <v>0</v>
      </c>
      <c r="BC35" s="41">
        <f t="shared" si="14"/>
        <v>0</v>
      </c>
      <c r="BD35" s="41">
        <f t="shared" si="14"/>
        <v>0</v>
      </c>
      <c r="BE35" s="41">
        <f t="shared" si="14"/>
        <v>0</v>
      </c>
      <c r="BF35" s="41">
        <f t="shared" si="14"/>
        <v>0</v>
      </c>
      <c r="BG35" s="41">
        <f t="shared" si="14"/>
        <v>0</v>
      </c>
      <c r="BH35" s="41">
        <f t="shared" si="14"/>
        <v>0</v>
      </c>
      <c r="BI35" s="41">
        <f t="shared" si="14"/>
        <v>0</v>
      </c>
      <c r="BJ35" s="41">
        <f t="shared" si="14"/>
        <v>0</v>
      </c>
      <c r="BK35" s="41">
        <f t="shared" si="14"/>
        <v>0</v>
      </c>
      <c r="BL35" s="41">
        <f t="shared" si="14"/>
        <v>0</v>
      </c>
      <c r="BM35" s="41">
        <f t="shared" si="14"/>
        <v>0</v>
      </c>
      <c r="BN35" s="41">
        <f t="shared" si="14"/>
        <v>0</v>
      </c>
      <c r="BO35" s="41">
        <f t="shared" si="14"/>
        <v>0</v>
      </c>
      <c r="BP35" s="41">
        <f t="shared" si="14"/>
        <v>0</v>
      </c>
      <c r="BQ35" s="41">
        <f t="shared" si="14"/>
        <v>0</v>
      </c>
      <c r="BR35" s="41">
        <f t="shared" si="14"/>
        <v>0</v>
      </c>
    </row>
    <row r="36" spans="1:70" x14ac:dyDescent="0.25">
      <c r="A36" s="26"/>
      <c r="B36" s="26"/>
      <c r="C36" s="26"/>
      <c r="D36" s="26"/>
      <c r="E36" s="26"/>
      <c r="F36" s="26"/>
      <c r="G36" s="26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6"/>
      <c r="AI36" s="29"/>
      <c r="AJ36" s="29"/>
      <c r="AK36" s="29"/>
      <c r="AL36" s="29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</row>
    <row r="37" spans="1:70" x14ac:dyDescent="0.25">
      <c r="A37" s="33" t="s">
        <v>33</v>
      </c>
      <c r="B37" s="8">
        <f>$B$10</f>
        <v>44562</v>
      </c>
      <c r="C37" s="8" t="e">
        <f ca="1">$C$10</f>
        <v>#NAME?</v>
      </c>
      <c r="D37" s="8" t="e">
        <f ca="1">$D$10</f>
        <v>#NAME?</v>
      </c>
      <c r="E37" s="8" t="e">
        <f ca="1">$E$10</f>
        <v>#NAME?</v>
      </c>
      <c r="F37" s="8" t="e">
        <f ca="1">$F$10</f>
        <v>#NAME?</v>
      </c>
      <c r="G37" s="8" t="e">
        <f ca="1">$G$10</f>
        <v>#NAME?</v>
      </c>
      <c r="H37" s="34" t="s">
        <v>14</v>
      </c>
      <c r="I37" s="8" t="e">
        <f ca="1">$I$10</f>
        <v>#NAME?</v>
      </c>
      <c r="J37" s="8" t="e">
        <f ca="1">$J$10</f>
        <v>#NAME?</v>
      </c>
      <c r="K37" s="8" t="e">
        <f ca="1">$K$10</f>
        <v>#NAME?</v>
      </c>
      <c r="L37" s="8" t="e">
        <f ca="1">$L$10</f>
        <v>#NAME?</v>
      </c>
      <c r="M37" s="8" t="e">
        <f ca="1">$M$10</f>
        <v>#NAME?</v>
      </c>
      <c r="N37" s="8" t="e">
        <f ca="1">$N$10</f>
        <v>#NAME?</v>
      </c>
      <c r="O37" s="34" t="s">
        <v>14</v>
      </c>
      <c r="P37" s="8" t="e">
        <f t="shared" ref="P37:AE37" ca="1" si="15">P10</f>
        <v>#NAME?</v>
      </c>
      <c r="Q37" s="8" t="e">
        <f t="shared" ca="1" si="15"/>
        <v>#NAME?</v>
      </c>
      <c r="R37" s="8" t="e">
        <f t="shared" ca="1" si="15"/>
        <v>#NAME?</v>
      </c>
      <c r="S37" s="8" t="e">
        <f t="shared" ca="1" si="15"/>
        <v>#NAME?</v>
      </c>
      <c r="T37" s="8" t="e">
        <f t="shared" ca="1" si="15"/>
        <v>#NAME?</v>
      </c>
      <c r="U37" s="8" t="e">
        <f t="shared" ca="1" si="15"/>
        <v>#NAME?</v>
      </c>
      <c r="V37" s="8" t="e">
        <f t="shared" ca="1" si="15"/>
        <v>#NAME?</v>
      </c>
      <c r="W37" s="8" t="e">
        <f t="shared" ca="1" si="15"/>
        <v>#NAME?</v>
      </c>
      <c r="X37" s="8" t="e">
        <f t="shared" ca="1" si="15"/>
        <v>#NAME?</v>
      </c>
      <c r="Y37" s="8" t="e">
        <f t="shared" ca="1" si="15"/>
        <v>#NAME?</v>
      </c>
      <c r="Z37" s="8" t="e">
        <f t="shared" ca="1" si="15"/>
        <v>#NAME?</v>
      </c>
      <c r="AA37" s="8" t="e">
        <f t="shared" ca="1" si="15"/>
        <v>#NAME?</v>
      </c>
      <c r="AB37" s="8" t="e">
        <f t="shared" ca="1" si="15"/>
        <v>#NAME?</v>
      </c>
      <c r="AC37" s="8" t="e">
        <f t="shared" ca="1" si="15"/>
        <v>#NAME?</v>
      </c>
      <c r="AD37" s="8" t="e">
        <f t="shared" ca="1" si="15"/>
        <v>#NAME?</v>
      </c>
      <c r="AE37" s="8" t="e">
        <f t="shared" ca="1" si="15"/>
        <v>#NAME?</v>
      </c>
      <c r="AF37" s="8" t="str">
        <f>$AF$20</f>
        <v>Meta Parcial</v>
      </c>
      <c r="AG37" s="8" t="str">
        <f>$AG$20</f>
        <v>01 a 05 - Mai - 24</v>
      </c>
      <c r="AH37" s="33" t="s">
        <v>34</v>
      </c>
      <c r="AI37" s="34" t="s">
        <v>14</v>
      </c>
      <c r="AJ37" s="34" t="str">
        <f>$AJ$20</f>
        <v>Meta Parcial</v>
      </c>
      <c r="AK37" s="43" t="str">
        <f>$AK$20</f>
        <v>06 a 31 - Mai - 24</v>
      </c>
      <c r="AL37" s="34" t="s">
        <v>14</v>
      </c>
      <c r="AM37" s="8" t="e">
        <f t="shared" ref="AM37:BR37" ca="1" si="16">AM10</f>
        <v>#NAME?</v>
      </c>
      <c r="AN37" s="8" t="e">
        <f t="shared" ca="1" si="16"/>
        <v>#NAME?</v>
      </c>
      <c r="AO37" s="8" t="e">
        <f t="shared" ca="1" si="16"/>
        <v>#NAME?</v>
      </c>
      <c r="AP37" s="8" t="e">
        <f t="shared" ca="1" si="16"/>
        <v>#NAME?</v>
      </c>
      <c r="AQ37" s="8" t="e">
        <f t="shared" ca="1" si="16"/>
        <v>#NAME?</v>
      </c>
      <c r="AR37" s="8" t="e">
        <f t="shared" ca="1" si="16"/>
        <v>#NAME?</v>
      </c>
      <c r="AS37" s="8" t="e">
        <f t="shared" ca="1" si="16"/>
        <v>#NAME?</v>
      </c>
      <c r="AT37" s="8" t="e">
        <f t="shared" ca="1" si="16"/>
        <v>#NAME?</v>
      </c>
      <c r="AU37" s="8" t="e">
        <f t="shared" ca="1" si="16"/>
        <v>#NAME?</v>
      </c>
      <c r="AV37" s="8" t="e">
        <f t="shared" ca="1" si="16"/>
        <v>#NAME?</v>
      </c>
      <c r="AW37" s="8" t="e">
        <f t="shared" ca="1" si="16"/>
        <v>#NAME?</v>
      </c>
      <c r="AX37" s="8" t="e">
        <f t="shared" ca="1" si="16"/>
        <v>#NAME?</v>
      </c>
      <c r="AY37" s="8" t="e">
        <f t="shared" ca="1" si="16"/>
        <v>#NAME?</v>
      </c>
      <c r="AZ37" s="8" t="e">
        <f t="shared" ca="1" si="16"/>
        <v>#NAME?</v>
      </c>
      <c r="BA37" s="8" t="e">
        <f t="shared" ca="1" si="16"/>
        <v>#NAME?</v>
      </c>
      <c r="BB37" s="8" t="e">
        <f t="shared" ca="1" si="16"/>
        <v>#NAME?</v>
      </c>
      <c r="BC37" s="8" t="e">
        <f t="shared" ca="1" si="16"/>
        <v>#NAME?</v>
      </c>
      <c r="BD37" s="8" t="e">
        <f t="shared" ca="1" si="16"/>
        <v>#NAME?</v>
      </c>
      <c r="BE37" s="8" t="e">
        <f t="shared" ca="1" si="16"/>
        <v>#NAME?</v>
      </c>
      <c r="BF37" s="8" t="e">
        <f t="shared" ca="1" si="16"/>
        <v>#NAME?</v>
      </c>
      <c r="BG37" s="8" t="e">
        <f t="shared" ca="1" si="16"/>
        <v>#NAME?</v>
      </c>
      <c r="BH37" s="8" t="e">
        <f t="shared" ca="1" si="16"/>
        <v>#NAME?</v>
      </c>
      <c r="BI37" s="8" t="e">
        <f t="shared" ca="1" si="16"/>
        <v>#NAME?</v>
      </c>
      <c r="BJ37" s="8" t="e">
        <f t="shared" ca="1" si="16"/>
        <v>#NAME?</v>
      </c>
      <c r="BK37" s="8" t="e">
        <f t="shared" ca="1" si="16"/>
        <v>#NAME?</v>
      </c>
      <c r="BL37" s="8" t="e">
        <f t="shared" ca="1" si="16"/>
        <v>#NAME?</v>
      </c>
      <c r="BM37" s="8" t="e">
        <f t="shared" ca="1" si="16"/>
        <v>#NAME?</v>
      </c>
      <c r="BN37" s="8" t="e">
        <f t="shared" ca="1" si="16"/>
        <v>#NAME?</v>
      </c>
      <c r="BO37" s="8" t="e">
        <f t="shared" ca="1" si="16"/>
        <v>#NAME?</v>
      </c>
      <c r="BP37" s="8" t="e">
        <f t="shared" ca="1" si="16"/>
        <v>#NAME?</v>
      </c>
      <c r="BQ37" s="8" t="e">
        <f t="shared" ca="1" si="16"/>
        <v>#NAME?</v>
      </c>
      <c r="BR37" s="8" t="e">
        <f t="shared" ca="1" si="16"/>
        <v>#NAME?</v>
      </c>
    </row>
    <row r="38" spans="1:70" s="19" customFormat="1" x14ac:dyDescent="0.25">
      <c r="A38" s="37" t="s">
        <v>35</v>
      </c>
      <c r="B38" s="38">
        <v>348</v>
      </c>
      <c r="C38" s="38">
        <v>460</v>
      </c>
      <c r="D38" s="38">
        <f>D50</f>
        <v>1089</v>
      </c>
      <c r="E38" s="38">
        <v>1207</v>
      </c>
      <c r="F38" s="38">
        <v>1418</v>
      </c>
      <c r="G38" s="38">
        <v>1349</v>
      </c>
      <c r="H38" s="39">
        <f>H44</f>
        <v>940</v>
      </c>
      <c r="I38" s="38">
        <v>1243</v>
      </c>
      <c r="J38" s="38">
        <v>1377</v>
      </c>
      <c r="K38" s="38">
        <f>K50</f>
        <v>1149</v>
      </c>
      <c r="L38" s="38">
        <v>1101</v>
      </c>
      <c r="M38" s="38">
        <f>M50</f>
        <v>955</v>
      </c>
      <c r="N38" s="38">
        <f>N50</f>
        <v>1013</v>
      </c>
      <c r="O38" s="39">
        <f>O44</f>
        <v>940</v>
      </c>
      <c r="P38" s="38">
        <f t="shared" ref="P38:Y38" si="17">P50</f>
        <v>851</v>
      </c>
      <c r="Q38" s="38">
        <f t="shared" si="17"/>
        <v>859</v>
      </c>
      <c r="R38" s="38">
        <f t="shared" si="17"/>
        <v>1090</v>
      </c>
      <c r="S38" s="38">
        <f t="shared" si="17"/>
        <v>972</v>
      </c>
      <c r="T38" s="38">
        <f t="shared" si="17"/>
        <v>1042</v>
      </c>
      <c r="U38" s="38">
        <f t="shared" si="17"/>
        <v>1002</v>
      </c>
      <c r="V38" s="38">
        <f t="shared" si="17"/>
        <v>924</v>
      </c>
      <c r="W38" s="38">
        <f t="shared" si="17"/>
        <v>976</v>
      </c>
      <c r="X38" s="38">
        <f t="shared" si="17"/>
        <v>992</v>
      </c>
      <c r="Y38" s="38">
        <f t="shared" si="17"/>
        <v>1054</v>
      </c>
      <c r="Z38" s="38">
        <v>1006</v>
      </c>
      <c r="AA38" s="38">
        <f>AA50</f>
        <v>1110</v>
      </c>
      <c r="AB38" s="38">
        <v>1182</v>
      </c>
      <c r="AC38" s="38">
        <v>1095</v>
      </c>
      <c r="AD38" s="38">
        <v>1077</v>
      </c>
      <c r="AE38" s="38">
        <v>1111</v>
      </c>
      <c r="AF38" s="14">
        <f>(O38/31)*5</f>
        <v>151.61290322580646</v>
      </c>
      <c r="AG38" s="14" t="e">
        <f>AM38-AK38</f>
        <v>#REF!</v>
      </c>
      <c r="AH38" s="37" t="s">
        <v>35</v>
      </c>
      <c r="AI38" s="39">
        <f>AI50</f>
        <v>1100</v>
      </c>
      <c r="AJ38" s="39">
        <f>AJ50</f>
        <v>923</v>
      </c>
      <c r="AK38" s="39" t="e">
        <f>AM38-#REF!</f>
        <v>#REF!</v>
      </c>
      <c r="AL38" s="39">
        <f>AL50</f>
        <v>1100</v>
      </c>
      <c r="AM38" s="39">
        <v>1081</v>
      </c>
      <c r="AN38" s="39">
        <v>1131</v>
      </c>
      <c r="AO38" s="39">
        <f>AO50</f>
        <v>1335</v>
      </c>
      <c r="AP38" s="39">
        <f>AP50</f>
        <v>1239</v>
      </c>
      <c r="AQ38" s="39">
        <v>1201</v>
      </c>
      <c r="AR38" s="39">
        <v>1237</v>
      </c>
      <c r="AS38" s="39">
        <v>1199</v>
      </c>
      <c r="AT38" s="39">
        <v>1173</v>
      </c>
      <c r="AU38" s="39">
        <v>1255</v>
      </c>
      <c r="AV38" s="39">
        <v>1173</v>
      </c>
      <c r="AW38" s="39">
        <f t="shared" ref="AW38:BR38" si="18">AW50</f>
        <v>1181</v>
      </c>
      <c r="AX38" s="39">
        <v>1170</v>
      </c>
      <c r="AY38" s="39">
        <f t="shared" si="18"/>
        <v>1251</v>
      </c>
      <c r="AZ38" s="39">
        <v>1293</v>
      </c>
      <c r="BA38" s="39">
        <f t="shared" si="18"/>
        <v>0</v>
      </c>
      <c r="BB38" s="39">
        <f t="shared" si="18"/>
        <v>0</v>
      </c>
      <c r="BC38" s="39">
        <f t="shared" si="18"/>
        <v>0</v>
      </c>
      <c r="BD38" s="39">
        <f t="shared" si="18"/>
        <v>0</v>
      </c>
      <c r="BE38" s="39">
        <f t="shared" si="18"/>
        <v>0</v>
      </c>
      <c r="BF38" s="39">
        <f t="shared" si="18"/>
        <v>0</v>
      </c>
      <c r="BG38" s="39">
        <f t="shared" si="18"/>
        <v>0</v>
      </c>
      <c r="BH38" s="39">
        <f t="shared" si="18"/>
        <v>0</v>
      </c>
      <c r="BI38" s="39">
        <f t="shared" si="18"/>
        <v>0</v>
      </c>
      <c r="BJ38" s="39">
        <f t="shared" si="18"/>
        <v>0</v>
      </c>
      <c r="BK38" s="39">
        <f t="shared" si="18"/>
        <v>0</v>
      </c>
      <c r="BL38" s="39">
        <f t="shared" si="18"/>
        <v>0</v>
      </c>
      <c r="BM38" s="39">
        <f t="shared" si="18"/>
        <v>0</v>
      </c>
      <c r="BN38" s="39">
        <f t="shared" si="18"/>
        <v>0</v>
      </c>
      <c r="BO38" s="39">
        <f t="shared" si="18"/>
        <v>0</v>
      </c>
      <c r="BP38" s="39">
        <f t="shared" si="18"/>
        <v>0</v>
      </c>
      <c r="BQ38" s="39">
        <f t="shared" si="18"/>
        <v>0</v>
      </c>
      <c r="BR38" s="39">
        <f t="shared" si="18"/>
        <v>0</v>
      </c>
    </row>
    <row r="39" spans="1:70" s="19" customFormat="1" x14ac:dyDescent="0.25">
      <c r="A39" s="37" t="s">
        <v>36</v>
      </c>
      <c r="B39" s="39">
        <v>0</v>
      </c>
      <c r="C39" s="39">
        <v>299</v>
      </c>
      <c r="D39" s="39">
        <f>D57</f>
        <v>941</v>
      </c>
      <c r="E39" s="39">
        <v>1259</v>
      </c>
      <c r="F39" s="39">
        <v>1498</v>
      </c>
      <c r="G39" s="39">
        <v>1288</v>
      </c>
      <c r="H39" s="39">
        <f>H53</f>
        <v>792</v>
      </c>
      <c r="I39" s="39">
        <v>1304</v>
      </c>
      <c r="J39" s="39">
        <v>1385</v>
      </c>
      <c r="K39" s="39">
        <f>K57</f>
        <v>1215</v>
      </c>
      <c r="L39" s="39">
        <v>1244</v>
      </c>
      <c r="M39" s="39">
        <f>M57</f>
        <v>1035</v>
      </c>
      <c r="N39" s="39">
        <f>N57</f>
        <v>1121</v>
      </c>
      <c r="O39" s="39">
        <f>O53</f>
        <v>792</v>
      </c>
      <c r="P39" s="39">
        <f t="shared" ref="P39:AA39" si="19">P57</f>
        <v>1003</v>
      </c>
      <c r="Q39" s="39">
        <f t="shared" si="19"/>
        <v>1005</v>
      </c>
      <c r="R39" s="39">
        <f t="shared" si="19"/>
        <v>1285</v>
      </c>
      <c r="S39" s="39">
        <f t="shared" si="19"/>
        <v>1105</v>
      </c>
      <c r="T39" s="39">
        <f t="shared" si="19"/>
        <v>1205</v>
      </c>
      <c r="U39" s="39">
        <f t="shared" si="19"/>
        <v>1183</v>
      </c>
      <c r="V39" s="39">
        <f t="shared" si="19"/>
        <v>1082</v>
      </c>
      <c r="W39" s="39">
        <f t="shared" si="19"/>
        <v>1207</v>
      </c>
      <c r="X39" s="39">
        <f t="shared" si="19"/>
        <v>1223</v>
      </c>
      <c r="Y39" s="39">
        <f t="shared" si="19"/>
        <v>1243</v>
      </c>
      <c r="Z39" s="39">
        <f t="shared" si="19"/>
        <v>1264</v>
      </c>
      <c r="AA39" s="39">
        <f t="shared" si="19"/>
        <v>1361</v>
      </c>
      <c r="AB39" s="39">
        <v>1448</v>
      </c>
      <c r="AC39" s="39">
        <v>1442</v>
      </c>
      <c r="AD39" s="39">
        <v>1347</v>
      </c>
      <c r="AE39" s="39">
        <v>1456</v>
      </c>
      <c r="AF39" s="14">
        <f>(O39/31)*5</f>
        <v>127.74193548387096</v>
      </c>
      <c r="AG39" s="14" t="e">
        <f>AM39-AK39</f>
        <v>#REF!</v>
      </c>
      <c r="AH39" s="37" t="s">
        <v>36</v>
      </c>
      <c r="AI39" s="39">
        <f>AI57</f>
        <v>1150</v>
      </c>
      <c r="AJ39" s="39">
        <f>AJ57</f>
        <v>965</v>
      </c>
      <c r="AK39" s="39" t="e">
        <f>AM39-#REF!</f>
        <v>#REF!</v>
      </c>
      <c r="AL39" s="39">
        <f>AL57</f>
        <v>1150</v>
      </c>
      <c r="AM39" s="39">
        <f>AM57</f>
        <v>1362</v>
      </c>
      <c r="AN39" s="39">
        <v>1381</v>
      </c>
      <c r="AO39" s="39">
        <v>1561</v>
      </c>
      <c r="AP39" s="39">
        <f>AP57</f>
        <v>1458</v>
      </c>
      <c r="AQ39" s="39">
        <v>1363</v>
      </c>
      <c r="AR39" s="39">
        <v>1375</v>
      </c>
      <c r="AS39" s="39">
        <v>1356</v>
      </c>
      <c r="AT39" s="39">
        <v>1327</v>
      </c>
      <c r="AU39" s="39">
        <v>1283</v>
      </c>
      <c r="AV39" s="39">
        <v>1230</v>
      </c>
      <c r="AW39" s="39">
        <f t="shared" ref="AW39:BR39" si="20">AW57</f>
        <v>1314</v>
      </c>
      <c r="AX39" s="39">
        <v>1349</v>
      </c>
      <c r="AY39" s="39">
        <f t="shared" si="20"/>
        <v>1430</v>
      </c>
      <c r="AZ39" s="39">
        <v>1477</v>
      </c>
      <c r="BA39" s="39">
        <f t="shared" si="20"/>
        <v>0</v>
      </c>
      <c r="BB39" s="39">
        <f t="shared" si="20"/>
        <v>0</v>
      </c>
      <c r="BC39" s="39">
        <f t="shared" si="20"/>
        <v>0</v>
      </c>
      <c r="BD39" s="39">
        <f t="shared" si="20"/>
        <v>0</v>
      </c>
      <c r="BE39" s="39">
        <f t="shared" si="20"/>
        <v>0</v>
      </c>
      <c r="BF39" s="39">
        <f t="shared" si="20"/>
        <v>0</v>
      </c>
      <c r="BG39" s="39">
        <f t="shared" si="20"/>
        <v>0</v>
      </c>
      <c r="BH39" s="39">
        <f t="shared" si="20"/>
        <v>0</v>
      </c>
      <c r="BI39" s="39">
        <f t="shared" si="20"/>
        <v>0</v>
      </c>
      <c r="BJ39" s="39">
        <f t="shared" si="20"/>
        <v>0</v>
      </c>
      <c r="BK39" s="39">
        <f t="shared" si="20"/>
        <v>0</v>
      </c>
      <c r="BL39" s="39">
        <f t="shared" si="20"/>
        <v>0</v>
      </c>
      <c r="BM39" s="39">
        <f t="shared" si="20"/>
        <v>0</v>
      </c>
      <c r="BN39" s="39">
        <f t="shared" si="20"/>
        <v>0</v>
      </c>
      <c r="BO39" s="39">
        <f t="shared" si="20"/>
        <v>0</v>
      </c>
      <c r="BP39" s="39">
        <f t="shared" si="20"/>
        <v>0</v>
      </c>
      <c r="BQ39" s="39">
        <f t="shared" si="20"/>
        <v>0</v>
      </c>
      <c r="BR39" s="39">
        <f t="shared" si="20"/>
        <v>0</v>
      </c>
    </row>
    <row r="40" spans="1:70" s="19" customFormat="1" x14ac:dyDescent="0.25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7" t="s">
        <v>37</v>
      </c>
      <c r="AI40" s="39">
        <f>AI63</f>
        <v>300</v>
      </c>
      <c r="AJ40" s="39">
        <f>AJ63</f>
        <v>252</v>
      </c>
      <c r="AK40" s="39">
        <v>136</v>
      </c>
      <c r="AL40" s="39">
        <f>AL63</f>
        <v>300</v>
      </c>
      <c r="AM40" s="39">
        <f>AM63</f>
        <v>172</v>
      </c>
      <c r="AN40" s="39">
        <v>353</v>
      </c>
      <c r="AO40" s="39">
        <f>AO63</f>
        <v>481</v>
      </c>
      <c r="AP40" s="39">
        <f>AP63</f>
        <v>365</v>
      </c>
      <c r="AQ40" s="39">
        <f>AQ63</f>
        <v>358</v>
      </c>
      <c r="AR40" s="39">
        <v>333</v>
      </c>
      <c r="AS40" s="39">
        <v>333</v>
      </c>
      <c r="AT40" s="39">
        <v>346</v>
      </c>
      <c r="AU40" s="39">
        <v>336</v>
      </c>
      <c r="AV40" s="39">
        <v>318</v>
      </c>
      <c r="AW40" s="39">
        <f t="shared" ref="AW40:BR40" si="21">AW63</f>
        <v>297</v>
      </c>
      <c r="AX40" s="39">
        <v>300</v>
      </c>
      <c r="AY40" s="39">
        <f t="shared" si="21"/>
        <v>307</v>
      </c>
      <c r="AZ40" s="39">
        <v>296</v>
      </c>
      <c r="BA40" s="39">
        <f t="shared" si="21"/>
        <v>0</v>
      </c>
      <c r="BB40" s="39">
        <f t="shared" si="21"/>
        <v>0</v>
      </c>
      <c r="BC40" s="39">
        <f t="shared" si="21"/>
        <v>0</v>
      </c>
      <c r="BD40" s="39">
        <f t="shared" si="21"/>
        <v>0</v>
      </c>
      <c r="BE40" s="39">
        <f t="shared" si="21"/>
        <v>0</v>
      </c>
      <c r="BF40" s="39">
        <f t="shared" si="21"/>
        <v>0</v>
      </c>
      <c r="BG40" s="39">
        <f t="shared" si="21"/>
        <v>0</v>
      </c>
      <c r="BH40" s="39">
        <f t="shared" si="21"/>
        <v>0</v>
      </c>
      <c r="BI40" s="39">
        <f t="shared" si="21"/>
        <v>0</v>
      </c>
      <c r="BJ40" s="39">
        <f t="shared" si="21"/>
        <v>0</v>
      </c>
      <c r="BK40" s="39">
        <f t="shared" si="21"/>
        <v>0</v>
      </c>
      <c r="BL40" s="39">
        <f t="shared" si="21"/>
        <v>0</v>
      </c>
      <c r="BM40" s="39">
        <f t="shared" si="21"/>
        <v>0</v>
      </c>
      <c r="BN40" s="39">
        <f t="shared" si="21"/>
        <v>0</v>
      </c>
      <c r="BO40" s="39">
        <f t="shared" si="21"/>
        <v>0</v>
      </c>
      <c r="BP40" s="39">
        <f t="shared" si="21"/>
        <v>0</v>
      </c>
      <c r="BQ40" s="39">
        <f t="shared" si="21"/>
        <v>0</v>
      </c>
      <c r="BR40" s="39">
        <f t="shared" si="21"/>
        <v>0</v>
      </c>
    </row>
    <row r="41" spans="1:70" s="19" customFormat="1" x14ac:dyDescent="0.25">
      <c r="A41" s="40" t="s">
        <v>23</v>
      </c>
      <c r="B41" s="42">
        <f t="shared" ref="B41:AG41" si="22">SUM(B38:B39)</f>
        <v>348</v>
      </c>
      <c r="C41" s="42">
        <f t="shared" si="22"/>
        <v>759</v>
      </c>
      <c r="D41" s="42">
        <f t="shared" si="22"/>
        <v>2030</v>
      </c>
      <c r="E41" s="42">
        <f t="shared" si="22"/>
        <v>2466</v>
      </c>
      <c r="F41" s="42">
        <f t="shared" si="22"/>
        <v>2916</v>
      </c>
      <c r="G41" s="42">
        <f t="shared" si="22"/>
        <v>2637</v>
      </c>
      <c r="H41" s="42">
        <f t="shared" si="22"/>
        <v>1732</v>
      </c>
      <c r="I41" s="42">
        <f t="shared" si="22"/>
        <v>2547</v>
      </c>
      <c r="J41" s="42">
        <f t="shared" si="22"/>
        <v>2762</v>
      </c>
      <c r="K41" s="42">
        <f t="shared" si="22"/>
        <v>2364</v>
      </c>
      <c r="L41" s="42">
        <f t="shared" si="22"/>
        <v>2345</v>
      </c>
      <c r="M41" s="42">
        <f t="shared" si="22"/>
        <v>1990</v>
      </c>
      <c r="N41" s="42">
        <f t="shared" si="22"/>
        <v>2134</v>
      </c>
      <c r="O41" s="42">
        <f t="shared" si="22"/>
        <v>1732</v>
      </c>
      <c r="P41" s="42">
        <f t="shared" si="22"/>
        <v>1854</v>
      </c>
      <c r="Q41" s="42">
        <f t="shared" si="22"/>
        <v>1864</v>
      </c>
      <c r="R41" s="42">
        <f t="shared" si="22"/>
        <v>2375</v>
      </c>
      <c r="S41" s="42">
        <f t="shared" si="22"/>
        <v>2077</v>
      </c>
      <c r="T41" s="42">
        <f t="shared" si="22"/>
        <v>2247</v>
      </c>
      <c r="U41" s="42">
        <f t="shared" si="22"/>
        <v>2185</v>
      </c>
      <c r="V41" s="42">
        <f t="shared" si="22"/>
        <v>2006</v>
      </c>
      <c r="W41" s="42">
        <f t="shared" si="22"/>
        <v>2183</v>
      </c>
      <c r="X41" s="42">
        <f t="shared" si="22"/>
        <v>2215</v>
      </c>
      <c r="Y41" s="42">
        <f t="shared" si="22"/>
        <v>2297</v>
      </c>
      <c r="Z41" s="42">
        <f t="shared" si="22"/>
        <v>2270</v>
      </c>
      <c r="AA41" s="42">
        <f t="shared" si="22"/>
        <v>2471</v>
      </c>
      <c r="AB41" s="42">
        <f t="shared" si="22"/>
        <v>2630</v>
      </c>
      <c r="AC41" s="42">
        <f t="shared" si="22"/>
        <v>2537</v>
      </c>
      <c r="AD41" s="42">
        <f t="shared" si="22"/>
        <v>2424</v>
      </c>
      <c r="AE41" s="42">
        <f t="shared" si="22"/>
        <v>2567</v>
      </c>
      <c r="AF41" s="42">
        <f t="shared" si="22"/>
        <v>279.35483870967744</v>
      </c>
      <c r="AG41" s="42" t="e">
        <f t="shared" si="22"/>
        <v>#REF!</v>
      </c>
      <c r="AH41" s="40" t="s">
        <v>23</v>
      </c>
      <c r="AI41" s="42">
        <f>SUM(AI38:AI40)</f>
        <v>2550</v>
      </c>
      <c r="AJ41" s="42">
        <f>SUM(AJ38:AJ40)</f>
        <v>2140</v>
      </c>
      <c r="AK41" s="42" t="e">
        <f>SUM(AK38:AK40)</f>
        <v>#REF!</v>
      </c>
      <c r="AL41" s="42">
        <f>SUM(AL38:AL40)</f>
        <v>2550</v>
      </c>
      <c r="AM41" s="42">
        <f t="shared" ref="AM41:BR41" si="23">SUM(AM38:AM40)</f>
        <v>2615</v>
      </c>
      <c r="AN41" s="42">
        <f t="shared" si="23"/>
        <v>2865</v>
      </c>
      <c r="AO41" s="42">
        <f t="shared" si="23"/>
        <v>3377</v>
      </c>
      <c r="AP41" s="42">
        <f t="shared" si="23"/>
        <v>3062</v>
      </c>
      <c r="AQ41" s="42">
        <f t="shared" si="23"/>
        <v>2922</v>
      </c>
      <c r="AR41" s="42">
        <f t="shared" si="23"/>
        <v>2945</v>
      </c>
      <c r="AS41" s="42">
        <f t="shared" si="23"/>
        <v>2888</v>
      </c>
      <c r="AT41" s="42">
        <f t="shared" si="23"/>
        <v>2846</v>
      </c>
      <c r="AU41" s="42">
        <f t="shared" si="23"/>
        <v>2874</v>
      </c>
      <c r="AV41" s="42">
        <f t="shared" si="23"/>
        <v>2721</v>
      </c>
      <c r="AW41" s="42">
        <f t="shared" si="23"/>
        <v>2792</v>
      </c>
      <c r="AX41" s="42">
        <f t="shared" si="23"/>
        <v>2819</v>
      </c>
      <c r="AY41" s="42">
        <f t="shared" si="23"/>
        <v>2988</v>
      </c>
      <c r="AZ41" s="42">
        <f t="shared" si="23"/>
        <v>3066</v>
      </c>
      <c r="BA41" s="42">
        <f t="shared" si="23"/>
        <v>0</v>
      </c>
      <c r="BB41" s="42">
        <f t="shared" si="23"/>
        <v>0</v>
      </c>
      <c r="BC41" s="42">
        <f t="shared" si="23"/>
        <v>0</v>
      </c>
      <c r="BD41" s="42">
        <f t="shared" si="23"/>
        <v>0</v>
      </c>
      <c r="BE41" s="42">
        <f t="shared" si="23"/>
        <v>0</v>
      </c>
      <c r="BF41" s="42">
        <f t="shared" si="23"/>
        <v>0</v>
      </c>
      <c r="BG41" s="42">
        <f t="shared" si="23"/>
        <v>0</v>
      </c>
      <c r="BH41" s="42">
        <f t="shared" si="23"/>
        <v>0</v>
      </c>
      <c r="BI41" s="42">
        <f t="shared" si="23"/>
        <v>0</v>
      </c>
      <c r="BJ41" s="42">
        <f t="shared" si="23"/>
        <v>0</v>
      </c>
      <c r="BK41" s="42">
        <f t="shared" si="23"/>
        <v>0</v>
      </c>
      <c r="BL41" s="42">
        <f t="shared" si="23"/>
        <v>0</v>
      </c>
      <c r="BM41" s="42">
        <f t="shared" si="23"/>
        <v>0</v>
      </c>
      <c r="BN41" s="42">
        <f t="shared" si="23"/>
        <v>0</v>
      </c>
      <c r="BO41" s="42">
        <f t="shared" si="23"/>
        <v>0</v>
      </c>
      <c r="BP41" s="42">
        <f t="shared" si="23"/>
        <v>0</v>
      </c>
      <c r="BQ41" s="42">
        <f t="shared" si="23"/>
        <v>0</v>
      </c>
      <c r="BR41" s="42">
        <f t="shared" si="23"/>
        <v>0</v>
      </c>
    </row>
    <row r="42" spans="1:70" x14ac:dyDescent="0.25">
      <c r="A42" s="47"/>
      <c r="B42" s="47"/>
      <c r="C42" s="47"/>
      <c r="D42" s="47"/>
      <c r="E42" s="47"/>
      <c r="F42" s="47"/>
      <c r="G42" s="47"/>
      <c r="H42" s="48"/>
      <c r="I42" s="48"/>
      <c r="J42" s="48"/>
      <c r="K42" s="48"/>
      <c r="L42" s="48"/>
      <c r="M42" s="48"/>
      <c r="N42" s="48"/>
      <c r="O42" s="48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48"/>
      <c r="AG42" s="48"/>
      <c r="AH42" s="47"/>
      <c r="AI42" s="49"/>
      <c r="AJ42" s="49"/>
      <c r="AK42" s="49"/>
      <c r="AL42" s="49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</row>
    <row r="43" spans="1:70" x14ac:dyDescent="0.25">
      <c r="A43" s="33" t="s">
        <v>38</v>
      </c>
      <c r="B43" s="8">
        <f>$B$10</f>
        <v>44562</v>
      </c>
      <c r="C43" s="8" t="e">
        <f ca="1">$C$10</f>
        <v>#NAME?</v>
      </c>
      <c r="D43" s="8" t="e">
        <f ca="1">$D$10</f>
        <v>#NAME?</v>
      </c>
      <c r="E43" s="8" t="e">
        <f ca="1">$E$10</f>
        <v>#NAME?</v>
      </c>
      <c r="F43" s="8" t="e">
        <f ca="1">$F$10</f>
        <v>#NAME?</v>
      </c>
      <c r="G43" s="8" t="e">
        <f ca="1">$G$10</f>
        <v>#NAME?</v>
      </c>
      <c r="H43" s="34" t="s">
        <v>14</v>
      </c>
      <c r="I43" s="8" t="e">
        <f ca="1">$I$10</f>
        <v>#NAME?</v>
      </c>
      <c r="J43" s="8" t="e">
        <f ca="1">$J$10</f>
        <v>#NAME?</v>
      </c>
      <c r="K43" s="8" t="e">
        <f ca="1">$K$10</f>
        <v>#NAME?</v>
      </c>
      <c r="L43" s="8" t="e">
        <f ca="1">$L$10</f>
        <v>#NAME?</v>
      </c>
      <c r="M43" s="8" t="e">
        <f ca="1">$M$10</f>
        <v>#NAME?</v>
      </c>
      <c r="N43" s="8" t="e">
        <f ca="1">$N$10</f>
        <v>#NAME?</v>
      </c>
      <c r="O43" s="34" t="s">
        <v>14</v>
      </c>
      <c r="P43" s="8" t="e">
        <f t="shared" ref="P43:AE43" ca="1" si="24">P10</f>
        <v>#NAME?</v>
      </c>
      <c r="Q43" s="8" t="e">
        <f t="shared" ca="1" si="24"/>
        <v>#NAME?</v>
      </c>
      <c r="R43" s="8" t="e">
        <f t="shared" ca="1" si="24"/>
        <v>#NAME?</v>
      </c>
      <c r="S43" s="8" t="e">
        <f t="shared" ca="1" si="24"/>
        <v>#NAME?</v>
      </c>
      <c r="T43" s="8" t="e">
        <f t="shared" ca="1" si="24"/>
        <v>#NAME?</v>
      </c>
      <c r="U43" s="8" t="e">
        <f t="shared" ca="1" si="24"/>
        <v>#NAME?</v>
      </c>
      <c r="V43" s="8" t="e">
        <f t="shared" ca="1" si="24"/>
        <v>#NAME?</v>
      </c>
      <c r="W43" s="8" t="e">
        <f t="shared" ca="1" si="24"/>
        <v>#NAME?</v>
      </c>
      <c r="X43" s="8" t="e">
        <f t="shared" ca="1" si="24"/>
        <v>#NAME?</v>
      </c>
      <c r="Y43" s="8" t="e">
        <f t="shared" ca="1" si="24"/>
        <v>#NAME?</v>
      </c>
      <c r="Z43" s="8" t="e">
        <f t="shared" ca="1" si="24"/>
        <v>#NAME?</v>
      </c>
      <c r="AA43" s="8" t="e">
        <f t="shared" ca="1" si="24"/>
        <v>#NAME?</v>
      </c>
      <c r="AB43" s="8" t="e">
        <f t="shared" ca="1" si="24"/>
        <v>#NAME?</v>
      </c>
      <c r="AC43" s="8" t="e">
        <f t="shared" ca="1" si="24"/>
        <v>#NAME?</v>
      </c>
      <c r="AD43" s="8" t="e">
        <f t="shared" ca="1" si="24"/>
        <v>#NAME?</v>
      </c>
      <c r="AE43" s="8" t="e">
        <f t="shared" ca="1" si="24"/>
        <v>#NAME?</v>
      </c>
      <c r="AF43" s="8" t="str">
        <f>$AF$20</f>
        <v>Meta Parcial</v>
      </c>
      <c r="AG43" s="8" t="str">
        <f>$AG$20</f>
        <v>01 a 05 - Mai - 24</v>
      </c>
      <c r="AH43" s="33" t="s">
        <v>39</v>
      </c>
      <c r="AI43" s="34" t="s">
        <v>14</v>
      </c>
      <c r="AJ43" s="34" t="str">
        <f>$AJ$20</f>
        <v>Meta Parcial</v>
      </c>
      <c r="AK43" s="43" t="str">
        <f>$AK$20</f>
        <v>06 a 31 - Mai - 24</v>
      </c>
      <c r="AL43" s="34" t="s">
        <v>14</v>
      </c>
      <c r="AM43" s="8" t="e">
        <f t="shared" ref="AM43:BR43" ca="1" si="25">AM10</f>
        <v>#NAME?</v>
      </c>
      <c r="AN43" s="8" t="e">
        <f t="shared" ca="1" si="25"/>
        <v>#NAME?</v>
      </c>
      <c r="AO43" s="8" t="e">
        <f t="shared" ca="1" si="25"/>
        <v>#NAME?</v>
      </c>
      <c r="AP43" s="8" t="e">
        <f t="shared" ca="1" si="25"/>
        <v>#NAME?</v>
      </c>
      <c r="AQ43" s="8" t="e">
        <f t="shared" ca="1" si="25"/>
        <v>#NAME?</v>
      </c>
      <c r="AR43" s="8" t="e">
        <f t="shared" ca="1" si="25"/>
        <v>#NAME?</v>
      </c>
      <c r="AS43" s="8" t="e">
        <f t="shared" ca="1" si="25"/>
        <v>#NAME?</v>
      </c>
      <c r="AT43" s="8" t="e">
        <f t="shared" ca="1" si="25"/>
        <v>#NAME?</v>
      </c>
      <c r="AU43" s="8" t="e">
        <f t="shared" ca="1" si="25"/>
        <v>#NAME?</v>
      </c>
      <c r="AV43" s="8" t="e">
        <f t="shared" ca="1" si="25"/>
        <v>#NAME?</v>
      </c>
      <c r="AW43" s="8" t="e">
        <f t="shared" ca="1" si="25"/>
        <v>#NAME?</v>
      </c>
      <c r="AX43" s="8" t="e">
        <f t="shared" ca="1" si="25"/>
        <v>#NAME?</v>
      </c>
      <c r="AY43" s="8" t="e">
        <f t="shared" ca="1" si="25"/>
        <v>#NAME?</v>
      </c>
      <c r="AZ43" s="8" t="e">
        <f t="shared" ca="1" si="25"/>
        <v>#NAME?</v>
      </c>
      <c r="BA43" s="8" t="e">
        <f t="shared" ca="1" si="25"/>
        <v>#NAME?</v>
      </c>
      <c r="BB43" s="8" t="e">
        <f t="shared" ca="1" si="25"/>
        <v>#NAME?</v>
      </c>
      <c r="BC43" s="8" t="e">
        <f t="shared" ca="1" si="25"/>
        <v>#NAME?</v>
      </c>
      <c r="BD43" s="8" t="e">
        <f t="shared" ca="1" si="25"/>
        <v>#NAME?</v>
      </c>
      <c r="BE43" s="8" t="e">
        <f t="shared" ca="1" si="25"/>
        <v>#NAME?</v>
      </c>
      <c r="BF43" s="8" t="e">
        <f t="shared" ca="1" si="25"/>
        <v>#NAME?</v>
      </c>
      <c r="BG43" s="8" t="e">
        <f t="shared" ca="1" si="25"/>
        <v>#NAME?</v>
      </c>
      <c r="BH43" s="8" t="e">
        <f t="shared" ca="1" si="25"/>
        <v>#NAME?</v>
      </c>
      <c r="BI43" s="8" t="e">
        <f t="shared" ca="1" si="25"/>
        <v>#NAME?</v>
      </c>
      <c r="BJ43" s="8" t="e">
        <f t="shared" ca="1" si="25"/>
        <v>#NAME?</v>
      </c>
      <c r="BK43" s="8" t="e">
        <f t="shared" ca="1" si="25"/>
        <v>#NAME?</v>
      </c>
      <c r="BL43" s="8" t="e">
        <f t="shared" ca="1" si="25"/>
        <v>#NAME?</v>
      </c>
      <c r="BM43" s="8" t="e">
        <f t="shared" ca="1" si="25"/>
        <v>#NAME?</v>
      </c>
      <c r="BN43" s="8" t="e">
        <f t="shared" ca="1" si="25"/>
        <v>#NAME?</v>
      </c>
      <c r="BO43" s="8" t="e">
        <f t="shared" ca="1" si="25"/>
        <v>#NAME?</v>
      </c>
      <c r="BP43" s="8" t="e">
        <f t="shared" ca="1" si="25"/>
        <v>#NAME?</v>
      </c>
      <c r="BQ43" s="8" t="e">
        <f t="shared" ca="1" si="25"/>
        <v>#NAME?</v>
      </c>
      <c r="BR43" s="8" t="e">
        <f t="shared" ca="1" si="25"/>
        <v>#NAME?</v>
      </c>
    </row>
    <row r="44" spans="1:70" s="19" customFormat="1" x14ac:dyDescent="0.25">
      <c r="A44" s="44" t="s">
        <v>40</v>
      </c>
      <c r="B44" s="14">
        <v>43</v>
      </c>
      <c r="C44" s="14">
        <v>45</v>
      </c>
      <c r="D44" s="14">
        <v>97</v>
      </c>
      <c r="E44" s="14">
        <v>134</v>
      </c>
      <c r="F44" s="14">
        <v>94</v>
      </c>
      <c r="G44" s="14">
        <v>145</v>
      </c>
      <c r="H44" s="209">
        <v>940</v>
      </c>
      <c r="I44" s="14">
        <v>119</v>
      </c>
      <c r="J44" s="14">
        <v>144</v>
      </c>
      <c r="K44" s="14">
        <v>73</v>
      </c>
      <c r="L44" s="14">
        <v>86</v>
      </c>
      <c r="M44" s="14">
        <v>69</v>
      </c>
      <c r="N44" s="14">
        <v>86</v>
      </c>
      <c r="O44" s="209">
        <v>940</v>
      </c>
      <c r="P44" s="14">
        <v>60</v>
      </c>
      <c r="Q44" s="14">
        <v>83</v>
      </c>
      <c r="R44" s="14">
        <v>121</v>
      </c>
      <c r="S44" s="14">
        <v>126</v>
      </c>
      <c r="T44" s="14">
        <v>95</v>
      </c>
      <c r="U44" s="14">
        <v>58</v>
      </c>
      <c r="V44" s="14">
        <v>31</v>
      </c>
      <c r="W44" s="14">
        <v>57</v>
      </c>
      <c r="X44" s="14">
        <v>75</v>
      </c>
      <c r="Y44" s="14">
        <v>87</v>
      </c>
      <c r="Z44" s="14">
        <v>87</v>
      </c>
      <c r="AA44" s="14">
        <v>97</v>
      </c>
      <c r="AB44" s="14">
        <v>88</v>
      </c>
      <c r="AC44" s="14">
        <v>79</v>
      </c>
      <c r="AD44" s="14">
        <v>88</v>
      </c>
      <c r="AE44" s="14">
        <v>86</v>
      </c>
      <c r="AF44" s="14">
        <f>(O44/31)*5</f>
        <v>151.61290322580646</v>
      </c>
      <c r="AG44" s="14">
        <f>AM44-AK44</f>
        <v>0</v>
      </c>
      <c r="AH44" s="44" t="s">
        <v>40</v>
      </c>
      <c r="AI44" s="210">
        <v>1100</v>
      </c>
      <c r="AJ44" s="210">
        <f>ROUND(((AI44/31)*26),0)</f>
        <v>923</v>
      </c>
      <c r="AK44" s="14">
        <v>70</v>
      </c>
      <c r="AL44" s="210">
        <v>1100</v>
      </c>
      <c r="AM44" s="14">
        <v>70</v>
      </c>
      <c r="AN44" s="14">
        <v>89</v>
      </c>
      <c r="AO44" s="14">
        <v>82</v>
      </c>
      <c r="AP44" s="14">
        <v>92</v>
      </c>
      <c r="AQ44" s="14">
        <v>100</v>
      </c>
      <c r="AR44" s="14">
        <v>68</v>
      </c>
      <c r="AS44" s="14">
        <v>67</v>
      </c>
      <c r="AT44" s="14">
        <v>94</v>
      </c>
      <c r="AU44" s="14">
        <v>69</v>
      </c>
      <c r="AV44" s="14">
        <v>93</v>
      </c>
      <c r="AW44" s="14">
        <v>78</v>
      </c>
      <c r="AX44" s="14">
        <v>64</v>
      </c>
      <c r="AY44" s="14">
        <v>65</v>
      </c>
      <c r="AZ44" s="14">
        <v>95</v>
      </c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</row>
    <row r="45" spans="1:70" s="19" customFormat="1" x14ac:dyDescent="0.25">
      <c r="A45" s="44" t="s">
        <v>41</v>
      </c>
      <c r="B45" s="14">
        <v>67</v>
      </c>
      <c r="C45" s="14">
        <v>62</v>
      </c>
      <c r="D45" s="14">
        <v>89</v>
      </c>
      <c r="E45" s="14">
        <v>128</v>
      </c>
      <c r="F45" s="14">
        <v>212</v>
      </c>
      <c r="G45" s="14">
        <v>159</v>
      </c>
      <c r="H45" s="209"/>
      <c r="I45" s="14">
        <v>182</v>
      </c>
      <c r="J45" s="14">
        <v>138</v>
      </c>
      <c r="K45" s="14">
        <v>158</v>
      </c>
      <c r="L45" s="14">
        <v>70</v>
      </c>
      <c r="M45" s="14">
        <v>63</v>
      </c>
      <c r="N45" s="14">
        <v>102</v>
      </c>
      <c r="O45" s="209"/>
      <c r="P45" s="14">
        <v>32</v>
      </c>
      <c r="Q45" s="14">
        <v>82</v>
      </c>
      <c r="R45" s="14">
        <v>37</v>
      </c>
      <c r="S45" s="14">
        <v>89</v>
      </c>
      <c r="T45" s="14">
        <v>84</v>
      </c>
      <c r="U45" s="14">
        <v>84</v>
      </c>
      <c r="V45" s="14">
        <v>92</v>
      </c>
      <c r="W45" s="14">
        <v>91</v>
      </c>
      <c r="X45" s="14">
        <v>122</v>
      </c>
      <c r="Y45" s="14">
        <v>120</v>
      </c>
      <c r="Z45" s="14">
        <v>121</v>
      </c>
      <c r="AA45" s="14">
        <v>108</v>
      </c>
      <c r="AB45" s="14">
        <v>126</v>
      </c>
      <c r="AC45" s="14">
        <v>133</v>
      </c>
      <c r="AD45" s="14">
        <v>134</v>
      </c>
      <c r="AE45" s="14">
        <v>127</v>
      </c>
      <c r="AF45" s="14">
        <f>(O45/31)*5</f>
        <v>0</v>
      </c>
      <c r="AG45" s="14">
        <f>AM45-AK45</f>
        <v>0</v>
      </c>
      <c r="AH45" s="44" t="s">
        <v>41</v>
      </c>
      <c r="AI45" s="211"/>
      <c r="AJ45" s="211"/>
      <c r="AK45" s="14">
        <v>134</v>
      </c>
      <c r="AL45" s="211"/>
      <c r="AM45" s="14">
        <v>134</v>
      </c>
      <c r="AN45" s="14">
        <v>148</v>
      </c>
      <c r="AO45" s="14">
        <v>203</v>
      </c>
      <c r="AP45" s="14">
        <v>213</v>
      </c>
      <c r="AQ45" s="14">
        <v>195</v>
      </c>
      <c r="AR45" s="14">
        <v>199</v>
      </c>
      <c r="AS45" s="14">
        <v>202</v>
      </c>
      <c r="AT45" s="14">
        <v>195</v>
      </c>
      <c r="AU45" s="14">
        <v>206</v>
      </c>
      <c r="AV45" s="14">
        <v>210</v>
      </c>
      <c r="AW45" s="14">
        <v>187</v>
      </c>
      <c r="AX45" s="14">
        <v>170</v>
      </c>
      <c r="AY45" s="14">
        <v>187</v>
      </c>
      <c r="AZ45" s="14">
        <v>195</v>
      </c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</row>
    <row r="46" spans="1:70" s="19" customFormat="1" x14ac:dyDescent="0.25">
      <c r="A46" s="44" t="s">
        <v>42</v>
      </c>
      <c r="B46" s="14">
        <v>139</v>
      </c>
      <c r="C46" s="14">
        <v>212</v>
      </c>
      <c r="D46" s="14">
        <v>276</v>
      </c>
      <c r="E46" s="14">
        <v>281</v>
      </c>
      <c r="F46" s="14">
        <v>417</v>
      </c>
      <c r="G46" s="14">
        <v>270</v>
      </c>
      <c r="H46" s="209"/>
      <c r="I46" s="14">
        <v>375</v>
      </c>
      <c r="J46" s="14">
        <v>327</v>
      </c>
      <c r="K46" s="14">
        <v>304</v>
      </c>
      <c r="L46" s="14">
        <v>301</v>
      </c>
      <c r="M46" s="14">
        <v>265</v>
      </c>
      <c r="N46" s="14">
        <v>294</v>
      </c>
      <c r="O46" s="209"/>
      <c r="P46" s="14">
        <v>216</v>
      </c>
      <c r="Q46" s="14">
        <v>214</v>
      </c>
      <c r="R46" s="14">
        <v>344</v>
      </c>
      <c r="S46" s="14">
        <v>259</v>
      </c>
      <c r="T46" s="14">
        <v>284</v>
      </c>
      <c r="U46" s="14">
        <v>306</v>
      </c>
      <c r="V46" s="14">
        <v>288</v>
      </c>
      <c r="W46" s="14">
        <v>246</v>
      </c>
      <c r="X46" s="14">
        <v>287</v>
      </c>
      <c r="Y46" s="14">
        <v>259</v>
      </c>
      <c r="Z46" s="14">
        <v>242</v>
      </c>
      <c r="AA46" s="14">
        <v>307</v>
      </c>
      <c r="AB46" s="14">
        <v>345</v>
      </c>
      <c r="AC46" s="14">
        <v>300</v>
      </c>
      <c r="AD46" s="14">
        <v>287</v>
      </c>
      <c r="AE46" s="14">
        <v>304</v>
      </c>
      <c r="AF46" s="14">
        <f>(O46/31)*5</f>
        <v>0</v>
      </c>
      <c r="AG46" s="14" t="e">
        <f>AM46-AK46</f>
        <v>#REF!</v>
      </c>
      <c r="AH46" s="44" t="s">
        <v>42</v>
      </c>
      <c r="AI46" s="211"/>
      <c r="AJ46" s="211"/>
      <c r="AK46" s="14" t="e">
        <f>AM46-#REF!</f>
        <v>#REF!</v>
      </c>
      <c r="AL46" s="211"/>
      <c r="AM46" s="14">
        <v>278</v>
      </c>
      <c r="AN46" s="14">
        <v>299</v>
      </c>
      <c r="AO46" s="14">
        <v>331</v>
      </c>
      <c r="AP46" s="14">
        <v>306</v>
      </c>
      <c r="AQ46" s="14">
        <v>259</v>
      </c>
      <c r="AR46" s="14">
        <v>306</v>
      </c>
      <c r="AS46" s="14">
        <v>304</v>
      </c>
      <c r="AT46" s="14">
        <v>283</v>
      </c>
      <c r="AU46" s="14">
        <v>349</v>
      </c>
      <c r="AV46" s="14">
        <v>277</v>
      </c>
      <c r="AW46" s="14">
        <v>291</v>
      </c>
      <c r="AX46" s="14">
        <v>278</v>
      </c>
      <c r="AY46" s="14">
        <v>375</v>
      </c>
      <c r="AZ46" s="14">
        <v>340</v>
      </c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</row>
    <row r="47" spans="1:70" s="19" customFormat="1" x14ac:dyDescent="0.25">
      <c r="A47" s="44" t="s">
        <v>28</v>
      </c>
      <c r="B47" s="14">
        <v>99</v>
      </c>
      <c r="C47" s="14">
        <v>128</v>
      </c>
      <c r="D47" s="14">
        <v>211</v>
      </c>
      <c r="E47" s="14">
        <v>282</v>
      </c>
      <c r="F47" s="14">
        <v>274</v>
      </c>
      <c r="G47" s="14">
        <v>324</v>
      </c>
      <c r="H47" s="209"/>
      <c r="I47" s="14">
        <v>158</v>
      </c>
      <c r="J47" s="14">
        <v>220</v>
      </c>
      <c r="K47" s="14">
        <v>137</v>
      </c>
      <c r="L47" s="14">
        <v>81</v>
      </c>
      <c r="M47" s="14">
        <v>59</v>
      </c>
      <c r="N47" s="14">
        <v>58</v>
      </c>
      <c r="O47" s="209"/>
      <c r="P47" s="14">
        <v>55</v>
      </c>
      <c r="Q47" s="14">
        <v>74</v>
      </c>
      <c r="R47" s="14">
        <v>59</v>
      </c>
      <c r="S47" s="14">
        <v>51</v>
      </c>
      <c r="T47" s="14">
        <v>68</v>
      </c>
      <c r="U47" s="14">
        <v>61</v>
      </c>
      <c r="V47" s="14">
        <v>75</v>
      </c>
      <c r="W47" s="14">
        <v>71</v>
      </c>
      <c r="X47" s="14">
        <v>74</v>
      </c>
      <c r="Y47" s="14">
        <v>67</v>
      </c>
      <c r="Z47" s="14">
        <v>75</v>
      </c>
      <c r="AA47" s="14">
        <v>57</v>
      </c>
      <c r="AB47" s="14">
        <v>71</v>
      </c>
      <c r="AC47" s="14">
        <v>54</v>
      </c>
      <c r="AD47" s="14">
        <v>59</v>
      </c>
      <c r="AE47" s="14">
        <v>60</v>
      </c>
      <c r="AF47" s="14">
        <f>(O47/31)*5</f>
        <v>0</v>
      </c>
      <c r="AG47" s="14">
        <f>AM47-AK47</f>
        <v>0</v>
      </c>
      <c r="AH47" s="44" t="s">
        <v>28</v>
      </c>
      <c r="AI47" s="211"/>
      <c r="AJ47" s="211"/>
      <c r="AK47" s="14">
        <v>62</v>
      </c>
      <c r="AL47" s="211"/>
      <c r="AM47" s="14">
        <v>62</v>
      </c>
      <c r="AN47" s="14">
        <v>77</v>
      </c>
      <c r="AO47" s="14">
        <v>78</v>
      </c>
      <c r="AP47" s="14">
        <v>73</v>
      </c>
      <c r="AQ47" s="14">
        <v>84</v>
      </c>
      <c r="AR47" s="14">
        <v>83</v>
      </c>
      <c r="AS47" s="14">
        <v>82</v>
      </c>
      <c r="AT47" s="14">
        <v>73</v>
      </c>
      <c r="AU47" s="14">
        <v>80</v>
      </c>
      <c r="AV47" s="14">
        <v>80</v>
      </c>
      <c r="AW47" s="14">
        <v>85</v>
      </c>
      <c r="AX47" s="14">
        <v>85</v>
      </c>
      <c r="AY47" s="14">
        <v>82</v>
      </c>
      <c r="AZ47" s="14">
        <v>91</v>
      </c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</row>
    <row r="48" spans="1:70" s="19" customFormat="1" x14ac:dyDescent="0.25">
      <c r="A48" s="44" t="s">
        <v>43</v>
      </c>
      <c r="B48" s="14">
        <v>0</v>
      </c>
      <c r="C48" s="14">
        <v>13</v>
      </c>
      <c r="D48" s="14">
        <v>416</v>
      </c>
      <c r="E48" s="14">
        <v>382</v>
      </c>
      <c r="F48" s="14">
        <v>421</v>
      </c>
      <c r="G48" s="14">
        <v>451</v>
      </c>
      <c r="H48" s="209"/>
      <c r="I48" s="14">
        <v>409</v>
      </c>
      <c r="J48" s="14">
        <v>548</v>
      </c>
      <c r="K48" s="14">
        <v>477</v>
      </c>
      <c r="L48" s="14">
        <v>563</v>
      </c>
      <c r="M48" s="14">
        <v>499</v>
      </c>
      <c r="N48" s="14">
        <v>473</v>
      </c>
      <c r="O48" s="209"/>
      <c r="P48" s="14">
        <v>488</v>
      </c>
      <c r="Q48" s="14">
        <v>406</v>
      </c>
      <c r="R48" s="14">
        <v>529</v>
      </c>
      <c r="S48" s="14">
        <v>447</v>
      </c>
      <c r="T48" s="14">
        <v>511</v>
      </c>
      <c r="U48" s="14">
        <v>493</v>
      </c>
      <c r="V48" s="14">
        <v>438</v>
      </c>
      <c r="W48" s="14">
        <v>511</v>
      </c>
      <c r="X48" s="14">
        <v>434</v>
      </c>
      <c r="Y48" s="14">
        <v>521</v>
      </c>
      <c r="Z48" s="14">
        <v>481</v>
      </c>
      <c r="AA48" s="14">
        <v>541</v>
      </c>
      <c r="AB48" s="14">
        <v>552</v>
      </c>
      <c r="AC48" s="14">
        <v>529</v>
      </c>
      <c r="AD48" s="14">
        <v>509</v>
      </c>
      <c r="AE48" s="14">
        <v>534</v>
      </c>
      <c r="AF48" s="14">
        <f>(O48/31)*5</f>
        <v>0</v>
      </c>
      <c r="AG48" s="14" t="e">
        <f>AM48-AK48</f>
        <v>#REF!</v>
      </c>
      <c r="AH48" s="44" t="s">
        <v>43</v>
      </c>
      <c r="AI48" s="211"/>
      <c r="AJ48" s="211"/>
      <c r="AK48" s="14" t="e">
        <f>AM48-#REF!</f>
        <v>#REF!</v>
      </c>
      <c r="AL48" s="211"/>
      <c r="AM48" s="14">
        <v>537</v>
      </c>
      <c r="AN48" s="14">
        <v>518</v>
      </c>
      <c r="AO48" s="14">
        <v>641</v>
      </c>
      <c r="AP48" s="14">
        <v>555</v>
      </c>
      <c r="AQ48" s="14">
        <v>563</v>
      </c>
      <c r="AR48" s="14">
        <v>581</v>
      </c>
      <c r="AS48" s="14">
        <v>544</v>
      </c>
      <c r="AT48" s="14">
        <v>528</v>
      </c>
      <c r="AU48" s="14">
        <v>551</v>
      </c>
      <c r="AV48" s="14">
        <v>513</v>
      </c>
      <c r="AW48" s="14">
        <v>540</v>
      </c>
      <c r="AX48" s="14">
        <v>573</v>
      </c>
      <c r="AY48" s="14">
        <v>542</v>
      </c>
      <c r="AZ48" s="14">
        <v>572</v>
      </c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</row>
    <row r="49" spans="1:70" s="19" customFormat="1" x14ac:dyDescent="0.25">
      <c r="A49" s="44" t="s">
        <v>44</v>
      </c>
      <c r="B49" s="14"/>
      <c r="C49" s="14"/>
      <c r="D49" s="14"/>
      <c r="E49" s="14"/>
      <c r="F49" s="14"/>
      <c r="G49" s="14"/>
      <c r="H49" s="209"/>
      <c r="I49" s="14"/>
      <c r="J49" s="14"/>
      <c r="K49" s="14"/>
      <c r="L49" s="14"/>
      <c r="M49" s="14"/>
      <c r="N49" s="14"/>
      <c r="O49" s="209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44" t="s">
        <v>44</v>
      </c>
      <c r="AI49" s="212"/>
      <c r="AJ49" s="212"/>
      <c r="AK49" s="14">
        <v>0</v>
      </c>
      <c r="AL49" s="212"/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0</v>
      </c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</row>
    <row r="50" spans="1:70" s="19" customFormat="1" x14ac:dyDescent="0.25">
      <c r="A50" s="46" t="s">
        <v>23</v>
      </c>
      <c r="B50" s="21">
        <f t="shared" ref="B50:G50" si="26">SUM(B44:B48)</f>
        <v>348</v>
      </c>
      <c r="C50" s="21">
        <f t="shared" si="26"/>
        <v>460</v>
      </c>
      <c r="D50" s="21">
        <f t="shared" si="26"/>
        <v>1089</v>
      </c>
      <c r="E50" s="21">
        <f t="shared" si="26"/>
        <v>1207</v>
      </c>
      <c r="F50" s="21">
        <f t="shared" si="26"/>
        <v>1418</v>
      </c>
      <c r="G50" s="21">
        <f t="shared" si="26"/>
        <v>1349</v>
      </c>
      <c r="H50" s="21">
        <f t="shared" ref="H50:M50" si="27">SUM(H44:H49)</f>
        <v>940</v>
      </c>
      <c r="I50" s="21">
        <f t="shared" si="27"/>
        <v>1243</v>
      </c>
      <c r="J50" s="21">
        <f t="shared" si="27"/>
        <v>1377</v>
      </c>
      <c r="K50" s="21">
        <f t="shared" si="27"/>
        <v>1149</v>
      </c>
      <c r="L50" s="21">
        <f t="shared" si="27"/>
        <v>1101</v>
      </c>
      <c r="M50" s="21">
        <f t="shared" si="27"/>
        <v>955</v>
      </c>
      <c r="N50" s="21">
        <f>SUM(N44:N48)</f>
        <v>1013</v>
      </c>
      <c r="O50" s="21">
        <f>SUM(O44:O49)</f>
        <v>940</v>
      </c>
      <c r="P50" s="21">
        <f t="shared" ref="P50:AG50" si="28">SUM(P44:P48)</f>
        <v>851</v>
      </c>
      <c r="Q50" s="21">
        <f t="shared" si="28"/>
        <v>859</v>
      </c>
      <c r="R50" s="21">
        <f t="shared" si="28"/>
        <v>1090</v>
      </c>
      <c r="S50" s="21">
        <f t="shared" si="28"/>
        <v>972</v>
      </c>
      <c r="T50" s="21">
        <f t="shared" si="28"/>
        <v>1042</v>
      </c>
      <c r="U50" s="21">
        <f t="shared" si="28"/>
        <v>1002</v>
      </c>
      <c r="V50" s="21">
        <f t="shared" si="28"/>
        <v>924</v>
      </c>
      <c r="W50" s="21">
        <f t="shared" si="28"/>
        <v>976</v>
      </c>
      <c r="X50" s="21">
        <f>SUM(X44:X48)</f>
        <v>992</v>
      </c>
      <c r="Y50" s="21">
        <f t="shared" si="28"/>
        <v>1054</v>
      </c>
      <c r="Z50" s="21">
        <f t="shared" si="28"/>
        <v>1006</v>
      </c>
      <c r="AA50" s="21">
        <f t="shared" si="28"/>
        <v>1110</v>
      </c>
      <c r="AB50" s="21">
        <f t="shared" si="28"/>
        <v>1182</v>
      </c>
      <c r="AC50" s="21">
        <f t="shared" si="28"/>
        <v>1095</v>
      </c>
      <c r="AD50" s="21">
        <f t="shared" si="28"/>
        <v>1077</v>
      </c>
      <c r="AE50" s="21">
        <f t="shared" si="28"/>
        <v>1111</v>
      </c>
      <c r="AF50" s="21">
        <f t="shared" si="28"/>
        <v>151.61290322580646</v>
      </c>
      <c r="AG50" s="21" t="e">
        <f t="shared" si="28"/>
        <v>#REF!</v>
      </c>
      <c r="AH50" s="46" t="s">
        <v>23</v>
      </c>
      <c r="AI50" s="41">
        <f>SUM(AI44:AI49)</f>
        <v>1100</v>
      </c>
      <c r="AJ50" s="41">
        <f>SUM(AJ44:AJ49)</f>
        <v>923</v>
      </c>
      <c r="AK50" s="41" t="e">
        <f>SUM(AK44:AK49)</f>
        <v>#REF!</v>
      </c>
      <c r="AL50" s="41">
        <f>SUM(AL44:AL49)</f>
        <v>1100</v>
      </c>
      <c r="AM50" s="41">
        <f t="shared" ref="AM50:BR50" si="29">SUM(AM44:AM49)</f>
        <v>1081</v>
      </c>
      <c r="AN50" s="41">
        <f t="shared" si="29"/>
        <v>1131</v>
      </c>
      <c r="AO50" s="41">
        <f t="shared" si="29"/>
        <v>1335</v>
      </c>
      <c r="AP50" s="41">
        <f t="shared" si="29"/>
        <v>1239</v>
      </c>
      <c r="AQ50" s="41">
        <f t="shared" si="29"/>
        <v>1201</v>
      </c>
      <c r="AR50" s="41">
        <f t="shared" si="29"/>
        <v>1237</v>
      </c>
      <c r="AS50" s="41">
        <f t="shared" si="29"/>
        <v>1199</v>
      </c>
      <c r="AT50" s="41">
        <f t="shared" si="29"/>
        <v>1173</v>
      </c>
      <c r="AU50" s="41">
        <f t="shared" si="29"/>
        <v>1255</v>
      </c>
      <c r="AV50" s="41">
        <f t="shared" si="29"/>
        <v>1173</v>
      </c>
      <c r="AW50" s="41">
        <f t="shared" si="29"/>
        <v>1181</v>
      </c>
      <c r="AX50" s="41">
        <f t="shared" si="29"/>
        <v>1170</v>
      </c>
      <c r="AY50" s="41">
        <f t="shared" si="29"/>
        <v>1251</v>
      </c>
      <c r="AZ50" s="41">
        <f t="shared" si="29"/>
        <v>1293</v>
      </c>
      <c r="BA50" s="41">
        <f t="shared" si="29"/>
        <v>0</v>
      </c>
      <c r="BB50" s="41">
        <f t="shared" si="29"/>
        <v>0</v>
      </c>
      <c r="BC50" s="41">
        <f t="shared" si="29"/>
        <v>0</v>
      </c>
      <c r="BD50" s="41">
        <f t="shared" si="29"/>
        <v>0</v>
      </c>
      <c r="BE50" s="41">
        <f t="shared" si="29"/>
        <v>0</v>
      </c>
      <c r="BF50" s="41">
        <f t="shared" si="29"/>
        <v>0</v>
      </c>
      <c r="BG50" s="41">
        <f t="shared" si="29"/>
        <v>0</v>
      </c>
      <c r="BH50" s="41">
        <f t="shared" si="29"/>
        <v>0</v>
      </c>
      <c r="BI50" s="41">
        <f t="shared" si="29"/>
        <v>0</v>
      </c>
      <c r="BJ50" s="41">
        <f t="shared" si="29"/>
        <v>0</v>
      </c>
      <c r="BK50" s="41">
        <f t="shared" si="29"/>
        <v>0</v>
      </c>
      <c r="BL50" s="41">
        <f t="shared" si="29"/>
        <v>0</v>
      </c>
      <c r="BM50" s="41">
        <f t="shared" si="29"/>
        <v>0</v>
      </c>
      <c r="BN50" s="41">
        <f t="shared" si="29"/>
        <v>0</v>
      </c>
      <c r="BO50" s="41">
        <f t="shared" si="29"/>
        <v>0</v>
      </c>
      <c r="BP50" s="41">
        <f t="shared" si="29"/>
        <v>0</v>
      </c>
      <c r="BQ50" s="41">
        <f t="shared" si="29"/>
        <v>0</v>
      </c>
      <c r="BR50" s="41">
        <f t="shared" si="29"/>
        <v>0</v>
      </c>
    </row>
    <row r="51" spans="1:70" x14ac:dyDescent="0.25">
      <c r="A51" s="26"/>
      <c r="B51" s="26"/>
      <c r="C51" s="26"/>
      <c r="D51" s="26"/>
      <c r="E51" s="26"/>
      <c r="F51" s="26"/>
      <c r="G51" s="26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6"/>
      <c r="AI51" s="29"/>
      <c r="AJ51" s="29"/>
      <c r="AK51" s="29"/>
      <c r="AL51" s="29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</row>
    <row r="52" spans="1:70" x14ac:dyDescent="0.25">
      <c r="A52" s="33" t="s">
        <v>45</v>
      </c>
      <c r="B52" s="8">
        <f>$B$10</f>
        <v>44562</v>
      </c>
      <c r="C52" s="8" t="e">
        <f ca="1">$C$10</f>
        <v>#NAME?</v>
      </c>
      <c r="D52" s="8" t="e">
        <f ca="1">$D$10</f>
        <v>#NAME?</v>
      </c>
      <c r="E52" s="8" t="e">
        <f ca="1">$E$10</f>
        <v>#NAME?</v>
      </c>
      <c r="F52" s="8" t="e">
        <f ca="1">$F$10</f>
        <v>#NAME?</v>
      </c>
      <c r="G52" s="8" t="e">
        <f ca="1">$G$10</f>
        <v>#NAME?</v>
      </c>
      <c r="H52" s="34" t="s">
        <v>14</v>
      </c>
      <c r="I52" s="8" t="e">
        <f ca="1">$I$10</f>
        <v>#NAME?</v>
      </c>
      <c r="J52" s="8" t="e">
        <f ca="1">$J$10</f>
        <v>#NAME?</v>
      </c>
      <c r="K52" s="8" t="e">
        <f ca="1">$K$10</f>
        <v>#NAME?</v>
      </c>
      <c r="L52" s="8" t="e">
        <f ca="1">$L$10</f>
        <v>#NAME?</v>
      </c>
      <c r="M52" s="8" t="e">
        <f ca="1">$M$10</f>
        <v>#NAME?</v>
      </c>
      <c r="N52" s="8" t="e">
        <f ca="1">$N$10</f>
        <v>#NAME?</v>
      </c>
      <c r="O52" s="34" t="s">
        <v>14</v>
      </c>
      <c r="P52" s="8" t="e">
        <f t="shared" ref="P52:AE52" ca="1" si="30">P10</f>
        <v>#NAME?</v>
      </c>
      <c r="Q52" s="8" t="e">
        <f t="shared" ca="1" si="30"/>
        <v>#NAME?</v>
      </c>
      <c r="R52" s="8" t="e">
        <f t="shared" ca="1" si="30"/>
        <v>#NAME?</v>
      </c>
      <c r="S52" s="8" t="e">
        <f t="shared" ca="1" si="30"/>
        <v>#NAME?</v>
      </c>
      <c r="T52" s="8" t="e">
        <f t="shared" ca="1" si="30"/>
        <v>#NAME?</v>
      </c>
      <c r="U52" s="8" t="e">
        <f t="shared" ca="1" si="30"/>
        <v>#NAME?</v>
      </c>
      <c r="V52" s="8" t="e">
        <f t="shared" ca="1" si="30"/>
        <v>#NAME?</v>
      </c>
      <c r="W52" s="8" t="e">
        <f t="shared" ca="1" si="30"/>
        <v>#NAME?</v>
      </c>
      <c r="X52" s="8" t="e">
        <f t="shared" ca="1" si="30"/>
        <v>#NAME?</v>
      </c>
      <c r="Y52" s="8" t="e">
        <f t="shared" ca="1" si="30"/>
        <v>#NAME?</v>
      </c>
      <c r="Z52" s="8" t="e">
        <f t="shared" ca="1" si="30"/>
        <v>#NAME?</v>
      </c>
      <c r="AA52" s="8" t="e">
        <f t="shared" ca="1" si="30"/>
        <v>#NAME?</v>
      </c>
      <c r="AB52" s="8" t="e">
        <f t="shared" ca="1" si="30"/>
        <v>#NAME?</v>
      </c>
      <c r="AC52" s="8" t="e">
        <f t="shared" ca="1" si="30"/>
        <v>#NAME?</v>
      </c>
      <c r="AD52" s="8" t="e">
        <f t="shared" ca="1" si="30"/>
        <v>#NAME?</v>
      </c>
      <c r="AE52" s="8" t="e">
        <f t="shared" ca="1" si="30"/>
        <v>#NAME?</v>
      </c>
      <c r="AF52" s="8" t="str">
        <f>$AF$20</f>
        <v>Meta Parcial</v>
      </c>
      <c r="AG52" s="8" t="str">
        <f>$AG$20</f>
        <v>01 a 05 - Mai - 24</v>
      </c>
      <c r="AH52" s="33" t="s">
        <v>46</v>
      </c>
      <c r="AI52" s="34" t="s">
        <v>14</v>
      </c>
      <c r="AJ52" s="34" t="str">
        <f>$AJ$20</f>
        <v>Meta Parcial</v>
      </c>
      <c r="AK52" s="43" t="str">
        <f>$AK$20</f>
        <v>06 a 31 - Mai - 24</v>
      </c>
      <c r="AL52" s="34" t="s">
        <v>14</v>
      </c>
      <c r="AM52" s="8" t="e">
        <f t="shared" ref="AM52:BR52" ca="1" si="31">AM10</f>
        <v>#NAME?</v>
      </c>
      <c r="AN52" s="8" t="e">
        <f t="shared" ca="1" si="31"/>
        <v>#NAME?</v>
      </c>
      <c r="AO52" s="8" t="e">
        <f t="shared" ca="1" si="31"/>
        <v>#NAME?</v>
      </c>
      <c r="AP52" s="8" t="e">
        <f t="shared" ca="1" si="31"/>
        <v>#NAME?</v>
      </c>
      <c r="AQ52" s="8" t="e">
        <f t="shared" ca="1" si="31"/>
        <v>#NAME?</v>
      </c>
      <c r="AR52" s="8" t="e">
        <f t="shared" ca="1" si="31"/>
        <v>#NAME?</v>
      </c>
      <c r="AS52" s="8" t="e">
        <f t="shared" ca="1" si="31"/>
        <v>#NAME?</v>
      </c>
      <c r="AT52" s="8" t="e">
        <f t="shared" ca="1" si="31"/>
        <v>#NAME?</v>
      </c>
      <c r="AU52" s="8" t="e">
        <f t="shared" ca="1" si="31"/>
        <v>#NAME?</v>
      </c>
      <c r="AV52" s="8" t="e">
        <f t="shared" ca="1" si="31"/>
        <v>#NAME?</v>
      </c>
      <c r="AW52" s="8" t="e">
        <f t="shared" ca="1" si="31"/>
        <v>#NAME?</v>
      </c>
      <c r="AX52" s="8" t="e">
        <f t="shared" ca="1" si="31"/>
        <v>#NAME?</v>
      </c>
      <c r="AY52" s="8" t="e">
        <f t="shared" ca="1" si="31"/>
        <v>#NAME?</v>
      </c>
      <c r="AZ52" s="8" t="e">
        <f t="shared" ca="1" si="31"/>
        <v>#NAME?</v>
      </c>
      <c r="BA52" s="8" t="e">
        <f t="shared" ca="1" si="31"/>
        <v>#NAME?</v>
      </c>
      <c r="BB52" s="8" t="e">
        <f t="shared" ca="1" si="31"/>
        <v>#NAME?</v>
      </c>
      <c r="BC52" s="8" t="e">
        <f t="shared" ca="1" si="31"/>
        <v>#NAME?</v>
      </c>
      <c r="BD52" s="8" t="e">
        <f t="shared" ca="1" si="31"/>
        <v>#NAME?</v>
      </c>
      <c r="BE52" s="8" t="e">
        <f t="shared" ca="1" si="31"/>
        <v>#NAME?</v>
      </c>
      <c r="BF52" s="8" t="e">
        <f t="shared" ca="1" si="31"/>
        <v>#NAME?</v>
      </c>
      <c r="BG52" s="8" t="e">
        <f t="shared" ca="1" si="31"/>
        <v>#NAME?</v>
      </c>
      <c r="BH52" s="8" t="e">
        <f t="shared" ca="1" si="31"/>
        <v>#NAME?</v>
      </c>
      <c r="BI52" s="8" t="e">
        <f t="shared" ca="1" si="31"/>
        <v>#NAME?</v>
      </c>
      <c r="BJ52" s="8" t="e">
        <f t="shared" ca="1" si="31"/>
        <v>#NAME?</v>
      </c>
      <c r="BK52" s="8" t="e">
        <f t="shared" ca="1" si="31"/>
        <v>#NAME?</v>
      </c>
      <c r="BL52" s="8" t="e">
        <f t="shared" ca="1" si="31"/>
        <v>#NAME?</v>
      </c>
      <c r="BM52" s="8" t="e">
        <f t="shared" ca="1" si="31"/>
        <v>#NAME?</v>
      </c>
      <c r="BN52" s="8" t="e">
        <f t="shared" ca="1" si="31"/>
        <v>#NAME?</v>
      </c>
      <c r="BO52" s="8" t="e">
        <f t="shared" ca="1" si="31"/>
        <v>#NAME?</v>
      </c>
      <c r="BP52" s="8" t="e">
        <f t="shared" ca="1" si="31"/>
        <v>#NAME?</v>
      </c>
      <c r="BQ52" s="8" t="e">
        <f t="shared" ca="1" si="31"/>
        <v>#NAME?</v>
      </c>
      <c r="BR52" s="8" t="e">
        <f t="shared" ca="1" si="31"/>
        <v>#NAME?</v>
      </c>
    </row>
    <row r="53" spans="1:70" s="19" customFormat="1" x14ac:dyDescent="0.25">
      <c r="A53" s="44" t="s">
        <v>47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209">
        <v>792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209">
        <v>792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f>(O53/31)*5</f>
        <v>127.74193548387096</v>
      </c>
      <c r="AG53" s="14">
        <f>AM53-AK53</f>
        <v>0</v>
      </c>
      <c r="AH53" s="44" t="s">
        <v>47</v>
      </c>
      <c r="AI53" s="210">
        <v>1150</v>
      </c>
      <c r="AJ53" s="210">
        <f>ROUND(((AI53/31)*26),0)</f>
        <v>965</v>
      </c>
      <c r="AK53" s="14">
        <v>0</v>
      </c>
      <c r="AL53" s="210">
        <v>1150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  <c r="AX53" s="14">
        <v>4</v>
      </c>
      <c r="AY53" s="14">
        <v>1</v>
      </c>
      <c r="AZ53" s="14">
        <v>0</v>
      </c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</row>
    <row r="54" spans="1:70" s="19" customFormat="1" x14ac:dyDescent="0.25">
      <c r="A54" s="44" t="s">
        <v>48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209"/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209"/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/>
      <c r="AG54" s="14"/>
      <c r="AH54" s="44" t="s">
        <v>48</v>
      </c>
      <c r="AI54" s="211"/>
      <c r="AJ54" s="211"/>
      <c r="AK54" s="14">
        <v>0</v>
      </c>
      <c r="AL54" s="211"/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4">
        <v>4</v>
      </c>
      <c r="AT54" s="14">
        <v>3</v>
      </c>
      <c r="AU54" s="14">
        <v>5</v>
      </c>
      <c r="AV54" s="14">
        <v>8</v>
      </c>
      <c r="AW54" s="14">
        <v>8</v>
      </c>
      <c r="AX54" s="14">
        <v>9</v>
      </c>
      <c r="AY54" s="14">
        <v>8</v>
      </c>
      <c r="AZ54" s="14">
        <v>5</v>
      </c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</row>
    <row r="55" spans="1:70" s="19" customFormat="1" x14ac:dyDescent="0.25">
      <c r="A55" s="44" t="s">
        <v>49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209"/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209"/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/>
      <c r="AG55" s="14"/>
      <c r="AH55" s="44" t="s">
        <v>49</v>
      </c>
      <c r="AI55" s="211"/>
      <c r="AJ55" s="211"/>
      <c r="AK55" s="14">
        <v>0</v>
      </c>
      <c r="AL55" s="211"/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</row>
    <row r="56" spans="1:70" s="19" customFormat="1" x14ac:dyDescent="0.25">
      <c r="A56" s="44" t="s">
        <v>50</v>
      </c>
      <c r="B56" s="14">
        <v>0</v>
      </c>
      <c r="C56" s="14">
        <v>299</v>
      </c>
      <c r="D56" s="14">
        <v>941</v>
      </c>
      <c r="E56" s="14">
        <v>1079</v>
      </c>
      <c r="F56" s="14">
        <v>1498</v>
      </c>
      <c r="G56" s="14">
        <v>1288</v>
      </c>
      <c r="H56" s="209"/>
      <c r="I56" s="14">
        <v>1304</v>
      </c>
      <c r="J56" s="14">
        <v>1385</v>
      </c>
      <c r="K56" s="14">
        <v>1215</v>
      </c>
      <c r="L56" s="14">
        <v>1244</v>
      </c>
      <c r="M56" s="14">
        <v>1035</v>
      </c>
      <c r="N56" s="14">
        <v>1121</v>
      </c>
      <c r="O56" s="209"/>
      <c r="P56" s="14">
        <v>1003</v>
      </c>
      <c r="Q56" s="14">
        <v>1005</v>
      </c>
      <c r="R56" s="14">
        <v>1285</v>
      </c>
      <c r="S56" s="14">
        <v>1105</v>
      </c>
      <c r="T56" s="14">
        <v>1205</v>
      </c>
      <c r="U56" s="14">
        <v>1183</v>
      </c>
      <c r="V56" s="14">
        <v>1082</v>
      </c>
      <c r="W56" s="14">
        <v>1207</v>
      </c>
      <c r="X56" s="14">
        <v>1223</v>
      </c>
      <c r="Y56" s="14">
        <v>1243</v>
      </c>
      <c r="Z56" s="14">
        <v>1264</v>
      </c>
      <c r="AA56" s="14">
        <v>1361</v>
      </c>
      <c r="AB56" s="14">
        <v>1448</v>
      </c>
      <c r="AC56" s="14">
        <v>1442</v>
      </c>
      <c r="AD56" s="14">
        <v>1347</v>
      </c>
      <c r="AE56" s="14">
        <v>1456</v>
      </c>
      <c r="AF56" s="14"/>
      <c r="AG56" s="14"/>
      <c r="AH56" s="44" t="s">
        <v>51</v>
      </c>
      <c r="AI56" s="212"/>
      <c r="AJ56" s="212"/>
      <c r="AK56" s="14" t="e">
        <f>AM56-#REF!</f>
        <v>#REF!</v>
      </c>
      <c r="AL56" s="212"/>
      <c r="AM56" s="14">
        <v>1362</v>
      </c>
      <c r="AN56" s="14">
        <v>1381</v>
      </c>
      <c r="AO56" s="14">
        <v>1561</v>
      </c>
      <c r="AP56" s="14">
        <v>1458</v>
      </c>
      <c r="AQ56" s="14">
        <v>1363</v>
      </c>
      <c r="AR56" s="14">
        <v>1375</v>
      </c>
      <c r="AS56" s="14">
        <v>1352</v>
      </c>
      <c r="AT56" s="14">
        <v>1324</v>
      </c>
      <c r="AU56" s="14">
        <v>1278</v>
      </c>
      <c r="AV56" s="14">
        <v>1222</v>
      </c>
      <c r="AW56" s="14">
        <v>1306</v>
      </c>
      <c r="AX56" s="14">
        <v>1336</v>
      </c>
      <c r="AY56" s="14">
        <v>1421</v>
      </c>
      <c r="AZ56" s="14">
        <v>1472</v>
      </c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</row>
    <row r="57" spans="1:70" s="19" customFormat="1" x14ac:dyDescent="0.25">
      <c r="A57" s="46" t="s">
        <v>23</v>
      </c>
      <c r="B57" s="21">
        <f t="shared" ref="B57:N57" si="32">SUM(B53:B56)</f>
        <v>0</v>
      </c>
      <c r="C57" s="21">
        <f t="shared" si="32"/>
        <v>299</v>
      </c>
      <c r="D57" s="21">
        <f t="shared" si="32"/>
        <v>941</v>
      </c>
      <c r="E57" s="21">
        <f t="shared" si="32"/>
        <v>1079</v>
      </c>
      <c r="F57" s="21">
        <f t="shared" si="32"/>
        <v>1498</v>
      </c>
      <c r="G57" s="21">
        <f t="shared" si="32"/>
        <v>1288</v>
      </c>
      <c r="H57" s="21">
        <f t="shared" si="32"/>
        <v>792</v>
      </c>
      <c r="I57" s="21">
        <f t="shared" si="32"/>
        <v>1304</v>
      </c>
      <c r="J57" s="21">
        <f t="shared" si="32"/>
        <v>1385</v>
      </c>
      <c r="K57" s="21">
        <f t="shared" si="32"/>
        <v>1215</v>
      </c>
      <c r="L57" s="21">
        <f t="shared" si="32"/>
        <v>1244</v>
      </c>
      <c r="M57" s="21">
        <f t="shared" si="32"/>
        <v>1035</v>
      </c>
      <c r="N57" s="21">
        <f t="shared" si="32"/>
        <v>1121</v>
      </c>
      <c r="O57" s="21">
        <f t="shared" ref="O57:BR57" si="33">SUM(O53:O56)</f>
        <v>792</v>
      </c>
      <c r="P57" s="21">
        <f t="shared" si="33"/>
        <v>1003</v>
      </c>
      <c r="Q57" s="21">
        <f t="shared" si="33"/>
        <v>1005</v>
      </c>
      <c r="R57" s="21">
        <f t="shared" si="33"/>
        <v>1285</v>
      </c>
      <c r="S57" s="21">
        <f t="shared" si="33"/>
        <v>1105</v>
      </c>
      <c r="T57" s="21">
        <f t="shared" si="33"/>
        <v>1205</v>
      </c>
      <c r="U57" s="21">
        <f t="shared" si="33"/>
        <v>1183</v>
      </c>
      <c r="V57" s="21">
        <f t="shared" si="33"/>
        <v>1082</v>
      </c>
      <c r="W57" s="21">
        <f t="shared" si="33"/>
        <v>1207</v>
      </c>
      <c r="X57" s="21">
        <f>SUM(X53:X56)</f>
        <v>1223</v>
      </c>
      <c r="Y57" s="21">
        <f t="shared" si="33"/>
        <v>1243</v>
      </c>
      <c r="Z57" s="21">
        <f t="shared" si="33"/>
        <v>1264</v>
      </c>
      <c r="AA57" s="21">
        <f t="shared" si="33"/>
        <v>1361</v>
      </c>
      <c r="AB57" s="21">
        <f t="shared" si="33"/>
        <v>1448</v>
      </c>
      <c r="AC57" s="21">
        <f t="shared" si="33"/>
        <v>1442</v>
      </c>
      <c r="AD57" s="21">
        <f t="shared" si="33"/>
        <v>1347</v>
      </c>
      <c r="AE57" s="21">
        <f t="shared" si="33"/>
        <v>1456</v>
      </c>
      <c r="AF57" s="21"/>
      <c r="AG57" s="21"/>
      <c r="AH57" s="46" t="s">
        <v>23</v>
      </c>
      <c r="AI57" s="41">
        <f t="shared" si="33"/>
        <v>1150</v>
      </c>
      <c r="AJ57" s="41">
        <f t="shared" si="33"/>
        <v>965</v>
      </c>
      <c r="AK57" s="41" t="e">
        <f t="shared" si="33"/>
        <v>#REF!</v>
      </c>
      <c r="AL57" s="41">
        <f t="shared" si="33"/>
        <v>1150</v>
      </c>
      <c r="AM57" s="41">
        <f t="shared" si="33"/>
        <v>1362</v>
      </c>
      <c r="AN57" s="41">
        <f t="shared" si="33"/>
        <v>1381</v>
      </c>
      <c r="AO57" s="41">
        <f t="shared" si="33"/>
        <v>1561</v>
      </c>
      <c r="AP57" s="41">
        <f t="shared" si="33"/>
        <v>1458</v>
      </c>
      <c r="AQ57" s="41">
        <f t="shared" si="33"/>
        <v>1363</v>
      </c>
      <c r="AR57" s="41">
        <f t="shared" si="33"/>
        <v>1375</v>
      </c>
      <c r="AS57" s="41">
        <f t="shared" si="33"/>
        <v>1356</v>
      </c>
      <c r="AT57" s="41">
        <f t="shared" si="33"/>
        <v>1327</v>
      </c>
      <c r="AU57" s="41">
        <f t="shared" si="33"/>
        <v>1283</v>
      </c>
      <c r="AV57" s="41">
        <f t="shared" si="33"/>
        <v>1230</v>
      </c>
      <c r="AW57" s="41">
        <f t="shared" si="33"/>
        <v>1314</v>
      </c>
      <c r="AX57" s="41">
        <f t="shared" si="33"/>
        <v>1349</v>
      </c>
      <c r="AY57" s="41">
        <f t="shared" si="33"/>
        <v>1430</v>
      </c>
      <c r="AZ57" s="41">
        <f t="shared" si="33"/>
        <v>1477</v>
      </c>
      <c r="BA57" s="41">
        <f t="shared" si="33"/>
        <v>0</v>
      </c>
      <c r="BB57" s="41">
        <f t="shared" si="33"/>
        <v>0</v>
      </c>
      <c r="BC57" s="41">
        <f t="shared" si="33"/>
        <v>0</v>
      </c>
      <c r="BD57" s="41">
        <f t="shared" si="33"/>
        <v>0</v>
      </c>
      <c r="BE57" s="41">
        <f t="shared" si="33"/>
        <v>0</v>
      </c>
      <c r="BF57" s="41">
        <f t="shared" si="33"/>
        <v>0</v>
      </c>
      <c r="BG57" s="41">
        <f t="shared" si="33"/>
        <v>0</v>
      </c>
      <c r="BH57" s="41">
        <f t="shared" si="33"/>
        <v>0</v>
      </c>
      <c r="BI57" s="41">
        <f t="shared" si="33"/>
        <v>0</v>
      </c>
      <c r="BJ57" s="41">
        <f t="shared" si="33"/>
        <v>0</v>
      </c>
      <c r="BK57" s="41">
        <f t="shared" si="33"/>
        <v>0</v>
      </c>
      <c r="BL57" s="41">
        <f t="shared" si="33"/>
        <v>0</v>
      </c>
      <c r="BM57" s="41">
        <f t="shared" si="33"/>
        <v>0</v>
      </c>
      <c r="BN57" s="41">
        <f t="shared" si="33"/>
        <v>0</v>
      </c>
      <c r="BO57" s="41">
        <f t="shared" si="33"/>
        <v>0</v>
      </c>
      <c r="BP57" s="41">
        <f t="shared" si="33"/>
        <v>0</v>
      </c>
      <c r="BQ57" s="41">
        <f t="shared" si="33"/>
        <v>0</v>
      </c>
      <c r="BR57" s="41">
        <f t="shared" si="33"/>
        <v>0</v>
      </c>
    </row>
    <row r="58" spans="1:70" x14ac:dyDescent="0.25">
      <c r="A58" s="26"/>
      <c r="B58" s="26"/>
      <c r="C58" s="26"/>
      <c r="D58" s="26"/>
      <c r="E58" s="26"/>
      <c r="F58" s="26"/>
      <c r="G58" s="26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6"/>
      <c r="AI58" s="29"/>
      <c r="AJ58" s="29"/>
      <c r="AK58" s="29"/>
      <c r="AL58" s="29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</row>
    <row r="59" spans="1:70" x14ac:dyDescent="0.25">
      <c r="A59" s="33" t="s">
        <v>52</v>
      </c>
      <c r="B59" s="8">
        <f>$B$10</f>
        <v>44562</v>
      </c>
      <c r="C59" s="8" t="e">
        <f ca="1">$C$10</f>
        <v>#NAME?</v>
      </c>
      <c r="D59" s="8" t="e">
        <f ca="1">$D$10</f>
        <v>#NAME?</v>
      </c>
      <c r="E59" s="8" t="e">
        <f ca="1">$E$10</f>
        <v>#NAME?</v>
      </c>
      <c r="F59" s="8" t="e">
        <f ca="1">$F$10</f>
        <v>#NAME?</v>
      </c>
      <c r="G59" s="8" t="e">
        <f ca="1">$G$10</f>
        <v>#NAME?</v>
      </c>
      <c r="H59" s="34" t="s">
        <v>14</v>
      </c>
      <c r="I59" s="8" t="e">
        <f ca="1">$I$10</f>
        <v>#NAME?</v>
      </c>
      <c r="J59" s="8" t="e">
        <f ca="1">$J$10</f>
        <v>#NAME?</v>
      </c>
      <c r="K59" s="8" t="e">
        <f ca="1">$K$10</f>
        <v>#NAME?</v>
      </c>
      <c r="L59" s="8" t="e">
        <f ca="1">$L$10</f>
        <v>#NAME?</v>
      </c>
      <c r="M59" s="8" t="e">
        <f ca="1">$M$10</f>
        <v>#NAME?</v>
      </c>
      <c r="N59" s="8" t="e">
        <f ca="1">$N$10</f>
        <v>#NAME?</v>
      </c>
      <c r="O59" s="34" t="s">
        <v>14</v>
      </c>
      <c r="P59" s="8" t="e">
        <f t="shared" ref="P59:AE59" ca="1" si="34">P10</f>
        <v>#NAME?</v>
      </c>
      <c r="Q59" s="8" t="e">
        <f t="shared" ca="1" si="34"/>
        <v>#NAME?</v>
      </c>
      <c r="R59" s="8" t="e">
        <f t="shared" ca="1" si="34"/>
        <v>#NAME?</v>
      </c>
      <c r="S59" s="8" t="e">
        <f t="shared" ca="1" si="34"/>
        <v>#NAME?</v>
      </c>
      <c r="T59" s="8" t="e">
        <f t="shared" ca="1" si="34"/>
        <v>#NAME?</v>
      </c>
      <c r="U59" s="8" t="e">
        <f t="shared" ca="1" si="34"/>
        <v>#NAME?</v>
      </c>
      <c r="V59" s="8" t="e">
        <f t="shared" ca="1" si="34"/>
        <v>#NAME?</v>
      </c>
      <c r="W59" s="8" t="e">
        <f t="shared" ca="1" si="34"/>
        <v>#NAME?</v>
      </c>
      <c r="X59" s="8" t="e">
        <f t="shared" ca="1" si="34"/>
        <v>#NAME?</v>
      </c>
      <c r="Y59" s="8" t="e">
        <f t="shared" ca="1" si="34"/>
        <v>#NAME?</v>
      </c>
      <c r="Z59" s="8" t="e">
        <f t="shared" ca="1" si="34"/>
        <v>#NAME?</v>
      </c>
      <c r="AA59" s="8" t="e">
        <f t="shared" ca="1" si="34"/>
        <v>#NAME?</v>
      </c>
      <c r="AB59" s="8" t="e">
        <f t="shared" ca="1" si="34"/>
        <v>#NAME?</v>
      </c>
      <c r="AC59" s="8" t="e">
        <f t="shared" ca="1" si="34"/>
        <v>#NAME?</v>
      </c>
      <c r="AD59" s="8" t="e">
        <f t="shared" ca="1" si="34"/>
        <v>#NAME?</v>
      </c>
      <c r="AE59" s="8" t="e">
        <f t="shared" ca="1" si="34"/>
        <v>#NAME?</v>
      </c>
      <c r="AF59" s="8" t="str">
        <f>$AF$20</f>
        <v>Meta Parcial</v>
      </c>
      <c r="AG59" s="8" t="str">
        <f>$AG$20</f>
        <v>01 a 05 - Mai - 24</v>
      </c>
      <c r="AH59" s="33" t="s">
        <v>53</v>
      </c>
      <c r="AI59" s="34" t="s">
        <v>14</v>
      </c>
      <c r="AJ59" s="34" t="str">
        <f>$AJ$20</f>
        <v>Meta Parcial</v>
      </c>
      <c r="AK59" s="43" t="str">
        <f>$AK$20</f>
        <v>06 a 31 - Mai - 24</v>
      </c>
      <c r="AL59" s="34" t="s">
        <v>14</v>
      </c>
      <c r="AM59" s="8" t="e">
        <f t="shared" ref="AM59:BR59" ca="1" si="35">AM10</f>
        <v>#NAME?</v>
      </c>
      <c r="AN59" s="8" t="e">
        <f t="shared" ca="1" si="35"/>
        <v>#NAME?</v>
      </c>
      <c r="AO59" s="8" t="e">
        <f t="shared" ca="1" si="35"/>
        <v>#NAME?</v>
      </c>
      <c r="AP59" s="8" t="e">
        <f t="shared" ca="1" si="35"/>
        <v>#NAME?</v>
      </c>
      <c r="AQ59" s="8" t="e">
        <f t="shared" ca="1" si="35"/>
        <v>#NAME?</v>
      </c>
      <c r="AR59" s="8" t="e">
        <f t="shared" ca="1" si="35"/>
        <v>#NAME?</v>
      </c>
      <c r="AS59" s="8" t="e">
        <f t="shared" ca="1" si="35"/>
        <v>#NAME?</v>
      </c>
      <c r="AT59" s="8" t="e">
        <f t="shared" ca="1" si="35"/>
        <v>#NAME?</v>
      </c>
      <c r="AU59" s="8" t="e">
        <f t="shared" ca="1" si="35"/>
        <v>#NAME?</v>
      </c>
      <c r="AV59" s="8" t="e">
        <f t="shared" ca="1" si="35"/>
        <v>#NAME?</v>
      </c>
      <c r="AW59" s="8" t="e">
        <f t="shared" ca="1" si="35"/>
        <v>#NAME?</v>
      </c>
      <c r="AX59" s="8" t="e">
        <f t="shared" ca="1" si="35"/>
        <v>#NAME?</v>
      </c>
      <c r="AY59" s="8" t="e">
        <f t="shared" ca="1" si="35"/>
        <v>#NAME?</v>
      </c>
      <c r="AZ59" s="8" t="e">
        <f t="shared" ca="1" si="35"/>
        <v>#NAME?</v>
      </c>
      <c r="BA59" s="8" t="e">
        <f t="shared" ca="1" si="35"/>
        <v>#NAME?</v>
      </c>
      <c r="BB59" s="8" t="e">
        <f t="shared" ca="1" si="35"/>
        <v>#NAME?</v>
      </c>
      <c r="BC59" s="8" t="e">
        <f t="shared" ca="1" si="35"/>
        <v>#NAME?</v>
      </c>
      <c r="BD59" s="8" t="e">
        <f t="shared" ca="1" si="35"/>
        <v>#NAME?</v>
      </c>
      <c r="BE59" s="8" t="e">
        <f t="shared" ca="1" si="35"/>
        <v>#NAME?</v>
      </c>
      <c r="BF59" s="8" t="e">
        <f t="shared" ca="1" si="35"/>
        <v>#NAME?</v>
      </c>
      <c r="BG59" s="8" t="e">
        <f t="shared" ca="1" si="35"/>
        <v>#NAME?</v>
      </c>
      <c r="BH59" s="8" t="e">
        <f t="shared" ca="1" si="35"/>
        <v>#NAME?</v>
      </c>
      <c r="BI59" s="8" t="e">
        <f t="shared" ca="1" si="35"/>
        <v>#NAME?</v>
      </c>
      <c r="BJ59" s="8" t="e">
        <f t="shared" ca="1" si="35"/>
        <v>#NAME?</v>
      </c>
      <c r="BK59" s="8" t="e">
        <f t="shared" ca="1" si="35"/>
        <v>#NAME?</v>
      </c>
      <c r="BL59" s="8" t="e">
        <f t="shared" ca="1" si="35"/>
        <v>#NAME?</v>
      </c>
      <c r="BM59" s="8" t="e">
        <f t="shared" ca="1" si="35"/>
        <v>#NAME?</v>
      </c>
      <c r="BN59" s="8" t="e">
        <f t="shared" ca="1" si="35"/>
        <v>#NAME?</v>
      </c>
      <c r="BO59" s="8" t="e">
        <f t="shared" ca="1" si="35"/>
        <v>#NAME?</v>
      </c>
      <c r="BP59" s="8" t="e">
        <f t="shared" ca="1" si="35"/>
        <v>#NAME?</v>
      </c>
      <c r="BQ59" s="8" t="e">
        <f t="shared" ca="1" si="35"/>
        <v>#NAME?</v>
      </c>
      <c r="BR59" s="8" t="e">
        <f t="shared" ca="1" si="35"/>
        <v>#NAME?</v>
      </c>
    </row>
    <row r="60" spans="1:70" s="19" customFormat="1" x14ac:dyDescent="0.25">
      <c r="A60" s="44" t="s">
        <v>54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209">
        <v>88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209">
        <v>88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f>(O60/31)*5</f>
        <v>14.193548387096776</v>
      </c>
      <c r="AG60" s="14">
        <f>AM60-AK60</f>
        <v>0</v>
      </c>
      <c r="AH60" s="44" t="s">
        <v>54</v>
      </c>
      <c r="AI60" s="210">
        <v>300</v>
      </c>
      <c r="AJ60" s="210">
        <f>ROUND(((AI60/31)*26),0)</f>
        <v>252</v>
      </c>
      <c r="AK60" s="14">
        <v>0</v>
      </c>
      <c r="AL60" s="210">
        <v>300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0</v>
      </c>
      <c r="AZ60" s="14">
        <v>0</v>
      </c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</row>
    <row r="61" spans="1:70" s="19" customFormat="1" x14ac:dyDescent="0.25">
      <c r="A61" s="44" t="s">
        <v>55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209"/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209"/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/>
      <c r="AG61" s="14"/>
      <c r="AH61" s="44" t="s">
        <v>55</v>
      </c>
      <c r="AI61" s="211"/>
      <c r="AJ61" s="211"/>
      <c r="AK61" s="14">
        <v>0</v>
      </c>
      <c r="AL61" s="211"/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0</v>
      </c>
      <c r="AX61" s="14">
        <v>0</v>
      </c>
      <c r="AY61" s="14">
        <v>0</v>
      </c>
      <c r="AZ61" s="14">
        <v>0</v>
      </c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</row>
    <row r="62" spans="1:70" s="19" customFormat="1" x14ac:dyDescent="0.25">
      <c r="A62" s="44" t="s">
        <v>56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209"/>
      <c r="I62" s="14">
        <v>13</v>
      </c>
      <c r="J62" s="14">
        <v>90</v>
      </c>
      <c r="K62" s="14">
        <v>171</v>
      </c>
      <c r="L62" s="14">
        <v>91</v>
      </c>
      <c r="M62" s="14">
        <v>102</v>
      </c>
      <c r="N62" s="14">
        <v>99</v>
      </c>
      <c r="O62" s="209"/>
      <c r="P62" s="14">
        <v>141</v>
      </c>
      <c r="Q62" s="14">
        <v>364</v>
      </c>
      <c r="R62" s="14">
        <v>456</v>
      </c>
      <c r="S62" s="14">
        <v>437</v>
      </c>
      <c r="T62" s="14">
        <v>418</v>
      </c>
      <c r="U62" s="14">
        <v>512</v>
      </c>
      <c r="V62" s="14">
        <v>404</v>
      </c>
      <c r="W62" s="14">
        <v>516</v>
      </c>
      <c r="X62" s="14">
        <v>250</v>
      </c>
      <c r="Y62" s="14">
        <v>304</v>
      </c>
      <c r="Z62" s="14">
        <v>264</v>
      </c>
      <c r="AA62" s="14">
        <v>352</v>
      </c>
      <c r="AB62" s="14">
        <v>218</v>
      </c>
      <c r="AC62" s="14">
        <v>220</v>
      </c>
      <c r="AD62" s="14">
        <v>188</v>
      </c>
      <c r="AE62" s="14">
        <v>197</v>
      </c>
      <c r="AF62" s="14"/>
      <c r="AG62" s="14"/>
      <c r="AH62" s="44" t="s">
        <v>37</v>
      </c>
      <c r="AI62" s="212"/>
      <c r="AJ62" s="212"/>
      <c r="AK62" s="14">
        <v>136</v>
      </c>
      <c r="AL62" s="212"/>
      <c r="AM62" s="14">
        <v>172</v>
      </c>
      <c r="AN62" s="14">
        <v>353</v>
      </c>
      <c r="AO62" s="14">
        <v>481</v>
      </c>
      <c r="AP62" s="14">
        <v>365</v>
      </c>
      <c r="AQ62" s="14">
        <v>358</v>
      </c>
      <c r="AR62" s="14">
        <v>333</v>
      </c>
      <c r="AS62" s="14">
        <v>333</v>
      </c>
      <c r="AT62" s="14">
        <v>346</v>
      </c>
      <c r="AU62" s="14">
        <v>336</v>
      </c>
      <c r="AV62" s="14">
        <v>318</v>
      </c>
      <c r="AW62" s="14">
        <v>297</v>
      </c>
      <c r="AX62" s="14">
        <v>300</v>
      </c>
      <c r="AY62" s="14">
        <v>307</v>
      </c>
      <c r="AZ62" s="14">
        <v>296</v>
      </c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</row>
    <row r="63" spans="1:70" s="19" customFormat="1" x14ac:dyDescent="0.25">
      <c r="A63" s="46" t="s">
        <v>23</v>
      </c>
      <c r="B63" s="21">
        <f t="shared" ref="B63:G63" si="36">SUM(B60:B61)</f>
        <v>0</v>
      </c>
      <c r="C63" s="21">
        <f t="shared" si="36"/>
        <v>0</v>
      </c>
      <c r="D63" s="21">
        <f t="shared" si="36"/>
        <v>0</v>
      </c>
      <c r="E63" s="21">
        <f t="shared" si="36"/>
        <v>0</v>
      </c>
      <c r="F63" s="21">
        <f t="shared" si="36"/>
        <v>0</v>
      </c>
      <c r="G63" s="21">
        <f t="shared" si="36"/>
        <v>0</v>
      </c>
      <c r="H63" s="21">
        <f>SUM(H60:H62)</f>
        <v>88</v>
      </c>
      <c r="I63" s="21">
        <f>SUM(I60:I62)</f>
        <v>13</v>
      </c>
      <c r="J63" s="21">
        <v>90</v>
      </c>
      <c r="K63" s="21">
        <v>171</v>
      </c>
      <c r="L63" s="21">
        <f t="shared" ref="L63:AE63" si="37">SUM(L60:L62)</f>
        <v>91</v>
      </c>
      <c r="M63" s="21">
        <f t="shared" si="37"/>
        <v>102</v>
      </c>
      <c r="N63" s="21">
        <f t="shared" si="37"/>
        <v>99</v>
      </c>
      <c r="O63" s="21">
        <f t="shared" si="37"/>
        <v>88</v>
      </c>
      <c r="P63" s="21">
        <f t="shared" si="37"/>
        <v>141</v>
      </c>
      <c r="Q63" s="21">
        <f t="shared" si="37"/>
        <v>364</v>
      </c>
      <c r="R63" s="21">
        <f t="shared" si="37"/>
        <v>456</v>
      </c>
      <c r="S63" s="21">
        <f t="shared" si="37"/>
        <v>437</v>
      </c>
      <c r="T63" s="21">
        <f t="shared" si="37"/>
        <v>418</v>
      </c>
      <c r="U63" s="21">
        <f t="shared" si="37"/>
        <v>512</v>
      </c>
      <c r="V63" s="21">
        <f t="shared" si="37"/>
        <v>404</v>
      </c>
      <c r="W63" s="21">
        <f t="shared" si="37"/>
        <v>516</v>
      </c>
      <c r="X63" s="21">
        <f t="shared" si="37"/>
        <v>250</v>
      </c>
      <c r="Y63" s="21">
        <f t="shared" si="37"/>
        <v>304</v>
      </c>
      <c r="Z63" s="21">
        <f t="shared" si="37"/>
        <v>264</v>
      </c>
      <c r="AA63" s="21">
        <f t="shared" si="37"/>
        <v>352</v>
      </c>
      <c r="AB63" s="21">
        <f t="shared" si="37"/>
        <v>218</v>
      </c>
      <c r="AC63" s="21">
        <f t="shared" si="37"/>
        <v>220</v>
      </c>
      <c r="AD63" s="21">
        <f t="shared" si="37"/>
        <v>188</v>
      </c>
      <c r="AE63" s="21">
        <f t="shared" si="37"/>
        <v>197</v>
      </c>
      <c r="AF63" s="21"/>
      <c r="AG63" s="21"/>
      <c r="AH63" s="46" t="s">
        <v>23</v>
      </c>
      <c r="AI63" s="41">
        <f>SUM(AI60:AI62)</f>
        <v>300</v>
      </c>
      <c r="AJ63" s="41">
        <f>SUM(AJ60:AJ62)</f>
        <v>252</v>
      </c>
      <c r="AK63" s="41">
        <f t="shared" ref="AK63:BR63" si="38">SUM(AK60:AK62)</f>
        <v>136</v>
      </c>
      <c r="AL63" s="41">
        <f>SUM(AL60:AL62)</f>
        <v>300</v>
      </c>
      <c r="AM63" s="41">
        <f t="shared" si="38"/>
        <v>172</v>
      </c>
      <c r="AN63" s="41">
        <f t="shared" si="38"/>
        <v>353</v>
      </c>
      <c r="AO63" s="41">
        <f t="shared" si="38"/>
        <v>481</v>
      </c>
      <c r="AP63" s="41">
        <f t="shared" si="38"/>
        <v>365</v>
      </c>
      <c r="AQ63" s="41">
        <f t="shared" si="38"/>
        <v>358</v>
      </c>
      <c r="AR63" s="41">
        <f t="shared" si="38"/>
        <v>333</v>
      </c>
      <c r="AS63" s="41">
        <f t="shared" si="38"/>
        <v>333</v>
      </c>
      <c r="AT63" s="41">
        <f t="shared" si="38"/>
        <v>346</v>
      </c>
      <c r="AU63" s="41">
        <f t="shared" si="38"/>
        <v>336</v>
      </c>
      <c r="AV63" s="41">
        <f t="shared" si="38"/>
        <v>318</v>
      </c>
      <c r="AW63" s="41">
        <f t="shared" si="38"/>
        <v>297</v>
      </c>
      <c r="AX63" s="41">
        <f t="shared" si="38"/>
        <v>300</v>
      </c>
      <c r="AY63" s="41">
        <f t="shared" si="38"/>
        <v>307</v>
      </c>
      <c r="AZ63" s="41">
        <f t="shared" si="38"/>
        <v>296</v>
      </c>
      <c r="BA63" s="41">
        <f t="shared" si="38"/>
        <v>0</v>
      </c>
      <c r="BB63" s="41">
        <f t="shared" si="38"/>
        <v>0</v>
      </c>
      <c r="BC63" s="41">
        <f t="shared" si="38"/>
        <v>0</v>
      </c>
      <c r="BD63" s="41">
        <f t="shared" si="38"/>
        <v>0</v>
      </c>
      <c r="BE63" s="41">
        <f t="shared" si="38"/>
        <v>0</v>
      </c>
      <c r="BF63" s="41">
        <f t="shared" si="38"/>
        <v>0</v>
      </c>
      <c r="BG63" s="41">
        <f t="shared" si="38"/>
        <v>0</v>
      </c>
      <c r="BH63" s="41">
        <f t="shared" si="38"/>
        <v>0</v>
      </c>
      <c r="BI63" s="41">
        <f t="shared" si="38"/>
        <v>0</v>
      </c>
      <c r="BJ63" s="41">
        <f t="shared" si="38"/>
        <v>0</v>
      </c>
      <c r="BK63" s="41">
        <f t="shared" si="38"/>
        <v>0</v>
      </c>
      <c r="BL63" s="41">
        <f t="shared" si="38"/>
        <v>0</v>
      </c>
      <c r="BM63" s="41">
        <f t="shared" si="38"/>
        <v>0</v>
      </c>
      <c r="BN63" s="41">
        <f t="shared" si="38"/>
        <v>0</v>
      </c>
      <c r="BO63" s="41">
        <f t="shared" si="38"/>
        <v>0</v>
      </c>
      <c r="BP63" s="41">
        <f t="shared" si="38"/>
        <v>0</v>
      </c>
      <c r="BQ63" s="41">
        <f t="shared" si="38"/>
        <v>0</v>
      </c>
      <c r="BR63" s="41">
        <f t="shared" si="38"/>
        <v>0</v>
      </c>
    </row>
    <row r="64" spans="1:70" hidden="1" x14ac:dyDescent="0.25">
      <c r="A64" s="26"/>
      <c r="B64" s="26"/>
      <c r="C64" s="26"/>
      <c r="D64" s="26"/>
      <c r="E64" s="26"/>
      <c r="F64" s="26"/>
      <c r="G64" s="26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6"/>
      <c r="AI64" s="29"/>
      <c r="AJ64" s="29"/>
      <c r="AK64" s="29"/>
      <c r="AL64" s="29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</row>
    <row r="65" spans="1:70" hidden="1" x14ac:dyDescent="0.25">
      <c r="A65" s="33" t="s">
        <v>57</v>
      </c>
      <c r="B65" s="8">
        <f>$B$10</f>
        <v>44562</v>
      </c>
      <c r="C65" s="8" t="e">
        <f ca="1">$C$10</f>
        <v>#NAME?</v>
      </c>
      <c r="D65" s="8" t="e">
        <f ca="1">$D$10</f>
        <v>#NAME?</v>
      </c>
      <c r="E65" s="8" t="e">
        <f ca="1">$E$10</f>
        <v>#NAME?</v>
      </c>
      <c r="F65" s="8" t="e">
        <f ca="1">$F$10</f>
        <v>#NAME?</v>
      </c>
      <c r="G65" s="8" t="e">
        <f ca="1">$G$10</f>
        <v>#NAME?</v>
      </c>
      <c r="H65" s="34" t="s">
        <v>14</v>
      </c>
      <c r="I65" s="8" t="e">
        <f ca="1">$I$10</f>
        <v>#NAME?</v>
      </c>
      <c r="J65" s="8" t="e">
        <f ca="1">$J$10</f>
        <v>#NAME?</v>
      </c>
      <c r="K65" s="8" t="e">
        <f ca="1">$K$10</f>
        <v>#NAME?</v>
      </c>
      <c r="L65" s="8" t="e">
        <f ca="1">$L$10</f>
        <v>#NAME?</v>
      </c>
      <c r="M65" s="8" t="e">
        <f ca="1">$M$10</f>
        <v>#NAME?</v>
      </c>
      <c r="N65" s="8" t="e">
        <f ca="1">$N$10</f>
        <v>#NAME?</v>
      </c>
      <c r="O65" s="34" t="s">
        <v>14</v>
      </c>
      <c r="P65" s="8" t="e">
        <f t="shared" ref="P65:AE65" ca="1" si="39">P10</f>
        <v>#NAME?</v>
      </c>
      <c r="Q65" s="8" t="e">
        <f t="shared" ca="1" si="39"/>
        <v>#NAME?</v>
      </c>
      <c r="R65" s="8" t="e">
        <f t="shared" ca="1" si="39"/>
        <v>#NAME?</v>
      </c>
      <c r="S65" s="8" t="e">
        <f t="shared" ca="1" si="39"/>
        <v>#NAME?</v>
      </c>
      <c r="T65" s="8" t="e">
        <f t="shared" ca="1" si="39"/>
        <v>#NAME?</v>
      </c>
      <c r="U65" s="8" t="e">
        <f t="shared" ca="1" si="39"/>
        <v>#NAME?</v>
      </c>
      <c r="V65" s="8" t="e">
        <f t="shared" ca="1" si="39"/>
        <v>#NAME?</v>
      </c>
      <c r="W65" s="8" t="e">
        <f t="shared" ca="1" si="39"/>
        <v>#NAME?</v>
      </c>
      <c r="X65" s="8" t="e">
        <f t="shared" ca="1" si="39"/>
        <v>#NAME?</v>
      </c>
      <c r="Y65" s="8" t="e">
        <f t="shared" ca="1" si="39"/>
        <v>#NAME?</v>
      </c>
      <c r="Z65" s="8" t="e">
        <f t="shared" ca="1" si="39"/>
        <v>#NAME?</v>
      </c>
      <c r="AA65" s="8" t="e">
        <f t="shared" ca="1" si="39"/>
        <v>#NAME?</v>
      </c>
      <c r="AB65" s="8" t="e">
        <f t="shared" ca="1" si="39"/>
        <v>#NAME?</v>
      </c>
      <c r="AC65" s="8" t="e">
        <f t="shared" ca="1" si="39"/>
        <v>#NAME?</v>
      </c>
      <c r="AD65" s="8" t="e">
        <f t="shared" ca="1" si="39"/>
        <v>#NAME?</v>
      </c>
      <c r="AE65" s="8" t="e">
        <f t="shared" ca="1" si="39"/>
        <v>#NAME?</v>
      </c>
      <c r="AF65" s="8" t="str">
        <f>$AF$20</f>
        <v>Meta Parcial</v>
      </c>
      <c r="AG65" s="8" t="str">
        <f>$AG$20</f>
        <v>01 a 05 - Mai - 24</v>
      </c>
      <c r="AH65" s="33" t="s">
        <v>57</v>
      </c>
      <c r="AI65" s="34"/>
      <c r="AJ65" s="34"/>
      <c r="AK65" s="34"/>
      <c r="AL65" s="34"/>
      <c r="AM65" s="8" t="e">
        <f t="shared" ref="AM65:BR65" ca="1" si="40">AM10</f>
        <v>#NAME?</v>
      </c>
      <c r="AN65" s="8" t="e">
        <f t="shared" ca="1" si="40"/>
        <v>#NAME?</v>
      </c>
      <c r="AO65" s="8" t="e">
        <f t="shared" ca="1" si="40"/>
        <v>#NAME?</v>
      </c>
      <c r="AP65" s="8" t="e">
        <f t="shared" ca="1" si="40"/>
        <v>#NAME?</v>
      </c>
      <c r="AQ65" s="8" t="e">
        <f t="shared" ca="1" si="40"/>
        <v>#NAME?</v>
      </c>
      <c r="AR65" s="8" t="e">
        <f t="shared" ca="1" si="40"/>
        <v>#NAME?</v>
      </c>
      <c r="AS65" s="8" t="e">
        <f t="shared" ca="1" si="40"/>
        <v>#NAME?</v>
      </c>
      <c r="AT65" s="8" t="e">
        <f t="shared" ca="1" si="40"/>
        <v>#NAME?</v>
      </c>
      <c r="AU65" s="8" t="e">
        <f t="shared" ca="1" si="40"/>
        <v>#NAME?</v>
      </c>
      <c r="AV65" s="8" t="e">
        <f t="shared" ca="1" si="40"/>
        <v>#NAME?</v>
      </c>
      <c r="AW65" s="8" t="e">
        <f t="shared" ca="1" si="40"/>
        <v>#NAME?</v>
      </c>
      <c r="AX65" s="8" t="e">
        <f t="shared" ca="1" si="40"/>
        <v>#NAME?</v>
      </c>
      <c r="AY65" s="8" t="e">
        <f t="shared" ca="1" si="40"/>
        <v>#NAME?</v>
      </c>
      <c r="AZ65" s="8" t="e">
        <f t="shared" ca="1" si="40"/>
        <v>#NAME?</v>
      </c>
      <c r="BA65" s="8" t="e">
        <f t="shared" ca="1" si="40"/>
        <v>#NAME?</v>
      </c>
      <c r="BB65" s="8" t="e">
        <f t="shared" ca="1" si="40"/>
        <v>#NAME?</v>
      </c>
      <c r="BC65" s="8" t="e">
        <f t="shared" ca="1" si="40"/>
        <v>#NAME?</v>
      </c>
      <c r="BD65" s="8" t="e">
        <f t="shared" ca="1" si="40"/>
        <v>#NAME?</v>
      </c>
      <c r="BE65" s="8" t="e">
        <f t="shared" ca="1" si="40"/>
        <v>#NAME?</v>
      </c>
      <c r="BF65" s="8" t="e">
        <f t="shared" ca="1" si="40"/>
        <v>#NAME?</v>
      </c>
      <c r="BG65" s="8" t="e">
        <f t="shared" ca="1" si="40"/>
        <v>#NAME?</v>
      </c>
      <c r="BH65" s="8" t="e">
        <f t="shared" ca="1" si="40"/>
        <v>#NAME?</v>
      </c>
      <c r="BI65" s="8" t="e">
        <f t="shared" ca="1" si="40"/>
        <v>#NAME?</v>
      </c>
      <c r="BJ65" s="8" t="e">
        <f t="shared" ca="1" si="40"/>
        <v>#NAME?</v>
      </c>
      <c r="BK65" s="8" t="e">
        <f t="shared" ca="1" si="40"/>
        <v>#NAME?</v>
      </c>
      <c r="BL65" s="8" t="e">
        <f t="shared" ca="1" si="40"/>
        <v>#NAME?</v>
      </c>
      <c r="BM65" s="8" t="e">
        <f t="shared" ca="1" si="40"/>
        <v>#NAME?</v>
      </c>
      <c r="BN65" s="8" t="e">
        <f t="shared" ca="1" si="40"/>
        <v>#NAME?</v>
      </c>
      <c r="BO65" s="8" t="e">
        <f t="shared" ca="1" si="40"/>
        <v>#NAME?</v>
      </c>
      <c r="BP65" s="8" t="e">
        <f t="shared" ca="1" si="40"/>
        <v>#NAME?</v>
      </c>
      <c r="BQ65" s="8" t="e">
        <f t="shared" ca="1" si="40"/>
        <v>#NAME?</v>
      </c>
      <c r="BR65" s="8" t="e">
        <f t="shared" ca="1" si="40"/>
        <v>#NAME?</v>
      </c>
    </row>
    <row r="66" spans="1:70" s="19" customFormat="1" hidden="1" x14ac:dyDescent="0.25">
      <c r="A66" s="44" t="s">
        <v>58</v>
      </c>
      <c r="B66" s="14">
        <v>185</v>
      </c>
      <c r="C66" s="14">
        <v>220</v>
      </c>
      <c r="D66" s="14">
        <v>187</v>
      </c>
      <c r="E66" s="14">
        <v>196</v>
      </c>
      <c r="F66" s="14">
        <v>198</v>
      </c>
      <c r="G66" s="14">
        <v>201</v>
      </c>
      <c r="H66" s="38" t="s">
        <v>59</v>
      </c>
      <c r="I66" s="14">
        <v>215</v>
      </c>
      <c r="J66" s="14">
        <v>223</v>
      </c>
      <c r="K66" s="14">
        <v>194</v>
      </c>
      <c r="L66" s="14">
        <v>179</v>
      </c>
      <c r="M66" s="14">
        <v>191</v>
      </c>
      <c r="N66" s="14">
        <v>168</v>
      </c>
      <c r="O66" s="38" t="s">
        <v>59</v>
      </c>
      <c r="P66" s="14">
        <v>161</v>
      </c>
      <c r="Q66" s="14">
        <v>190</v>
      </c>
      <c r="R66" s="14">
        <v>202</v>
      </c>
      <c r="S66" s="14">
        <v>194</v>
      </c>
      <c r="T66" s="14">
        <v>217</v>
      </c>
      <c r="U66" s="14">
        <v>261</v>
      </c>
      <c r="V66" s="14">
        <v>219</v>
      </c>
      <c r="W66" s="14">
        <v>235</v>
      </c>
      <c r="X66" s="14">
        <v>209</v>
      </c>
      <c r="Y66" s="14">
        <v>169</v>
      </c>
      <c r="Z66" s="14">
        <v>137</v>
      </c>
      <c r="AA66" s="14">
        <v>192</v>
      </c>
      <c r="AB66" s="14">
        <v>175</v>
      </c>
      <c r="AC66" s="14">
        <v>142</v>
      </c>
      <c r="AD66" s="14">
        <v>206</v>
      </c>
      <c r="AE66" s="14">
        <v>165</v>
      </c>
      <c r="AF66" s="14" t="s">
        <v>59</v>
      </c>
      <c r="AG66" s="14">
        <f>AM66-AK66</f>
        <v>0</v>
      </c>
      <c r="AH66" s="44" t="s">
        <v>58</v>
      </c>
      <c r="AI66" s="38"/>
      <c r="AJ66" s="38"/>
      <c r="AK66" s="38"/>
      <c r="AL66" s="38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</row>
    <row r="67" spans="1:70" s="19" customFormat="1" hidden="1" x14ac:dyDescent="0.25">
      <c r="A67" s="44" t="s">
        <v>60</v>
      </c>
      <c r="B67" s="14">
        <f t="shared" ref="B67:G67" si="41">B35</f>
        <v>6</v>
      </c>
      <c r="C67" s="14">
        <f t="shared" si="41"/>
        <v>33</v>
      </c>
      <c r="D67" s="14">
        <f t="shared" si="41"/>
        <v>50</v>
      </c>
      <c r="E67" s="14">
        <f t="shared" si="41"/>
        <v>68</v>
      </c>
      <c r="F67" s="14">
        <f t="shared" si="41"/>
        <v>90</v>
      </c>
      <c r="G67" s="14">
        <f t="shared" si="41"/>
        <v>105</v>
      </c>
      <c r="H67" s="14">
        <f>H28</f>
        <v>150</v>
      </c>
      <c r="I67" s="14">
        <f t="shared" ref="I67:N67" si="42">I35</f>
        <v>105</v>
      </c>
      <c r="J67" s="14">
        <f t="shared" si="42"/>
        <v>137</v>
      </c>
      <c r="K67" s="14">
        <f t="shared" si="42"/>
        <v>103</v>
      </c>
      <c r="L67" s="14">
        <f t="shared" si="42"/>
        <v>93</v>
      </c>
      <c r="M67" s="14">
        <f t="shared" si="42"/>
        <v>101</v>
      </c>
      <c r="N67" s="14">
        <f t="shared" si="42"/>
        <v>91</v>
      </c>
      <c r="O67" s="14">
        <f>O28</f>
        <v>150</v>
      </c>
      <c r="P67" s="14">
        <f t="shared" ref="P67:Z67" si="43">P35</f>
        <v>119</v>
      </c>
      <c r="Q67" s="14">
        <f t="shared" si="43"/>
        <v>125</v>
      </c>
      <c r="R67" s="14">
        <f t="shared" si="43"/>
        <v>143</v>
      </c>
      <c r="S67" s="14">
        <f t="shared" si="43"/>
        <v>124</v>
      </c>
      <c r="T67" s="14">
        <f t="shared" si="43"/>
        <v>88</v>
      </c>
      <c r="U67" s="14">
        <f t="shared" si="43"/>
        <v>75</v>
      </c>
      <c r="V67" s="14">
        <f t="shared" si="43"/>
        <v>142</v>
      </c>
      <c r="W67" s="14">
        <f t="shared" si="43"/>
        <v>155</v>
      </c>
      <c r="X67" s="14">
        <f t="shared" si="43"/>
        <v>148</v>
      </c>
      <c r="Y67" s="14">
        <f t="shared" si="43"/>
        <v>144</v>
      </c>
      <c r="Z67" s="14">
        <f t="shared" si="43"/>
        <v>139</v>
      </c>
      <c r="AA67" s="14">
        <v>142</v>
      </c>
      <c r="AB67" s="14">
        <v>140</v>
      </c>
      <c r="AC67" s="14">
        <v>144</v>
      </c>
      <c r="AD67" s="14">
        <v>136</v>
      </c>
      <c r="AE67" s="14">
        <v>137</v>
      </c>
      <c r="AF67" s="14">
        <f>(O67/31)*5</f>
        <v>24.193548387096776</v>
      </c>
      <c r="AG67" s="14">
        <f>AM67-AK67</f>
        <v>0</v>
      </c>
      <c r="AH67" s="44" t="s">
        <v>60</v>
      </c>
      <c r="AI67" s="38"/>
      <c r="AJ67" s="38"/>
      <c r="AK67" s="38"/>
      <c r="AL67" s="38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</row>
    <row r="68" spans="1:70" s="19" customFormat="1" hidden="1" x14ac:dyDescent="0.25">
      <c r="A68" s="44" t="s">
        <v>61</v>
      </c>
      <c r="B68" s="14">
        <f>B63</f>
        <v>0</v>
      </c>
      <c r="C68" s="14">
        <f t="shared" ref="C68:N68" si="44">C63</f>
        <v>0</v>
      </c>
      <c r="D68" s="14">
        <f t="shared" si="44"/>
        <v>0</v>
      </c>
      <c r="E68" s="14">
        <f t="shared" si="44"/>
        <v>0</v>
      </c>
      <c r="F68" s="14">
        <f t="shared" si="44"/>
        <v>0</v>
      </c>
      <c r="G68" s="14">
        <f t="shared" si="44"/>
        <v>0</v>
      </c>
      <c r="H68" s="14">
        <f>H60</f>
        <v>88</v>
      </c>
      <c r="I68" s="14">
        <f t="shared" si="44"/>
        <v>13</v>
      </c>
      <c r="J68" s="14">
        <f t="shared" si="44"/>
        <v>90</v>
      </c>
      <c r="K68" s="14">
        <f t="shared" si="44"/>
        <v>171</v>
      </c>
      <c r="L68" s="14">
        <f t="shared" si="44"/>
        <v>91</v>
      </c>
      <c r="M68" s="14">
        <f t="shared" si="44"/>
        <v>102</v>
      </c>
      <c r="N68" s="14">
        <f t="shared" si="44"/>
        <v>99</v>
      </c>
      <c r="O68" s="14">
        <f>O60</f>
        <v>88</v>
      </c>
      <c r="P68" s="14">
        <f t="shared" ref="P68:Z68" si="45">P63</f>
        <v>141</v>
      </c>
      <c r="Q68" s="14">
        <f t="shared" si="45"/>
        <v>364</v>
      </c>
      <c r="R68" s="14">
        <f t="shared" si="45"/>
        <v>456</v>
      </c>
      <c r="S68" s="14">
        <f t="shared" si="45"/>
        <v>437</v>
      </c>
      <c r="T68" s="14">
        <f t="shared" si="45"/>
        <v>418</v>
      </c>
      <c r="U68" s="14">
        <f t="shared" si="45"/>
        <v>512</v>
      </c>
      <c r="V68" s="14">
        <f t="shared" si="45"/>
        <v>404</v>
      </c>
      <c r="W68" s="14">
        <f t="shared" si="45"/>
        <v>516</v>
      </c>
      <c r="X68" s="14">
        <f>X63</f>
        <v>250</v>
      </c>
      <c r="Y68" s="14">
        <f t="shared" si="45"/>
        <v>304</v>
      </c>
      <c r="Z68" s="14">
        <f t="shared" si="45"/>
        <v>264</v>
      </c>
      <c r="AA68" s="14">
        <v>352</v>
      </c>
      <c r="AB68" s="14">
        <v>218</v>
      </c>
      <c r="AC68" s="14">
        <v>220</v>
      </c>
      <c r="AD68" s="14">
        <v>188</v>
      </c>
      <c r="AE68" s="14">
        <v>197</v>
      </c>
      <c r="AF68" s="14">
        <f>(O68/31)*5</f>
        <v>14.193548387096776</v>
      </c>
      <c r="AG68" s="14">
        <f>AM68-AK68</f>
        <v>0</v>
      </c>
      <c r="AH68" s="44" t="s">
        <v>61</v>
      </c>
      <c r="AI68" s="38"/>
      <c r="AJ68" s="38"/>
      <c r="AK68" s="38"/>
      <c r="AL68" s="38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</row>
    <row r="69" spans="1:70" s="19" customFormat="1" hidden="1" x14ac:dyDescent="0.25">
      <c r="A69" s="44" t="s">
        <v>62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38" t="s">
        <v>59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38" t="s">
        <v>59</v>
      </c>
      <c r="P69" s="14">
        <v>0</v>
      </c>
      <c r="Q69" s="14">
        <v>4</v>
      </c>
      <c r="R69" s="14">
        <v>0</v>
      </c>
      <c r="S69" s="14">
        <v>6</v>
      </c>
      <c r="T69" s="14">
        <v>3</v>
      </c>
      <c r="U69" s="14">
        <v>0</v>
      </c>
      <c r="V69" s="14">
        <v>0</v>
      </c>
      <c r="W69" s="14">
        <v>0</v>
      </c>
      <c r="X69" s="14">
        <v>30</v>
      </c>
      <c r="Y69" s="14">
        <v>28</v>
      </c>
      <c r="Z69" s="14">
        <v>20</v>
      </c>
      <c r="AA69" s="14">
        <v>21</v>
      </c>
      <c r="AB69" s="14">
        <v>12</v>
      </c>
      <c r="AC69" s="14">
        <v>21</v>
      </c>
      <c r="AD69" s="14">
        <v>12</v>
      </c>
      <c r="AE69" s="14">
        <v>12</v>
      </c>
      <c r="AF69" s="14" t="s">
        <v>59</v>
      </c>
      <c r="AG69" s="14">
        <f>AM69-AK69</f>
        <v>0</v>
      </c>
      <c r="AH69" s="44" t="s">
        <v>62</v>
      </c>
      <c r="AI69" s="38"/>
      <c r="AJ69" s="38"/>
      <c r="AK69" s="38"/>
      <c r="AL69" s="38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</row>
    <row r="70" spans="1:70" s="19" customFormat="1" hidden="1" x14ac:dyDescent="0.25">
      <c r="A70" s="46" t="s">
        <v>23</v>
      </c>
      <c r="B70" s="21">
        <f t="shared" ref="B70:N70" si="46">SUM(B66:B69)</f>
        <v>191</v>
      </c>
      <c r="C70" s="21">
        <f t="shared" si="46"/>
        <v>253</v>
      </c>
      <c r="D70" s="21">
        <f t="shared" si="46"/>
        <v>237</v>
      </c>
      <c r="E70" s="21">
        <f t="shared" si="46"/>
        <v>264</v>
      </c>
      <c r="F70" s="21">
        <f t="shared" si="46"/>
        <v>288</v>
      </c>
      <c r="G70" s="21">
        <f t="shared" si="46"/>
        <v>306</v>
      </c>
      <c r="H70" s="41">
        <f>SUM(H66:H69)</f>
        <v>238</v>
      </c>
      <c r="I70" s="21">
        <f t="shared" si="46"/>
        <v>333</v>
      </c>
      <c r="J70" s="21">
        <f t="shared" si="46"/>
        <v>450</v>
      </c>
      <c r="K70" s="21">
        <f t="shared" si="46"/>
        <v>468</v>
      </c>
      <c r="L70" s="21">
        <f t="shared" si="46"/>
        <v>363</v>
      </c>
      <c r="M70" s="21">
        <f t="shared" si="46"/>
        <v>394</v>
      </c>
      <c r="N70" s="21">
        <f t="shared" si="46"/>
        <v>358</v>
      </c>
      <c r="O70" s="41">
        <f>SUM(O66:O69)</f>
        <v>238</v>
      </c>
      <c r="P70" s="21">
        <f t="shared" ref="P70:BR70" si="47">SUM(P66:P69)</f>
        <v>421</v>
      </c>
      <c r="Q70" s="21">
        <f t="shared" si="47"/>
        <v>683</v>
      </c>
      <c r="R70" s="21">
        <f t="shared" si="47"/>
        <v>801</v>
      </c>
      <c r="S70" s="21">
        <f t="shared" si="47"/>
        <v>761</v>
      </c>
      <c r="T70" s="21">
        <f t="shared" si="47"/>
        <v>726</v>
      </c>
      <c r="U70" s="21">
        <f t="shared" si="47"/>
        <v>848</v>
      </c>
      <c r="V70" s="21">
        <f t="shared" si="47"/>
        <v>765</v>
      </c>
      <c r="W70" s="21">
        <f t="shared" si="47"/>
        <v>906</v>
      </c>
      <c r="X70" s="21">
        <f>SUM(X66:X69)</f>
        <v>637</v>
      </c>
      <c r="Y70" s="21">
        <f t="shared" si="47"/>
        <v>645</v>
      </c>
      <c r="Z70" s="21">
        <f t="shared" si="47"/>
        <v>560</v>
      </c>
      <c r="AA70" s="21">
        <f t="shared" si="47"/>
        <v>707</v>
      </c>
      <c r="AB70" s="21">
        <f t="shared" si="47"/>
        <v>545</v>
      </c>
      <c r="AC70" s="21">
        <f t="shared" si="47"/>
        <v>527</v>
      </c>
      <c r="AD70" s="21">
        <f t="shared" si="47"/>
        <v>542</v>
      </c>
      <c r="AE70" s="21">
        <f t="shared" si="47"/>
        <v>511</v>
      </c>
      <c r="AF70" s="21">
        <f t="shared" si="47"/>
        <v>38.387096774193552</v>
      </c>
      <c r="AG70" s="21">
        <f t="shared" si="47"/>
        <v>0</v>
      </c>
      <c r="AH70" s="46" t="s">
        <v>23</v>
      </c>
      <c r="AI70" s="41"/>
      <c r="AJ70" s="41"/>
      <c r="AK70" s="41"/>
      <c r="AL70" s="41"/>
      <c r="AM70" s="21">
        <f t="shared" si="47"/>
        <v>0</v>
      </c>
      <c r="AN70" s="21">
        <f t="shared" si="47"/>
        <v>0</v>
      </c>
      <c r="AO70" s="21">
        <f t="shared" si="47"/>
        <v>0</v>
      </c>
      <c r="AP70" s="21">
        <f t="shared" si="47"/>
        <v>0</v>
      </c>
      <c r="AQ70" s="21">
        <f t="shared" si="47"/>
        <v>0</v>
      </c>
      <c r="AR70" s="21">
        <f t="shared" si="47"/>
        <v>0</v>
      </c>
      <c r="AS70" s="21">
        <f t="shared" si="47"/>
        <v>0</v>
      </c>
      <c r="AT70" s="21">
        <f t="shared" si="47"/>
        <v>0</v>
      </c>
      <c r="AU70" s="21">
        <f t="shared" si="47"/>
        <v>0</v>
      </c>
      <c r="AV70" s="21">
        <f t="shared" si="47"/>
        <v>0</v>
      </c>
      <c r="AW70" s="21">
        <f t="shared" si="47"/>
        <v>0</v>
      </c>
      <c r="AX70" s="21">
        <f t="shared" si="47"/>
        <v>0</v>
      </c>
      <c r="AY70" s="21">
        <f t="shared" si="47"/>
        <v>0</v>
      </c>
      <c r="AZ70" s="21">
        <f t="shared" si="47"/>
        <v>0</v>
      </c>
      <c r="BA70" s="21">
        <f t="shared" si="47"/>
        <v>0</v>
      </c>
      <c r="BB70" s="21">
        <f t="shared" si="47"/>
        <v>0</v>
      </c>
      <c r="BC70" s="21">
        <f t="shared" si="47"/>
        <v>0</v>
      </c>
      <c r="BD70" s="21">
        <f t="shared" si="47"/>
        <v>0</v>
      </c>
      <c r="BE70" s="21">
        <f t="shared" si="47"/>
        <v>0</v>
      </c>
      <c r="BF70" s="21">
        <f t="shared" si="47"/>
        <v>0</v>
      </c>
      <c r="BG70" s="21">
        <f t="shared" si="47"/>
        <v>0</v>
      </c>
      <c r="BH70" s="21">
        <f t="shared" si="47"/>
        <v>0</v>
      </c>
      <c r="BI70" s="21">
        <f t="shared" si="47"/>
        <v>0</v>
      </c>
      <c r="BJ70" s="21">
        <f t="shared" si="47"/>
        <v>0</v>
      </c>
      <c r="BK70" s="21">
        <f t="shared" si="47"/>
        <v>0</v>
      </c>
      <c r="BL70" s="21">
        <f t="shared" si="47"/>
        <v>0</v>
      </c>
      <c r="BM70" s="21">
        <f t="shared" si="47"/>
        <v>0</v>
      </c>
      <c r="BN70" s="21">
        <f t="shared" si="47"/>
        <v>0</v>
      </c>
      <c r="BO70" s="21">
        <f t="shared" si="47"/>
        <v>0</v>
      </c>
      <c r="BP70" s="21">
        <f t="shared" si="47"/>
        <v>0</v>
      </c>
      <c r="BQ70" s="21">
        <f t="shared" si="47"/>
        <v>0</v>
      </c>
      <c r="BR70" s="21">
        <f t="shared" si="47"/>
        <v>0</v>
      </c>
    </row>
    <row r="71" spans="1:70" x14ac:dyDescent="0.25">
      <c r="A71" s="26"/>
      <c r="B71" s="26"/>
      <c r="C71" s="26"/>
      <c r="D71" s="26"/>
      <c r="E71" s="26"/>
      <c r="F71" s="26"/>
      <c r="G71" s="26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6"/>
      <c r="AI71" s="29"/>
      <c r="AJ71" s="29"/>
      <c r="AK71" s="29"/>
      <c r="AL71" s="29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</row>
    <row r="72" spans="1:70" x14ac:dyDescent="0.25">
      <c r="A72" s="33"/>
      <c r="B72" s="50"/>
      <c r="C72" s="50"/>
      <c r="D72" s="50"/>
      <c r="E72" s="50"/>
      <c r="F72" s="50"/>
      <c r="G72" s="50"/>
      <c r="H72" s="51"/>
      <c r="I72" s="8"/>
      <c r="J72" s="8"/>
      <c r="K72" s="8"/>
      <c r="L72" s="8"/>
      <c r="M72" s="8"/>
      <c r="N72" s="8"/>
      <c r="O72" s="51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33" t="s">
        <v>63</v>
      </c>
      <c r="AI72" s="34" t="s">
        <v>14</v>
      </c>
      <c r="AJ72" s="34" t="str">
        <f>$AJ$20</f>
        <v>Meta Parcial</v>
      </c>
      <c r="AK72" s="43" t="str">
        <f>$AK$20</f>
        <v>06 a 31 - Mai - 24</v>
      </c>
      <c r="AL72" s="34" t="s">
        <v>14</v>
      </c>
      <c r="AM72" s="8" t="e">
        <f ca="1">AM59</f>
        <v>#NAME?</v>
      </c>
      <c r="AN72" s="8" t="e">
        <f t="shared" ref="AN72:BR72" ca="1" si="48">AN59</f>
        <v>#NAME?</v>
      </c>
      <c r="AO72" s="8" t="e">
        <f t="shared" ca="1" si="48"/>
        <v>#NAME?</v>
      </c>
      <c r="AP72" s="8" t="e">
        <f t="shared" ca="1" si="48"/>
        <v>#NAME?</v>
      </c>
      <c r="AQ72" s="8" t="e">
        <f t="shared" ca="1" si="48"/>
        <v>#NAME?</v>
      </c>
      <c r="AR72" s="8" t="e">
        <f t="shared" ca="1" si="48"/>
        <v>#NAME?</v>
      </c>
      <c r="AS72" s="8" t="e">
        <f t="shared" ca="1" si="48"/>
        <v>#NAME?</v>
      </c>
      <c r="AT72" s="8" t="e">
        <f t="shared" ca="1" si="48"/>
        <v>#NAME?</v>
      </c>
      <c r="AU72" s="8" t="e">
        <f t="shared" ca="1" si="48"/>
        <v>#NAME?</v>
      </c>
      <c r="AV72" s="8" t="e">
        <f t="shared" ca="1" si="48"/>
        <v>#NAME?</v>
      </c>
      <c r="AW72" s="8" t="e">
        <f t="shared" ca="1" si="48"/>
        <v>#NAME?</v>
      </c>
      <c r="AX72" s="8" t="e">
        <f t="shared" ca="1" si="48"/>
        <v>#NAME?</v>
      </c>
      <c r="AY72" s="8" t="e">
        <f t="shared" ca="1" si="48"/>
        <v>#NAME?</v>
      </c>
      <c r="AZ72" s="8" t="e">
        <f t="shared" ca="1" si="48"/>
        <v>#NAME?</v>
      </c>
      <c r="BA72" s="8" t="e">
        <f t="shared" ca="1" si="48"/>
        <v>#NAME?</v>
      </c>
      <c r="BB72" s="8" t="e">
        <f t="shared" ca="1" si="48"/>
        <v>#NAME?</v>
      </c>
      <c r="BC72" s="8" t="e">
        <f t="shared" ca="1" si="48"/>
        <v>#NAME?</v>
      </c>
      <c r="BD72" s="8" t="e">
        <f t="shared" ca="1" si="48"/>
        <v>#NAME?</v>
      </c>
      <c r="BE72" s="8" t="e">
        <f t="shared" ca="1" si="48"/>
        <v>#NAME?</v>
      </c>
      <c r="BF72" s="8" t="e">
        <f t="shared" ca="1" si="48"/>
        <v>#NAME?</v>
      </c>
      <c r="BG72" s="8" t="e">
        <f t="shared" ca="1" si="48"/>
        <v>#NAME?</v>
      </c>
      <c r="BH72" s="8" t="e">
        <f t="shared" ca="1" si="48"/>
        <v>#NAME?</v>
      </c>
      <c r="BI72" s="8" t="e">
        <f t="shared" ca="1" si="48"/>
        <v>#NAME?</v>
      </c>
      <c r="BJ72" s="8" t="e">
        <f t="shared" ca="1" si="48"/>
        <v>#NAME?</v>
      </c>
      <c r="BK72" s="8" t="e">
        <f t="shared" ca="1" si="48"/>
        <v>#NAME?</v>
      </c>
      <c r="BL72" s="8" t="e">
        <f t="shared" ca="1" si="48"/>
        <v>#NAME?</v>
      </c>
      <c r="BM72" s="8" t="e">
        <f t="shared" ca="1" si="48"/>
        <v>#NAME?</v>
      </c>
      <c r="BN72" s="8" t="e">
        <f t="shared" ca="1" si="48"/>
        <v>#NAME?</v>
      </c>
      <c r="BO72" s="8" t="e">
        <f t="shared" ca="1" si="48"/>
        <v>#NAME?</v>
      </c>
      <c r="BP72" s="8" t="e">
        <f t="shared" ca="1" si="48"/>
        <v>#NAME?</v>
      </c>
      <c r="BQ72" s="8" t="e">
        <f t="shared" ca="1" si="48"/>
        <v>#NAME?</v>
      </c>
      <c r="BR72" s="8" t="e">
        <f t="shared" ca="1" si="48"/>
        <v>#NAME?</v>
      </c>
    </row>
    <row r="73" spans="1:70" s="19" customFormat="1" x14ac:dyDescent="0.25">
      <c r="A73" s="37"/>
      <c r="B73" s="38"/>
      <c r="C73" s="38"/>
      <c r="D73" s="38"/>
      <c r="E73" s="38"/>
      <c r="F73" s="38"/>
      <c r="G73" s="3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14"/>
      <c r="AG73" s="14"/>
      <c r="AH73" s="37" t="s">
        <v>64</v>
      </c>
      <c r="AI73" s="39">
        <v>110</v>
      </c>
      <c r="AJ73" s="39">
        <f>ROUND(((AI73/31)*26),0)</f>
        <v>92</v>
      </c>
      <c r="AK73" s="39" t="e">
        <f>AM73-#REF!</f>
        <v>#REF!</v>
      </c>
      <c r="AL73" s="39">
        <v>110</v>
      </c>
      <c r="AM73" s="39">
        <v>116</v>
      </c>
      <c r="AN73" s="39">
        <v>117</v>
      </c>
      <c r="AO73" s="39">
        <v>115</v>
      </c>
      <c r="AP73" s="39">
        <v>121</v>
      </c>
      <c r="AQ73" s="39">
        <v>124</v>
      </c>
      <c r="AR73" s="39">
        <v>119</v>
      </c>
      <c r="AS73" s="39">
        <v>121</v>
      </c>
      <c r="AT73" s="39">
        <v>111</v>
      </c>
      <c r="AU73" s="39">
        <v>115</v>
      </c>
      <c r="AV73" s="39">
        <v>118</v>
      </c>
      <c r="AW73" s="39">
        <v>112</v>
      </c>
      <c r="AX73" s="39">
        <v>113</v>
      </c>
      <c r="AY73" s="39">
        <v>110</v>
      </c>
      <c r="AZ73" s="39">
        <v>114</v>
      </c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</row>
    <row r="74" spans="1:70" x14ac:dyDescent="0.25">
      <c r="A74" s="26"/>
      <c r="B74" s="52"/>
      <c r="C74" s="52"/>
      <c r="D74" s="52"/>
      <c r="E74" s="52"/>
      <c r="F74" s="52"/>
      <c r="G74" s="52"/>
      <c r="H74" s="27"/>
      <c r="I74" s="27"/>
      <c r="J74" s="27"/>
      <c r="K74" s="27"/>
      <c r="L74" s="27"/>
      <c r="M74" s="27"/>
      <c r="N74" s="27"/>
      <c r="O74" s="48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6"/>
      <c r="AI74" s="29"/>
      <c r="AJ74" s="29"/>
      <c r="AK74" s="29"/>
      <c r="AL74" s="29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</row>
    <row r="75" spans="1:70" hidden="1" x14ac:dyDescent="0.25">
      <c r="A75" s="7" t="s">
        <v>65</v>
      </c>
      <c r="B75" s="8">
        <f>$B$10</f>
        <v>44562</v>
      </c>
      <c r="C75" s="8" t="e">
        <f ca="1">$C$10</f>
        <v>#NAME?</v>
      </c>
      <c r="D75" s="8" t="e">
        <f ca="1">$D$10</f>
        <v>#NAME?</v>
      </c>
      <c r="E75" s="8" t="e">
        <f ca="1">$E$10</f>
        <v>#NAME?</v>
      </c>
      <c r="F75" s="8" t="e">
        <f ca="1">$F$10</f>
        <v>#NAME?</v>
      </c>
      <c r="G75" s="8" t="e">
        <f ca="1">$G$10</f>
        <v>#NAME?</v>
      </c>
      <c r="H75" s="30"/>
      <c r="I75" s="8" t="e">
        <f ca="1">$I$10</f>
        <v>#NAME?</v>
      </c>
      <c r="J75" s="8" t="e">
        <f ca="1">$J$10</f>
        <v>#NAME?</v>
      </c>
      <c r="K75" s="8" t="e">
        <f ca="1">$K$10</f>
        <v>#NAME?</v>
      </c>
      <c r="L75" s="8" t="e">
        <f ca="1">$L$10</f>
        <v>#NAME?</v>
      </c>
      <c r="M75" s="8" t="e">
        <f ca="1">$M$10</f>
        <v>#NAME?</v>
      </c>
      <c r="N75" s="8" t="e">
        <f ca="1">$N$10</f>
        <v>#NAME?</v>
      </c>
      <c r="O75" s="30"/>
      <c r="P75" s="10" t="e">
        <f t="shared" ref="P75:AE75" ca="1" si="49">P10</f>
        <v>#NAME?</v>
      </c>
      <c r="Q75" s="8" t="e">
        <f t="shared" ca="1" si="49"/>
        <v>#NAME?</v>
      </c>
      <c r="R75" s="8" t="e">
        <f t="shared" ca="1" si="49"/>
        <v>#NAME?</v>
      </c>
      <c r="S75" s="8" t="e">
        <f t="shared" ca="1" si="49"/>
        <v>#NAME?</v>
      </c>
      <c r="T75" s="8" t="e">
        <f t="shared" ca="1" si="49"/>
        <v>#NAME?</v>
      </c>
      <c r="U75" s="8" t="e">
        <f t="shared" ca="1" si="49"/>
        <v>#NAME?</v>
      </c>
      <c r="V75" s="8" t="e">
        <f t="shared" ca="1" si="49"/>
        <v>#NAME?</v>
      </c>
      <c r="W75" s="8" t="e">
        <f t="shared" ca="1" si="49"/>
        <v>#NAME?</v>
      </c>
      <c r="X75" s="8" t="e">
        <f t="shared" ca="1" si="49"/>
        <v>#NAME?</v>
      </c>
      <c r="Y75" s="8" t="e">
        <f t="shared" ca="1" si="49"/>
        <v>#NAME?</v>
      </c>
      <c r="Z75" s="8" t="e">
        <f t="shared" ca="1" si="49"/>
        <v>#NAME?</v>
      </c>
      <c r="AA75" s="8" t="e">
        <f t="shared" ca="1" si="49"/>
        <v>#NAME?</v>
      </c>
      <c r="AB75" s="8" t="e">
        <f t="shared" ca="1" si="49"/>
        <v>#NAME?</v>
      </c>
      <c r="AC75" s="8" t="e">
        <f t="shared" ca="1" si="49"/>
        <v>#NAME?</v>
      </c>
      <c r="AD75" s="8" t="e">
        <f t="shared" ca="1" si="49"/>
        <v>#NAME?</v>
      </c>
      <c r="AE75" s="8" t="e">
        <f t="shared" ca="1" si="49"/>
        <v>#NAME?</v>
      </c>
      <c r="AF75" s="8"/>
      <c r="AG75" s="8"/>
      <c r="AH75" s="7" t="s">
        <v>66</v>
      </c>
      <c r="AI75" s="12"/>
      <c r="AJ75" s="12"/>
      <c r="AK75" s="12"/>
      <c r="AL75" s="12"/>
      <c r="AM75" s="8" t="e">
        <f t="shared" ref="AM75:BR75" ca="1" si="50">AM10</f>
        <v>#NAME?</v>
      </c>
      <c r="AN75" s="8" t="e">
        <f t="shared" ca="1" si="50"/>
        <v>#NAME?</v>
      </c>
      <c r="AO75" s="8" t="e">
        <f t="shared" ca="1" si="50"/>
        <v>#NAME?</v>
      </c>
      <c r="AP75" s="8" t="e">
        <f t="shared" ca="1" si="50"/>
        <v>#NAME?</v>
      </c>
      <c r="AQ75" s="8" t="e">
        <f t="shared" ca="1" si="50"/>
        <v>#NAME?</v>
      </c>
      <c r="AR75" s="8" t="e">
        <f t="shared" ca="1" si="50"/>
        <v>#NAME?</v>
      </c>
      <c r="AS75" s="8" t="e">
        <f t="shared" ca="1" si="50"/>
        <v>#NAME?</v>
      </c>
      <c r="AT75" s="8" t="e">
        <f t="shared" ca="1" si="50"/>
        <v>#NAME?</v>
      </c>
      <c r="AU75" s="8" t="e">
        <f t="shared" ca="1" si="50"/>
        <v>#NAME?</v>
      </c>
      <c r="AV75" s="8" t="e">
        <f t="shared" ca="1" si="50"/>
        <v>#NAME?</v>
      </c>
      <c r="AW75" s="8" t="e">
        <f t="shared" ca="1" si="50"/>
        <v>#NAME?</v>
      </c>
      <c r="AX75" s="8" t="e">
        <f t="shared" ca="1" si="50"/>
        <v>#NAME?</v>
      </c>
      <c r="AY75" s="8" t="e">
        <f t="shared" ca="1" si="50"/>
        <v>#NAME?</v>
      </c>
      <c r="AZ75" s="8" t="e">
        <f t="shared" ca="1" si="50"/>
        <v>#NAME?</v>
      </c>
      <c r="BA75" s="8" t="e">
        <f t="shared" ca="1" si="50"/>
        <v>#NAME?</v>
      </c>
      <c r="BB75" s="8" t="e">
        <f t="shared" ca="1" si="50"/>
        <v>#NAME?</v>
      </c>
      <c r="BC75" s="8" t="e">
        <f t="shared" ca="1" si="50"/>
        <v>#NAME?</v>
      </c>
      <c r="BD75" s="8" t="e">
        <f t="shared" ca="1" si="50"/>
        <v>#NAME?</v>
      </c>
      <c r="BE75" s="8" t="e">
        <f t="shared" ca="1" si="50"/>
        <v>#NAME?</v>
      </c>
      <c r="BF75" s="8" t="e">
        <f t="shared" ca="1" si="50"/>
        <v>#NAME?</v>
      </c>
      <c r="BG75" s="8" t="e">
        <f t="shared" ca="1" si="50"/>
        <v>#NAME?</v>
      </c>
      <c r="BH75" s="8" t="e">
        <f t="shared" ca="1" si="50"/>
        <v>#NAME?</v>
      </c>
      <c r="BI75" s="8" t="e">
        <f t="shared" ca="1" si="50"/>
        <v>#NAME?</v>
      </c>
      <c r="BJ75" s="8" t="e">
        <f t="shared" ca="1" si="50"/>
        <v>#NAME?</v>
      </c>
      <c r="BK75" s="8" t="e">
        <f t="shared" ca="1" si="50"/>
        <v>#NAME?</v>
      </c>
      <c r="BL75" s="8" t="e">
        <f t="shared" ca="1" si="50"/>
        <v>#NAME?</v>
      </c>
      <c r="BM75" s="8" t="e">
        <f t="shared" ca="1" si="50"/>
        <v>#NAME?</v>
      </c>
      <c r="BN75" s="8" t="e">
        <f t="shared" ca="1" si="50"/>
        <v>#NAME?</v>
      </c>
      <c r="BO75" s="8" t="e">
        <f t="shared" ca="1" si="50"/>
        <v>#NAME?</v>
      </c>
      <c r="BP75" s="8" t="e">
        <f t="shared" ca="1" si="50"/>
        <v>#NAME?</v>
      </c>
      <c r="BQ75" s="8" t="e">
        <f t="shared" ca="1" si="50"/>
        <v>#NAME?</v>
      </c>
      <c r="BR75" s="8" t="e">
        <f t="shared" ca="1" si="50"/>
        <v>#NAME?</v>
      </c>
    </row>
    <row r="76" spans="1:70" s="19" customFormat="1" hidden="1" x14ac:dyDescent="0.25">
      <c r="A76" s="13" t="s">
        <v>67</v>
      </c>
      <c r="B76" s="39">
        <v>17213</v>
      </c>
      <c r="C76" s="53">
        <v>16972</v>
      </c>
      <c r="D76" s="39">
        <v>21025</v>
      </c>
      <c r="E76" s="39">
        <v>21603</v>
      </c>
      <c r="F76" s="39">
        <v>22140</v>
      </c>
      <c r="G76" s="39">
        <v>21642</v>
      </c>
      <c r="H76" s="54"/>
      <c r="I76" s="39">
        <v>17716</v>
      </c>
      <c r="J76" s="39">
        <v>17240</v>
      </c>
      <c r="K76" s="39">
        <v>12164</v>
      </c>
      <c r="L76" s="39">
        <v>15172</v>
      </c>
      <c r="M76" s="39">
        <v>14406</v>
      </c>
      <c r="N76" s="39">
        <v>14544</v>
      </c>
      <c r="O76" s="54"/>
      <c r="P76" s="55">
        <v>16067</v>
      </c>
      <c r="Q76" s="39">
        <v>14739</v>
      </c>
      <c r="R76" s="39">
        <v>17394</v>
      </c>
      <c r="S76" s="39">
        <v>20261</v>
      </c>
      <c r="T76" s="39">
        <v>19153</v>
      </c>
      <c r="U76" s="39">
        <v>16962</v>
      </c>
      <c r="V76" s="39">
        <v>16881</v>
      </c>
      <c r="W76" s="39">
        <v>16599</v>
      </c>
      <c r="X76" s="39">
        <v>15954</v>
      </c>
      <c r="Y76" s="39">
        <v>16397</v>
      </c>
      <c r="Z76" s="39">
        <v>14586</v>
      </c>
      <c r="AA76" s="39">
        <v>15153</v>
      </c>
      <c r="AB76" s="39">
        <v>16573</v>
      </c>
      <c r="AC76" s="39">
        <v>15995</v>
      </c>
      <c r="AD76" s="39">
        <v>19873</v>
      </c>
      <c r="AE76" s="39">
        <v>19468</v>
      </c>
      <c r="AF76" s="14"/>
      <c r="AG76" s="14"/>
      <c r="AH76" s="13" t="s">
        <v>67</v>
      </c>
      <c r="AI76" s="18"/>
      <c r="AJ76" s="18"/>
      <c r="AK76" s="18"/>
      <c r="AL76" s="18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</row>
    <row r="77" spans="1:70" s="19" customFormat="1" hidden="1" x14ac:dyDescent="0.25">
      <c r="A77" s="13" t="s">
        <v>68</v>
      </c>
      <c r="B77" s="39">
        <v>0</v>
      </c>
      <c r="C77" s="53">
        <v>0</v>
      </c>
      <c r="D77" s="39">
        <v>0</v>
      </c>
      <c r="E77" s="39">
        <v>0</v>
      </c>
      <c r="F77" s="39">
        <v>0</v>
      </c>
      <c r="G77" s="39">
        <v>0</v>
      </c>
      <c r="H77" s="54"/>
      <c r="I77" s="39">
        <v>9</v>
      </c>
      <c r="J77" s="39">
        <v>14</v>
      </c>
      <c r="K77" s="39">
        <v>0</v>
      </c>
      <c r="L77" s="39">
        <v>24</v>
      </c>
      <c r="M77" s="39">
        <v>57</v>
      </c>
      <c r="N77" s="39">
        <v>7</v>
      </c>
      <c r="O77" s="54"/>
      <c r="P77" s="55">
        <v>1</v>
      </c>
      <c r="Q77" s="39">
        <v>11</v>
      </c>
      <c r="R77" s="39">
        <v>19</v>
      </c>
      <c r="S77" s="39">
        <v>4</v>
      </c>
      <c r="T77" s="39">
        <v>4</v>
      </c>
      <c r="U77" s="39">
        <v>12</v>
      </c>
      <c r="V77" s="39">
        <v>3</v>
      </c>
      <c r="W77" s="39">
        <v>0</v>
      </c>
      <c r="X77" s="39">
        <v>1</v>
      </c>
      <c r="Y77" s="39">
        <v>2</v>
      </c>
      <c r="Z77" s="39">
        <v>2</v>
      </c>
      <c r="AA77" s="39">
        <v>0</v>
      </c>
      <c r="AB77" s="39">
        <v>0</v>
      </c>
      <c r="AC77" s="39">
        <v>0</v>
      </c>
      <c r="AD77" s="39">
        <v>1</v>
      </c>
      <c r="AE77" s="39">
        <v>0</v>
      </c>
      <c r="AF77" s="18"/>
      <c r="AG77" s="18"/>
      <c r="AH77" s="13" t="s">
        <v>68</v>
      </c>
      <c r="AI77" s="18"/>
      <c r="AJ77" s="18"/>
      <c r="AK77" s="18"/>
      <c r="AL77" s="18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</row>
    <row r="78" spans="1:70" s="19" customFormat="1" hidden="1" x14ac:dyDescent="0.25">
      <c r="A78" s="13" t="s">
        <v>69</v>
      </c>
      <c r="B78" s="39">
        <v>430</v>
      </c>
      <c r="C78" s="53">
        <v>350</v>
      </c>
      <c r="D78" s="39">
        <v>428</v>
      </c>
      <c r="E78" s="39">
        <v>362</v>
      </c>
      <c r="F78" s="39">
        <v>657</v>
      </c>
      <c r="G78" s="39">
        <v>484</v>
      </c>
      <c r="H78" s="54"/>
      <c r="I78" s="39">
        <v>215</v>
      </c>
      <c r="J78" s="39">
        <v>290</v>
      </c>
      <c r="K78" s="39">
        <v>201</v>
      </c>
      <c r="L78" s="39">
        <v>294</v>
      </c>
      <c r="M78" s="39">
        <v>300</v>
      </c>
      <c r="N78" s="39">
        <v>228</v>
      </c>
      <c r="O78" s="54"/>
      <c r="P78" s="55">
        <v>279</v>
      </c>
      <c r="Q78" s="39">
        <v>39</v>
      </c>
      <c r="R78" s="39">
        <v>179</v>
      </c>
      <c r="S78" s="39">
        <v>235</v>
      </c>
      <c r="T78" s="39">
        <v>246</v>
      </c>
      <c r="U78" s="39">
        <v>163</v>
      </c>
      <c r="V78" s="39">
        <v>427</v>
      </c>
      <c r="W78" s="39">
        <v>399</v>
      </c>
      <c r="X78" s="39">
        <v>598</v>
      </c>
      <c r="Y78" s="39">
        <v>551</v>
      </c>
      <c r="Z78" s="39">
        <v>549</v>
      </c>
      <c r="AA78" s="39">
        <v>482</v>
      </c>
      <c r="AB78" s="39">
        <v>382</v>
      </c>
      <c r="AC78" s="39">
        <v>351</v>
      </c>
      <c r="AD78" s="39">
        <v>504</v>
      </c>
      <c r="AE78" s="39">
        <v>591</v>
      </c>
      <c r="AF78" s="18"/>
      <c r="AG78" s="18"/>
      <c r="AH78" s="13" t="s">
        <v>69</v>
      </c>
      <c r="AI78" s="18"/>
      <c r="AJ78" s="18"/>
      <c r="AK78" s="18"/>
      <c r="AL78" s="18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</row>
    <row r="79" spans="1:70" s="19" customFormat="1" hidden="1" x14ac:dyDescent="0.25">
      <c r="A79" s="13" t="s">
        <v>70</v>
      </c>
      <c r="B79" s="39">
        <v>1956</v>
      </c>
      <c r="C79" s="53">
        <v>1893</v>
      </c>
      <c r="D79" s="39">
        <v>2102</v>
      </c>
      <c r="E79" s="39">
        <v>1926</v>
      </c>
      <c r="F79" s="39">
        <v>2215</v>
      </c>
      <c r="G79" s="39">
        <v>1689</v>
      </c>
      <c r="H79" s="54"/>
      <c r="I79" s="39">
        <v>1896</v>
      </c>
      <c r="J79" s="39">
        <v>2165</v>
      </c>
      <c r="K79" s="39">
        <v>2237</v>
      </c>
      <c r="L79" s="39">
        <v>1901</v>
      </c>
      <c r="M79" s="39">
        <v>1696</v>
      </c>
      <c r="N79" s="39">
        <v>2057</v>
      </c>
      <c r="O79" s="54"/>
      <c r="P79" s="55">
        <v>12084</v>
      </c>
      <c r="Q79" s="39">
        <v>2052</v>
      </c>
      <c r="R79" s="39">
        <v>2008</v>
      </c>
      <c r="S79" s="39">
        <v>2413</v>
      </c>
      <c r="T79" s="39">
        <v>2304</v>
      </c>
      <c r="U79" s="39">
        <v>2305</v>
      </c>
      <c r="V79" s="39">
        <v>2045</v>
      </c>
      <c r="W79" s="39">
        <v>2322</v>
      </c>
      <c r="X79" s="39">
        <v>2331</v>
      </c>
      <c r="Y79" s="39">
        <v>2345</v>
      </c>
      <c r="Z79" s="39">
        <v>2192</v>
      </c>
      <c r="AA79" s="39">
        <v>2307</v>
      </c>
      <c r="AB79" s="39">
        <v>1685</v>
      </c>
      <c r="AC79" s="39">
        <v>2122</v>
      </c>
      <c r="AD79" s="39">
        <v>2546</v>
      </c>
      <c r="AE79" s="39">
        <v>2532</v>
      </c>
      <c r="AF79" s="18"/>
      <c r="AG79" s="18"/>
      <c r="AH79" s="13" t="s">
        <v>70</v>
      </c>
      <c r="AI79" s="18"/>
      <c r="AJ79" s="18"/>
      <c r="AK79" s="18"/>
      <c r="AL79" s="18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</row>
    <row r="80" spans="1:70" s="19" customFormat="1" hidden="1" x14ac:dyDescent="0.25">
      <c r="A80" s="13" t="s">
        <v>71</v>
      </c>
      <c r="B80" s="39">
        <v>96</v>
      </c>
      <c r="C80" s="53">
        <v>96</v>
      </c>
      <c r="D80" s="39">
        <v>156</v>
      </c>
      <c r="E80" s="39">
        <v>185</v>
      </c>
      <c r="F80" s="39">
        <v>196</v>
      </c>
      <c r="G80" s="39">
        <v>124</v>
      </c>
      <c r="H80" s="54"/>
      <c r="I80" s="39">
        <v>196</v>
      </c>
      <c r="J80" s="39">
        <v>165</v>
      </c>
      <c r="K80" s="39">
        <v>99</v>
      </c>
      <c r="L80" s="39">
        <v>168</v>
      </c>
      <c r="M80" s="39">
        <v>202</v>
      </c>
      <c r="N80" s="39">
        <v>150</v>
      </c>
      <c r="O80" s="54"/>
      <c r="P80" s="55">
        <v>146</v>
      </c>
      <c r="Q80" s="39">
        <v>128</v>
      </c>
      <c r="R80" s="39">
        <v>83</v>
      </c>
      <c r="S80" s="39">
        <v>71</v>
      </c>
      <c r="T80" s="39">
        <v>85</v>
      </c>
      <c r="U80" s="39">
        <v>75</v>
      </c>
      <c r="V80" s="39">
        <v>89</v>
      </c>
      <c r="W80" s="39">
        <v>89</v>
      </c>
      <c r="X80" s="39">
        <v>90</v>
      </c>
      <c r="Y80" s="39">
        <v>99</v>
      </c>
      <c r="Z80" s="39">
        <v>64</v>
      </c>
      <c r="AA80" s="39">
        <v>38</v>
      </c>
      <c r="AB80" s="39">
        <v>76</v>
      </c>
      <c r="AC80" s="39">
        <v>89</v>
      </c>
      <c r="AD80" s="39">
        <v>66</v>
      </c>
      <c r="AE80" s="39">
        <v>43</v>
      </c>
      <c r="AF80" s="18"/>
      <c r="AG80" s="18"/>
      <c r="AH80" s="13" t="s">
        <v>71</v>
      </c>
      <c r="AI80" s="18"/>
      <c r="AJ80" s="18"/>
      <c r="AK80" s="18"/>
      <c r="AL80" s="18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</row>
    <row r="81" spans="1:70" s="19" customFormat="1" hidden="1" x14ac:dyDescent="0.25">
      <c r="A81" s="13" t="s">
        <v>72</v>
      </c>
      <c r="B81" s="39">
        <v>524</v>
      </c>
      <c r="C81" s="53">
        <v>509</v>
      </c>
      <c r="D81" s="39">
        <v>586</v>
      </c>
      <c r="E81" s="39">
        <v>668</v>
      </c>
      <c r="F81" s="39">
        <v>679</v>
      </c>
      <c r="G81" s="39">
        <v>435</v>
      </c>
      <c r="H81" s="54"/>
      <c r="I81" s="39">
        <v>424</v>
      </c>
      <c r="J81" s="39">
        <v>491</v>
      </c>
      <c r="K81" s="39">
        <v>427</v>
      </c>
      <c r="L81" s="39">
        <v>485</v>
      </c>
      <c r="M81" s="39">
        <v>522</v>
      </c>
      <c r="N81" s="39">
        <v>595</v>
      </c>
      <c r="O81" s="54"/>
      <c r="P81" s="55">
        <v>563</v>
      </c>
      <c r="Q81" s="39">
        <v>533</v>
      </c>
      <c r="R81" s="39">
        <v>532</v>
      </c>
      <c r="S81" s="39">
        <v>634</v>
      </c>
      <c r="T81" s="39">
        <v>550</v>
      </c>
      <c r="U81" s="39">
        <v>517</v>
      </c>
      <c r="V81" s="39">
        <v>556</v>
      </c>
      <c r="W81" s="39">
        <v>417</v>
      </c>
      <c r="X81" s="39">
        <v>467</v>
      </c>
      <c r="Y81" s="39">
        <v>446</v>
      </c>
      <c r="Z81" s="39">
        <v>453</v>
      </c>
      <c r="AA81" s="39">
        <v>258</v>
      </c>
      <c r="AB81" s="39">
        <v>389</v>
      </c>
      <c r="AC81" s="39">
        <v>387</v>
      </c>
      <c r="AD81" s="39">
        <v>418</v>
      </c>
      <c r="AE81" s="39">
        <v>390</v>
      </c>
      <c r="AF81" s="18"/>
      <c r="AG81" s="18"/>
      <c r="AH81" s="13" t="s">
        <v>72</v>
      </c>
      <c r="AI81" s="18"/>
      <c r="AJ81" s="18"/>
      <c r="AK81" s="18"/>
      <c r="AL81" s="18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</row>
    <row r="82" spans="1:70" s="19" customFormat="1" hidden="1" x14ac:dyDescent="0.25">
      <c r="A82" s="20" t="s">
        <v>23</v>
      </c>
      <c r="B82" s="42">
        <f>SUM(B76:B81)</f>
        <v>20219</v>
      </c>
      <c r="C82" s="42">
        <f t="shared" ref="C82:N82" si="51">SUM(C76:C81)</f>
        <v>19820</v>
      </c>
      <c r="D82" s="42">
        <f t="shared" si="51"/>
        <v>24297</v>
      </c>
      <c r="E82" s="42">
        <f t="shared" si="51"/>
        <v>24744</v>
      </c>
      <c r="F82" s="42">
        <f t="shared" si="51"/>
        <v>25887</v>
      </c>
      <c r="G82" s="42">
        <f t="shared" si="51"/>
        <v>24374</v>
      </c>
      <c r="H82" s="56"/>
      <c r="I82" s="42">
        <f t="shared" si="51"/>
        <v>20456</v>
      </c>
      <c r="J82" s="42">
        <f t="shared" si="51"/>
        <v>20365</v>
      </c>
      <c r="K82" s="42">
        <f t="shared" si="51"/>
        <v>15128</v>
      </c>
      <c r="L82" s="42">
        <f t="shared" si="51"/>
        <v>18044</v>
      </c>
      <c r="M82" s="42">
        <f t="shared" si="51"/>
        <v>17183</v>
      </c>
      <c r="N82" s="42">
        <f t="shared" si="51"/>
        <v>17581</v>
      </c>
      <c r="O82" s="56"/>
      <c r="P82" s="56">
        <f t="shared" ref="P82:BR82" si="52">SUM(P76:P81)</f>
        <v>29140</v>
      </c>
      <c r="Q82" s="42">
        <f t="shared" si="52"/>
        <v>17502</v>
      </c>
      <c r="R82" s="42">
        <f t="shared" si="52"/>
        <v>20215</v>
      </c>
      <c r="S82" s="42">
        <f t="shared" si="52"/>
        <v>23618</v>
      </c>
      <c r="T82" s="42">
        <f t="shared" si="52"/>
        <v>22342</v>
      </c>
      <c r="U82" s="42">
        <f t="shared" si="52"/>
        <v>20034</v>
      </c>
      <c r="V82" s="42">
        <f t="shared" si="52"/>
        <v>20001</v>
      </c>
      <c r="W82" s="42">
        <f t="shared" si="52"/>
        <v>19826</v>
      </c>
      <c r="X82" s="42">
        <v>19441</v>
      </c>
      <c r="Y82" s="42">
        <f t="shared" si="52"/>
        <v>19840</v>
      </c>
      <c r="Z82" s="42">
        <f t="shared" si="52"/>
        <v>17846</v>
      </c>
      <c r="AA82" s="42">
        <f t="shared" si="52"/>
        <v>18238</v>
      </c>
      <c r="AB82" s="42">
        <f t="shared" si="52"/>
        <v>19105</v>
      </c>
      <c r="AC82" s="42">
        <f t="shared" si="52"/>
        <v>18944</v>
      </c>
      <c r="AD82" s="42">
        <f t="shared" si="52"/>
        <v>23408</v>
      </c>
      <c r="AE82" s="42">
        <f t="shared" si="52"/>
        <v>23024</v>
      </c>
      <c r="AF82" s="25"/>
      <c r="AG82" s="25"/>
      <c r="AH82" s="20" t="s">
        <v>23</v>
      </c>
      <c r="AI82" s="25"/>
      <c r="AJ82" s="25"/>
      <c r="AK82" s="25"/>
      <c r="AL82" s="25"/>
      <c r="AM82" s="42">
        <f t="shared" si="52"/>
        <v>0</v>
      </c>
      <c r="AN82" s="42">
        <f t="shared" si="52"/>
        <v>0</v>
      </c>
      <c r="AO82" s="42">
        <f t="shared" si="52"/>
        <v>0</v>
      </c>
      <c r="AP82" s="42">
        <f t="shared" si="52"/>
        <v>0</v>
      </c>
      <c r="AQ82" s="42">
        <f t="shared" si="52"/>
        <v>0</v>
      </c>
      <c r="AR82" s="42">
        <f t="shared" si="52"/>
        <v>0</v>
      </c>
      <c r="AS82" s="42">
        <f t="shared" si="52"/>
        <v>0</v>
      </c>
      <c r="AT82" s="42">
        <f t="shared" si="52"/>
        <v>0</v>
      </c>
      <c r="AU82" s="42">
        <f t="shared" si="52"/>
        <v>0</v>
      </c>
      <c r="AV82" s="42">
        <f t="shared" si="52"/>
        <v>0</v>
      </c>
      <c r="AW82" s="42">
        <f t="shared" si="52"/>
        <v>0</v>
      </c>
      <c r="AX82" s="42">
        <f t="shared" si="52"/>
        <v>0</v>
      </c>
      <c r="AY82" s="42">
        <f t="shared" si="52"/>
        <v>0</v>
      </c>
      <c r="AZ82" s="42">
        <f t="shared" si="52"/>
        <v>0</v>
      </c>
      <c r="BA82" s="42">
        <f t="shared" si="52"/>
        <v>0</v>
      </c>
      <c r="BB82" s="42">
        <f t="shared" si="52"/>
        <v>0</v>
      </c>
      <c r="BC82" s="42">
        <f t="shared" si="52"/>
        <v>0</v>
      </c>
      <c r="BD82" s="42">
        <f t="shared" si="52"/>
        <v>0</v>
      </c>
      <c r="BE82" s="42">
        <f t="shared" si="52"/>
        <v>0</v>
      </c>
      <c r="BF82" s="42">
        <f t="shared" si="52"/>
        <v>0</v>
      </c>
      <c r="BG82" s="42">
        <f t="shared" si="52"/>
        <v>0</v>
      </c>
      <c r="BH82" s="42">
        <f t="shared" si="52"/>
        <v>0</v>
      </c>
      <c r="BI82" s="42">
        <f t="shared" si="52"/>
        <v>0</v>
      </c>
      <c r="BJ82" s="42">
        <f t="shared" si="52"/>
        <v>0</v>
      </c>
      <c r="BK82" s="42">
        <f t="shared" si="52"/>
        <v>0</v>
      </c>
      <c r="BL82" s="42">
        <f t="shared" si="52"/>
        <v>0</v>
      </c>
      <c r="BM82" s="42">
        <f t="shared" si="52"/>
        <v>0</v>
      </c>
      <c r="BN82" s="42">
        <f t="shared" si="52"/>
        <v>0</v>
      </c>
      <c r="BO82" s="42">
        <f t="shared" si="52"/>
        <v>0</v>
      </c>
      <c r="BP82" s="42">
        <f t="shared" si="52"/>
        <v>0</v>
      </c>
      <c r="BQ82" s="42">
        <f t="shared" si="52"/>
        <v>0</v>
      </c>
      <c r="BR82" s="42">
        <f t="shared" si="52"/>
        <v>0</v>
      </c>
    </row>
    <row r="83" spans="1:70" hidden="1" x14ac:dyDescent="0.25">
      <c r="A83" s="57"/>
      <c r="B83" s="57"/>
      <c r="C83" s="57"/>
      <c r="D83" s="57"/>
      <c r="E83" s="57"/>
      <c r="F83" s="57"/>
      <c r="G83" s="57"/>
      <c r="H83" s="32"/>
      <c r="I83" s="32"/>
      <c r="J83" s="32"/>
      <c r="K83" s="32"/>
      <c r="L83" s="32"/>
      <c r="M83" s="32"/>
      <c r="N83" s="32"/>
      <c r="O83" s="32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32"/>
      <c r="AG83" s="32"/>
      <c r="AH83" s="57"/>
      <c r="AI83" s="58"/>
      <c r="AJ83" s="58"/>
      <c r="AK83" s="58"/>
      <c r="AL83" s="58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</row>
    <row r="84" spans="1:70" x14ac:dyDescent="0.25">
      <c r="A84" s="57"/>
      <c r="B84" s="57"/>
      <c r="C84" s="57"/>
      <c r="D84" s="57"/>
      <c r="E84" s="57"/>
      <c r="F84" s="57"/>
      <c r="G84" s="57"/>
      <c r="H84" s="32"/>
      <c r="I84" s="32"/>
      <c r="J84" s="32"/>
      <c r="K84" s="32"/>
      <c r="L84" s="32"/>
      <c r="M84" s="32"/>
      <c r="N84" s="32"/>
      <c r="O84" s="32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32"/>
      <c r="AG84" s="32"/>
      <c r="AH84" s="7" t="s">
        <v>73</v>
      </c>
      <c r="AI84" s="59" t="s">
        <v>14</v>
      </c>
      <c r="AJ84" s="59" t="str">
        <f>$AJ$20</f>
        <v>Meta Parcial</v>
      </c>
      <c r="AK84" s="60" t="str">
        <f>$AK$20</f>
        <v>06 a 31 - Mai - 24</v>
      </c>
      <c r="AL84" s="9"/>
      <c r="AM84" s="8" t="e">
        <f t="shared" ref="AM84:AU84" si="53">#REF!</f>
        <v>#REF!</v>
      </c>
      <c r="AN84" s="8" t="e">
        <f t="shared" si="53"/>
        <v>#REF!</v>
      </c>
      <c r="AO84" s="8" t="e">
        <f t="shared" si="53"/>
        <v>#REF!</v>
      </c>
      <c r="AP84" s="8" t="e">
        <f t="shared" si="53"/>
        <v>#REF!</v>
      </c>
      <c r="AQ84" s="8" t="e">
        <f t="shared" si="53"/>
        <v>#REF!</v>
      </c>
      <c r="AR84" s="8" t="e">
        <f t="shared" si="53"/>
        <v>#REF!</v>
      </c>
      <c r="AS84" s="8" t="e">
        <f t="shared" si="53"/>
        <v>#REF!</v>
      </c>
      <c r="AT84" s="8" t="e">
        <f t="shared" si="53"/>
        <v>#REF!</v>
      </c>
      <c r="AU84" s="8" t="e">
        <f t="shared" si="53"/>
        <v>#REF!</v>
      </c>
      <c r="AV84" s="8" t="e">
        <f ca="1">AV10</f>
        <v>#NAME?</v>
      </c>
      <c r="AW84" s="8" t="e">
        <f t="shared" ref="AW84:BR84" ca="1" si="54">AW10</f>
        <v>#NAME?</v>
      </c>
      <c r="AX84" s="8" t="e">
        <f t="shared" ca="1" si="54"/>
        <v>#NAME?</v>
      </c>
      <c r="AY84" s="8" t="e">
        <f t="shared" ca="1" si="54"/>
        <v>#NAME?</v>
      </c>
      <c r="AZ84" s="8" t="e">
        <f t="shared" ca="1" si="54"/>
        <v>#NAME?</v>
      </c>
      <c r="BA84" s="8" t="e">
        <f t="shared" ca="1" si="54"/>
        <v>#NAME?</v>
      </c>
      <c r="BB84" s="8" t="e">
        <f t="shared" ca="1" si="54"/>
        <v>#NAME?</v>
      </c>
      <c r="BC84" s="8" t="e">
        <f t="shared" ca="1" si="54"/>
        <v>#NAME?</v>
      </c>
      <c r="BD84" s="8" t="e">
        <f t="shared" ca="1" si="54"/>
        <v>#NAME?</v>
      </c>
      <c r="BE84" s="8" t="e">
        <f t="shared" ca="1" si="54"/>
        <v>#NAME?</v>
      </c>
      <c r="BF84" s="8" t="e">
        <f t="shared" ca="1" si="54"/>
        <v>#NAME?</v>
      </c>
      <c r="BG84" s="8" t="e">
        <f t="shared" ca="1" si="54"/>
        <v>#NAME?</v>
      </c>
      <c r="BH84" s="8" t="e">
        <f t="shared" ca="1" si="54"/>
        <v>#NAME?</v>
      </c>
      <c r="BI84" s="8" t="e">
        <f t="shared" ca="1" si="54"/>
        <v>#NAME?</v>
      </c>
      <c r="BJ84" s="8" t="e">
        <f t="shared" ca="1" si="54"/>
        <v>#NAME?</v>
      </c>
      <c r="BK84" s="8" t="e">
        <f t="shared" ca="1" si="54"/>
        <v>#NAME?</v>
      </c>
      <c r="BL84" s="8" t="e">
        <f t="shared" ca="1" si="54"/>
        <v>#NAME?</v>
      </c>
      <c r="BM84" s="8" t="e">
        <f t="shared" ca="1" si="54"/>
        <v>#NAME?</v>
      </c>
      <c r="BN84" s="8" t="e">
        <f t="shared" ca="1" si="54"/>
        <v>#NAME?</v>
      </c>
      <c r="BO84" s="8" t="e">
        <f t="shared" ca="1" si="54"/>
        <v>#NAME?</v>
      </c>
      <c r="BP84" s="8" t="e">
        <f t="shared" ca="1" si="54"/>
        <v>#NAME?</v>
      </c>
      <c r="BQ84" s="8" t="e">
        <f t="shared" ca="1" si="54"/>
        <v>#NAME?</v>
      </c>
      <c r="BR84" s="8" t="e">
        <f t="shared" ca="1" si="54"/>
        <v>#NAME?</v>
      </c>
    </row>
    <row r="85" spans="1:70" x14ac:dyDescent="0.25">
      <c r="A85" s="57"/>
      <c r="B85" s="57"/>
      <c r="C85" s="57"/>
      <c r="D85" s="57"/>
      <c r="E85" s="57"/>
      <c r="F85" s="57"/>
      <c r="G85" s="57"/>
      <c r="H85" s="32"/>
      <c r="I85" s="32"/>
      <c r="J85" s="32"/>
      <c r="K85" s="32"/>
      <c r="L85" s="32"/>
      <c r="M85" s="32"/>
      <c r="N85" s="32"/>
      <c r="O85" s="32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32"/>
      <c r="AG85" s="32"/>
      <c r="AH85" s="13" t="s">
        <v>68</v>
      </c>
      <c r="AI85" s="61">
        <v>60</v>
      </c>
      <c r="AJ85" s="61">
        <f>ROUND(((AI85/31)*26),0)</f>
        <v>50</v>
      </c>
      <c r="AK85" s="61">
        <v>40</v>
      </c>
      <c r="AL85" s="55"/>
      <c r="AM85" s="39">
        <v>40</v>
      </c>
      <c r="AN85" s="39">
        <v>65</v>
      </c>
      <c r="AO85" s="39">
        <v>61</v>
      </c>
      <c r="AP85" s="39">
        <v>65</v>
      </c>
      <c r="AQ85" s="39">
        <v>63</v>
      </c>
      <c r="AR85" s="39">
        <v>57</v>
      </c>
      <c r="AS85" s="39">
        <v>61</v>
      </c>
      <c r="AT85" s="39">
        <v>65</v>
      </c>
      <c r="AU85" s="39">
        <v>68</v>
      </c>
      <c r="AV85" s="39">
        <v>72</v>
      </c>
      <c r="AW85" s="39">
        <v>72</v>
      </c>
      <c r="AX85" s="39">
        <v>94</v>
      </c>
      <c r="AY85" s="39">
        <v>105</v>
      </c>
      <c r="AZ85" s="39">
        <v>99</v>
      </c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</row>
    <row r="86" spans="1:70" hidden="1" x14ac:dyDescent="0.25">
      <c r="A86" s="57"/>
      <c r="B86" s="57"/>
      <c r="C86" s="57"/>
      <c r="D86" s="57"/>
      <c r="E86" s="57"/>
      <c r="F86" s="57"/>
      <c r="G86" s="57"/>
      <c r="H86" s="32"/>
      <c r="I86" s="32"/>
      <c r="J86" s="32"/>
      <c r="K86" s="32"/>
      <c r="L86" s="32"/>
      <c r="M86" s="32"/>
      <c r="N86" s="32"/>
      <c r="O86" s="32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32"/>
      <c r="AG86" s="32"/>
      <c r="AH86" s="13"/>
      <c r="AI86" s="61"/>
      <c r="AJ86" s="61">
        <f t="shared" ref="AJ86:AJ91" si="55">ROUND(((AI86/31)*26),0)</f>
        <v>0</v>
      </c>
      <c r="AK86" s="61"/>
      <c r="AL86" s="55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</row>
    <row r="87" spans="1:70" hidden="1" x14ac:dyDescent="0.25">
      <c r="A87" s="57"/>
      <c r="B87" s="57"/>
      <c r="C87" s="57"/>
      <c r="D87" s="57"/>
      <c r="E87" s="57"/>
      <c r="F87" s="57"/>
      <c r="G87" s="57"/>
      <c r="H87" s="32"/>
      <c r="I87" s="32"/>
      <c r="J87" s="32"/>
      <c r="K87" s="32"/>
      <c r="L87" s="32"/>
      <c r="M87" s="32"/>
      <c r="N87" s="32"/>
      <c r="O87" s="32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32"/>
      <c r="AG87" s="32"/>
      <c r="AH87" s="13"/>
      <c r="AI87" s="61"/>
      <c r="AJ87" s="61">
        <f t="shared" si="55"/>
        <v>0</v>
      </c>
      <c r="AK87" s="61"/>
      <c r="AL87" s="55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</row>
    <row r="88" spans="1:70" x14ac:dyDescent="0.25">
      <c r="A88" s="57"/>
      <c r="B88" s="57"/>
      <c r="C88" s="57"/>
      <c r="D88" s="57"/>
      <c r="E88" s="57"/>
      <c r="F88" s="57"/>
      <c r="G88" s="57"/>
      <c r="H88" s="32"/>
      <c r="I88" s="32"/>
      <c r="J88" s="32"/>
      <c r="K88" s="32"/>
      <c r="L88" s="32"/>
      <c r="M88" s="32"/>
      <c r="N88" s="32"/>
      <c r="O88" s="32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32"/>
      <c r="AG88" s="32"/>
      <c r="AH88" s="13" t="s">
        <v>74</v>
      </c>
      <c r="AI88" s="61">
        <v>60</v>
      </c>
      <c r="AJ88" s="61">
        <f t="shared" si="55"/>
        <v>50</v>
      </c>
      <c r="AK88" s="61">
        <v>34</v>
      </c>
      <c r="AL88" s="55"/>
      <c r="AM88" s="39">
        <v>40</v>
      </c>
      <c r="AN88" s="39">
        <v>61</v>
      </c>
      <c r="AO88" s="39">
        <v>66</v>
      </c>
      <c r="AP88" s="39">
        <v>66</v>
      </c>
      <c r="AQ88" s="39">
        <v>72</v>
      </c>
      <c r="AR88" s="39">
        <v>64</v>
      </c>
      <c r="AS88" s="39">
        <v>61</v>
      </c>
      <c r="AT88" s="39">
        <v>71</v>
      </c>
      <c r="AU88" s="39">
        <v>60</v>
      </c>
      <c r="AV88" s="39">
        <v>72</v>
      </c>
      <c r="AW88" s="39">
        <v>72</v>
      </c>
      <c r="AX88" s="39">
        <v>109</v>
      </c>
      <c r="AY88" s="39">
        <v>100</v>
      </c>
      <c r="AZ88" s="39">
        <v>90</v>
      </c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</row>
    <row r="89" spans="1:70" hidden="1" x14ac:dyDescent="0.25">
      <c r="A89" s="57"/>
      <c r="B89" s="57"/>
      <c r="C89" s="57"/>
      <c r="D89" s="57"/>
      <c r="E89" s="57"/>
      <c r="F89" s="57"/>
      <c r="G89" s="57"/>
      <c r="H89" s="32"/>
      <c r="I89" s="32"/>
      <c r="J89" s="32"/>
      <c r="K89" s="32"/>
      <c r="L89" s="32"/>
      <c r="M89" s="32"/>
      <c r="N89" s="32"/>
      <c r="O89" s="32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32"/>
      <c r="AG89" s="32"/>
      <c r="AH89" s="13"/>
      <c r="AI89" s="61"/>
      <c r="AJ89" s="61">
        <f t="shared" si="55"/>
        <v>0</v>
      </c>
      <c r="AK89" s="61"/>
      <c r="AL89" s="55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</row>
    <row r="90" spans="1:70" x14ac:dyDescent="0.25">
      <c r="A90" s="57"/>
      <c r="B90" s="57"/>
      <c r="C90" s="57"/>
      <c r="D90" s="57"/>
      <c r="E90" s="57"/>
      <c r="F90" s="57"/>
      <c r="G90" s="57"/>
      <c r="H90" s="32"/>
      <c r="I90" s="32"/>
      <c r="J90" s="32"/>
      <c r="K90" s="32"/>
      <c r="L90" s="32"/>
      <c r="M90" s="32"/>
      <c r="N90" s="32"/>
      <c r="O90" s="32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32"/>
      <c r="AG90" s="32"/>
      <c r="AH90" s="13" t="s">
        <v>71</v>
      </c>
      <c r="AI90" s="61">
        <v>40</v>
      </c>
      <c r="AJ90" s="61">
        <f t="shared" si="55"/>
        <v>34</v>
      </c>
      <c r="AK90" s="61">
        <v>33</v>
      </c>
      <c r="AL90" s="55"/>
      <c r="AM90" s="39">
        <v>33</v>
      </c>
      <c r="AN90" s="39">
        <v>46</v>
      </c>
      <c r="AO90" s="39">
        <v>46</v>
      </c>
      <c r="AP90" s="39">
        <v>51</v>
      </c>
      <c r="AQ90" s="39">
        <v>41</v>
      </c>
      <c r="AR90" s="39">
        <v>42</v>
      </c>
      <c r="AS90" s="39">
        <v>49</v>
      </c>
      <c r="AT90" s="39">
        <v>47</v>
      </c>
      <c r="AU90" s="39">
        <v>52</v>
      </c>
      <c r="AV90" s="39">
        <v>60</v>
      </c>
      <c r="AW90" s="39">
        <v>63</v>
      </c>
      <c r="AX90" s="39">
        <v>86</v>
      </c>
      <c r="AY90" s="39">
        <v>108</v>
      </c>
      <c r="AZ90" s="39">
        <v>105</v>
      </c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</row>
    <row r="91" spans="1:70" x14ac:dyDescent="0.25">
      <c r="A91" s="57"/>
      <c r="B91" s="57"/>
      <c r="C91" s="57"/>
      <c r="D91" s="57"/>
      <c r="E91" s="57"/>
      <c r="F91" s="57"/>
      <c r="G91" s="57"/>
      <c r="H91" s="32"/>
      <c r="I91" s="32"/>
      <c r="J91" s="32"/>
      <c r="K91" s="32"/>
      <c r="L91" s="32"/>
      <c r="M91" s="32"/>
      <c r="N91" s="32"/>
      <c r="O91" s="32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32"/>
      <c r="AG91" s="32"/>
      <c r="AH91" s="13" t="s">
        <v>69</v>
      </c>
      <c r="AI91" s="61">
        <v>50</v>
      </c>
      <c r="AJ91" s="61">
        <f t="shared" si="55"/>
        <v>42</v>
      </c>
      <c r="AK91" s="61">
        <v>106</v>
      </c>
      <c r="AL91" s="55"/>
      <c r="AM91" s="39">
        <v>157</v>
      </c>
      <c r="AN91" s="39">
        <v>77</v>
      </c>
      <c r="AO91" s="39">
        <v>51</v>
      </c>
      <c r="AP91" s="39">
        <v>55</v>
      </c>
      <c r="AQ91" s="39">
        <v>58</v>
      </c>
      <c r="AR91" s="39">
        <v>68</v>
      </c>
      <c r="AS91" s="39">
        <v>52</v>
      </c>
      <c r="AT91" s="39">
        <v>55</v>
      </c>
      <c r="AU91" s="39">
        <v>65</v>
      </c>
      <c r="AV91" s="39">
        <v>80</v>
      </c>
      <c r="AW91" s="39">
        <v>84</v>
      </c>
      <c r="AX91" s="39">
        <v>106</v>
      </c>
      <c r="AY91" s="39">
        <v>126</v>
      </c>
      <c r="AZ91" s="39">
        <v>126</v>
      </c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</row>
    <row r="92" spans="1:70" x14ac:dyDescent="0.25">
      <c r="A92" s="57"/>
      <c r="B92" s="57"/>
      <c r="C92" s="57"/>
      <c r="D92" s="57"/>
      <c r="E92" s="57"/>
      <c r="F92" s="57"/>
      <c r="G92" s="57"/>
      <c r="H92" s="32"/>
      <c r="I92" s="32"/>
      <c r="J92" s="32"/>
      <c r="K92" s="32"/>
      <c r="L92" s="32"/>
      <c r="M92" s="32"/>
      <c r="N92" s="32"/>
      <c r="O92" s="32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32"/>
      <c r="AG92" s="32"/>
      <c r="AH92" s="20" t="s">
        <v>23</v>
      </c>
      <c r="AI92" s="62">
        <f>SUM(AI85:AI91)</f>
        <v>210</v>
      </c>
      <c r="AJ92" s="62">
        <f>SUM(AJ85:AJ91)</f>
        <v>176</v>
      </c>
      <c r="AK92" s="62">
        <f>SUM(AK85:AK91)</f>
        <v>213</v>
      </c>
      <c r="AL92" s="56"/>
      <c r="AM92" s="42">
        <f t="shared" ref="AM92:AS92" si="56">SUM(AM85:AM91)</f>
        <v>270</v>
      </c>
      <c r="AN92" s="42">
        <f t="shared" si="56"/>
        <v>249</v>
      </c>
      <c r="AO92" s="42">
        <f t="shared" si="56"/>
        <v>224</v>
      </c>
      <c r="AP92" s="42">
        <f t="shared" si="56"/>
        <v>237</v>
      </c>
      <c r="AQ92" s="42">
        <f t="shared" si="56"/>
        <v>234</v>
      </c>
      <c r="AR92" s="42">
        <f t="shared" si="56"/>
        <v>231</v>
      </c>
      <c r="AS92" s="42">
        <f t="shared" si="56"/>
        <v>223</v>
      </c>
      <c r="AT92" s="42">
        <v>238</v>
      </c>
      <c r="AU92" s="42">
        <f t="shared" ref="AU92:BR92" si="57">SUM(AU85:AU91)</f>
        <v>245</v>
      </c>
      <c r="AV92" s="42">
        <f t="shared" si="57"/>
        <v>284</v>
      </c>
      <c r="AW92" s="42">
        <f t="shared" si="57"/>
        <v>291</v>
      </c>
      <c r="AX92" s="42">
        <f t="shared" si="57"/>
        <v>395</v>
      </c>
      <c r="AY92" s="42">
        <f t="shared" si="57"/>
        <v>439</v>
      </c>
      <c r="AZ92" s="42">
        <f t="shared" si="57"/>
        <v>420</v>
      </c>
      <c r="BA92" s="42">
        <f t="shared" si="57"/>
        <v>0</v>
      </c>
      <c r="BB92" s="42">
        <f t="shared" si="57"/>
        <v>0</v>
      </c>
      <c r="BC92" s="42">
        <f t="shared" si="57"/>
        <v>0</v>
      </c>
      <c r="BD92" s="42">
        <f t="shared" si="57"/>
        <v>0</v>
      </c>
      <c r="BE92" s="42">
        <f t="shared" si="57"/>
        <v>0</v>
      </c>
      <c r="BF92" s="42">
        <f t="shared" si="57"/>
        <v>0</v>
      </c>
      <c r="BG92" s="42">
        <f t="shared" si="57"/>
        <v>0</v>
      </c>
      <c r="BH92" s="42">
        <f t="shared" si="57"/>
        <v>0</v>
      </c>
      <c r="BI92" s="42">
        <f t="shared" si="57"/>
        <v>0</v>
      </c>
      <c r="BJ92" s="42">
        <f t="shared" si="57"/>
        <v>0</v>
      </c>
      <c r="BK92" s="42">
        <f t="shared" si="57"/>
        <v>0</v>
      </c>
      <c r="BL92" s="42">
        <f t="shared" si="57"/>
        <v>0</v>
      </c>
      <c r="BM92" s="42">
        <f t="shared" si="57"/>
        <v>0</v>
      </c>
      <c r="BN92" s="42">
        <f t="shared" si="57"/>
        <v>0</v>
      </c>
      <c r="BO92" s="42">
        <f t="shared" si="57"/>
        <v>0</v>
      </c>
      <c r="BP92" s="42">
        <f t="shared" si="57"/>
        <v>0</v>
      </c>
      <c r="BQ92" s="42">
        <f t="shared" si="57"/>
        <v>0</v>
      </c>
      <c r="BR92" s="42">
        <f t="shared" si="57"/>
        <v>0</v>
      </c>
    </row>
    <row r="93" spans="1:70" x14ac:dyDescent="0.25">
      <c r="A93" s="57"/>
      <c r="B93" s="57"/>
      <c r="C93" s="57"/>
      <c r="D93" s="57"/>
      <c r="E93" s="57"/>
      <c r="F93" s="57"/>
      <c r="G93" s="57"/>
      <c r="H93" s="32"/>
      <c r="I93" s="32"/>
      <c r="J93" s="32"/>
      <c r="K93" s="32"/>
      <c r="L93" s="32"/>
      <c r="M93" s="32"/>
      <c r="N93" s="32"/>
      <c r="O93" s="32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32"/>
      <c r="AG93" s="32"/>
      <c r="AH93" s="57"/>
      <c r="AI93" s="58"/>
      <c r="AJ93" s="58"/>
      <c r="AK93" s="58"/>
      <c r="AL93" s="58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</row>
    <row r="94" spans="1:70" x14ac:dyDescent="0.25">
      <c r="A94" s="57"/>
      <c r="B94" s="57"/>
      <c r="C94" s="57"/>
      <c r="D94" s="57"/>
      <c r="E94" s="57"/>
      <c r="F94" s="57"/>
      <c r="G94" s="57"/>
      <c r="H94" s="32"/>
      <c r="I94" s="32"/>
      <c r="J94" s="32"/>
      <c r="K94" s="32"/>
      <c r="L94" s="32"/>
      <c r="M94" s="32"/>
      <c r="N94" s="32"/>
      <c r="O94" s="32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32"/>
      <c r="AG94" s="32"/>
      <c r="AH94" s="7" t="s">
        <v>75</v>
      </c>
      <c r="AI94" s="59" t="s">
        <v>14</v>
      </c>
      <c r="AJ94" s="59" t="str">
        <f>$AJ$20</f>
        <v>Meta Parcial</v>
      </c>
      <c r="AK94" s="60" t="str">
        <f>$AK$20</f>
        <v>06 a 31 - Mai - 24</v>
      </c>
      <c r="AL94" s="9"/>
      <c r="AM94" s="8" t="e">
        <f t="shared" ref="AM94:AU94" si="58">#REF!</f>
        <v>#REF!</v>
      </c>
      <c r="AN94" s="8" t="e">
        <f t="shared" si="58"/>
        <v>#REF!</v>
      </c>
      <c r="AO94" s="8" t="e">
        <f t="shared" si="58"/>
        <v>#REF!</v>
      </c>
      <c r="AP94" s="8" t="e">
        <f t="shared" si="58"/>
        <v>#REF!</v>
      </c>
      <c r="AQ94" s="8" t="e">
        <f t="shared" si="58"/>
        <v>#REF!</v>
      </c>
      <c r="AR94" s="8" t="e">
        <f t="shared" si="58"/>
        <v>#REF!</v>
      </c>
      <c r="AS94" s="8" t="e">
        <f t="shared" si="58"/>
        <v>#REF!</v>
      </c>
      <c r="AT94" s="8" t="e">
        <f t="shared" si="58"/>
        <v>#REF!</v>
      </c>
      <c r="AU94" s="8" t="e">
        <f t="shared" si="58"/>
        <v>#REF!</v>
      </c>
      <c r="AV94" s="8" t="e">
        <f ca="1">AV10</f>
        <v>#NAME?</v>
      </c>
      <c r="AW94" s="8" t="e">
        <f t="shared" ref="AW94:BR94" ca="1" si="59">AW10</f>
        <v>#NAME?</v>
      </c>
      <c r="AX94" s="8" t="e">
        <f t="shared" ca="1" si="59"/>
        <v>#NAME?</v>
      </c>
      <c r="AY94" s="8" t="e">
        <f t="shared" ca="1" si="59"/>
        <v>#NAME?</v>
      </c>
      <c r="AZ94" s="8" t="e">
        <f t="shared" ca="1" si="59"/>
        <v>#NAME?</v>
      </c>
      <c r="BA94" s="8" t="e">
        <f t="shared" ca="1" si="59"/>
        <v>#NAME?</v>
      </c>
      <c r="BB94" s="8" t="e">
        <f t="shared" ca="1" si="59"/>
        <v>#NAME?</v>
      </c>
      <c r="BC94" s="8" t="e">
        <f t="shared" ca="1" si="59"/>
        <v>#NAME?</v>
      </c>
      <c r="BD94" s="8" t="e">
        <f t="shared" ca="1" si="59"/>
        <v>#NAME?</v>
      </c>
      <c r="BE94" s="8" t="e">
        <f t="shared" ca="1" si="59"/>
        <v>#NAME?</v>
      </c>
      <c r="BF94" s="8" t="e">
        <f t="shared" ca="1" si="59"/>
        <v>#NAME?</v>
      </c>
      <c r="BG94" s="8" t="e">
        <f t="shared" ca="1" si="59"/>
        <v>#NAME?</v>
      </c>
      <c r="BH94" s="8" t="e">
        <f t="shared" ca="1" si="59"/>
        <v>#NAME?</v>
      </c>
      <c r="BI94" s="8" t="e">
        <f t="shared" ca="1" si="59"/>
        <v>#NAME?</v>
      </c>
      <c r="BJ94" s="8" t="e">
        <f t="shared" ca="1" si="59"/>
        <v>#NAME?</v>
      </c>
      <c r="BK94" s="8" t="e">
        <f t="shared" ca="1" si="59"/>
        <v>#NAME?</v>
      </c>
      <c r="BL94" s="8" t="e">
        <f t="shared" ca="1" si="59"/>
        <v>#NAME?</v>
      </c>
      <c r="BM94" s="8" t="e">
        <f t="shared" ca="1" si="59"/>
        <v>#NAME?</v>
      </c>
      <c r="BN94" s="8" t="e">
        <f t="shared" ca="1" si="59"/>
        <v>#NAME?</v>
      </c>
      <c r="BO94" s="8" t="e">
        <f t="shared" ca="1" si="59"/>
        <v>#NAME?</v>
      </c>
      <c r="BP94" s="8" t="e">
        <f t="shared" ca="1" si="59"/>
        <v>#NAME?</v>
      </c>
      <c r="BQ94" s="8" t="e">
        <f t="shared" ca="1" si="59"/>
        <v>#NAME?</v>
      </c>
      <c r="BR94" s="8" t="e">
        <f t="shared" ca="1" si="59"/>
        <v>#NAME?</v>
      </c>
    </row>
    <row r="95" spans="1:70" x14ac:dyDescent="0.25">
      <c r="A95" s="57"/>
      <c r="B95" s="57"/>
      <c r="C95" s="57"/>
      <c r="D95" s="57"/>
      <c r="E95" s="57"/>
      <c r="F95" s="57"/>
      <c r="G95" s="57"/>
      <c r="H95" s="32"/>
      <c r="I95" s="32"/>
      <c r="J95" s="32"/>
      <c r="K95" s="32"/>
      <c r="L95" s="32"/>
      <c r="M95" s="32"/>
      <c r="N95" s="32"/>
      <c r="O95" s="32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32"/>
      <c r="AG95" s="32"/>
      <c r="AH95" s="13" t="s">
        <v>68</v>
      </c>
      <c r="AI95" s="61">
        <v>60</v>
      </c>
      <c r="AJ95" s="61">
        <f>ROUND(((AI95/31)*26),0)</f>
        <v>50</v>
      </c>
      <c r="AK95" s="61">
        <v>40</v>
      </c>
      <c r="AL95" s="55"/>
      <c r="AM95" s="39">
        <v>40</v>
      </c>
      <c r="AN95" s="39">
        <v>65</v>
      </c>
      <c r="AO95" s="39">
        <v>61</v>
      </c>
      <c r="AP95" s="39">
        <v>65</v>
      </c>
      <c r="AQ95" s="39">
        <v>63</v>
      </c>
      <c r="AR95" s="39">
        <v>57</v>
      </c>
      <c r="AS95" s="39">
        <v>61</v>
      </c>
      <c r="AT95" s="39">
        <v>65</v>
      </c>
      <c r="AU95" s="39">
        <v>68</v>
      </c>
      <c r="AV95" s="39">
        <v>74</v>
      </c>
      <c r="AW95" s="39">
        <v>88</v>
      </c>
      <c r="AX95" s="39">
        <v>87</v>
      </c>
      <c r="AY95" s="39">
        <v>102</v>
      </c>
      <c r="AZ95" s="39">
        <v>80</v>
      </c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</row>
    <row r="96" spans="1:70" hidden="1" x14ac:dyDescent="0.25">
      <c r="A96" s="57"/>
      <c r="B96" s="57"/>
      <c r="C96" s="57"/>
      <c r="D96" s="57"/>
      <c r="E96" s="57"/>
      <c r="F96" s="57"/>
      <c r="G96" s="57"/>
      <c r="H96" s="32"/>
      <c r="I96" s="32"/>
      <c r="J96" s="32"/>
      <c r="K96" s="32"/>
      <c r="L96" s="32"/>
      <c r="M96" s="32"/>
      <c r="N96" s="32"/>
      <c r="O96" s="32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32"/>
      <c r="AG96" s="32"/>
      <c r="AH96" s="13"/>
      <c r="AI96" s="61"/>
      <c r="AJ96" s="61">
        <f t="shared" ref="AJ96:AJ101" si="60">ROUND(((AI96/31)*26),0)</f>
        <v>0</v>
      </c>
      <c r="AK96" s="61"/>
      <c r="AL96" s="55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</row>
    <row r="97" spans="1:70" hidden="1" x14ac:dyDescent="0.25">
      <c r="A97" s="57"/>
      <c r="B97" s="57"/>
      <c r="C97" s="57"/>
      <c r="D97" s="57"/>
      <c r="E97" s="57"/>
      <c r="F97" s="57"/>
      <c r="G97" s="57"/>
      <c r="H97" s="32"/>
      <c r="I97" s="32"/>
      <c r="J97" s="32"/>
      <c r="K97" s="32"/>
      <c r="L97" s="32"/>
      <c r="M97" s="32"/>
      <c r="N97" s="32"/>
      <c r="O97" s="32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32"/>
      <c r="AG97" s="32"/>
      <c r="AH97" s="13"/>
      <c r="AI97" s="61"/>
      <c r="AJ97" s="61">
        <f t="shared" si="60"/>
        <v>0</v>
      </c>
      <c r="AK97" s="61"/>
      <c r="AL97" s="55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</row>
    <row r="98" spans="1:70" x14ac:dyDescent="0.25">
      <c r="A98" s="57"/>
      <c r="B98" s="57"/>
      <c r="C98" s="57"/>
      <c r="D98" s="57"/>
      <c r="E98" s="57"/>
      <c r="F98" s="57"/>
      <c r="G98" s="57"/>
      <c r="H98" s="32"/>
      <c r="I98" s="32"/>
      <c r="J98" s="32"/>
      <c r="K98" s="32"/>
      <c r="L98" s="32"/>
      <c r="M98" s="32"/>
      <c r="N98" s="32"/>
      <c r="O98" s="32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32"/>
      <c r="AG98" s="32"/>
      <c r="AH98" s="13" t="s">
        <v>74</v>
      </c>
      <c r="AI98" s="61">
        <v>60</v>
      </c>
      <c r="AJ98" s="61">
        <f t="shared" si="60"/>
        <v>50</v>
      </c>
      <c r="AK98" s="61">
        <v>34</v>
      </c>
      <c r="AL98" s="55"/>
      <c r="AM98" s="39">
        <v>40</v>
      </c>
      <c r="AN98" s="39">
        <v>61</v>
      </c>
      <c r="AO98" s="39">
        <v>66</v>
      </c>
      <c r="AP98" s="39">
        <v>66</v>
      </c>
      <c r="AQ98" s="39">
        <v>72</v>
      </c>
      <c r="AR98" s="39">
        <v>64</v>
      </c>
      <c r="AS98" s="39">
        <v>61</v>
      </c>
      <c r="AT98" s="39">
        <v>71</v>
      </c>
      <c r="AU98" s="39">
        <v>60</v>
      </c>
      <c r="AV98" s="39">
        <v>69</v>
      </c>
      <c r="AW98" s="39">
        <v>71</v>
      </c>
      <c r="AX98" s="39">
        <v>101</v>
      </c>
      <c r="AY98" s="39">
        <v>92</v>
      </c>
      <c r="AZ98" s="39">
        <v>92</v>
      </c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</row>
    <row r="99" spans="1:70" hidden="1" x14ac:dyDescent="0.25">
      <c r="A99" s="57"/>
      <c r="B99" s="57"/>
      <c r="C99" s="57"/>
      <c r="D99" s="57"/>
      <c r="E99" s="57"/>
      <c r="F99" s="57"/>
      <c r="G99" s="57"/>
      <c r="H99" s="32"/>
      <c r="I99" s="32"/>
      <c r="J99" s="32"/>
      <c r="K99" s="32"/>
      <c r="L99" s="32"/>
      <c r="M99" s="32"/>
      <c r="N99" s="32"/>
      <c r="O99" s="32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32"/>
      <c r="AG99" s="32"/>
      <c r="AH99" s="13"/>
      <c r="AI99" s="61"/>
      <c r="AJ99" s="61">
        <f t="shared" si="60"/>
        <v>0</v>
      </c>
      <c r="AK99" s="61"/>
      <c r="AL99" s="55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</row>
    <row r="100" spans="1:70" x14ac:dyDescent="0.25">
      <c r="A100" s="57"/>
      <c r="B100" s="57"/>
      <c r="C100" s="57"/>
      <c r="D100" s="57"/>
      <c r="E100" s="57"/>
      <c r="F100" s="57"/>
      <c r="G100" s="57"/>
      <c r="H100" s="32"/>
      <c r="I100" s="32"/>
      <c r="J100" s="32"/>
      <c r="K100" s="32"/>
      <c r="L100" s="32"/>
      <c r="M100" s="32"/>
      <c r="N100" s="32"/>
      <c r="O100" s="32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32"/>
      <c r="AG100" s="32"/>
      <c r="AH100" s="13" t="s">
        <v>71</v>
      </c>
      <c r="AI100" s="61">
        <v>40</v>
      </c>
      <c r="AJ100" s="61">
        <f t="shared" si="60"/>
        <v>34</v>
      </c>
      <c r="AK100" s="61">
        <v>33</v>
      </c>
      <c r="AL100" s="55"/>
      <c r="AM100" s="39">
        <v>33</v>
      </c>
      <c r="AN100" s="39">
        <v>46</v>
      </c>
      <c r="AO100" s="39">
        <v>46</v>
      </c>
      <c r="AP100" s="39">
        <v>51</v>
      </c>
      <c r="AQ100" s="39">
        <v>41</v>
      </c>
      <c r="AR100" s="39">
        <v>42</v>
      </c>
      <c r="AS100" s="39">
        <v>49</v>
      </c>
      <c r="AT100" s="39">
        <v>47</v>
      </c>
      <c r="AU100" s="39">
        <v>52</v>
      </c>
      <c r="AV100" s="39">
        <v>55</v>
      </c>
      <c r="AW100" s="39">
        <v>26</v>
      </c>
      <c r="AX100" s="39">
        <v>58</v>
      </c>
      <c r="AY100" s="39">
        <v>90</v>
      </c>
      <c r="AZ100" s="39">
        <v>92</v>
      </c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</row>
    <row r="101" spans="1:70" x14ac:dyDescent="0.25">
      <c r="A101" s="57"/>
      <c r="B101" s="57"/>
      <c r="C101" s="57"/>
      <c r="D101" s="57"/>
      <c r="E101" s="57"/>
      <c r="F101" s="57"/>
      <c r="G101" s="57"/>
      <c r="H101" s="32"/>
      <c r="I101" s="32"/>
      <c r="J101" s="32"/>
      <c r="K101" s="32"/>
      <c r="L101" s="32"/>
      <c r="M101" s="32"/>
      <c r="N101" s="32"/>
      <c r="O101" s="32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32"/>
      <c r="AG101" s="32"/>
      <c r="AH101" s="13" t="s">
        <v>69</v>
      </c>
      <c r="AI101" s="61">
        <v>50</v>
      </c>
      <c r="AJ101" s="61">
        <f t="shared" si="60"/>
        <v>42</v>
      </c>
      <c r="AK101" s="61">
        <v>106</v>
      </c>
      <c r="AL101" s="55"/>
      <c r="AM101" s="39">
        <v>157</v>
      </c>
      <c r="AN101" s="39">
        <v>77</v>
      </c>
      <c r="AO101" s="39">
        <v>51</v>
      </c>
      <c r="AP101" s="39">
        <v>55</v>
      </c>
      <c r="AQ101" s="39">
        <v>58</v>
      </c>
      <c r="AR101" s="39">
        <v>68</v>
      </c>
      <c r="AS101" s="39">
        <v>52</v>
      </c>
      <c r="AT101" s="39">
        <v>55</v>
      </c>
      <c r="AU101" s="39">
        <v>65</v>
      </c>
      <c r="AV101" s="39">
        <v>71</v>
      </c>
      <c r="AW101" s="39">
        <v>67</v>
      </c>
      <c r="AX101" s="39">
        <v>66</v>
      </c>
      <c r="AY101" s="39">
        <v>86</v>
      </c>
      <c r="AZ101" s="39">
        <v>77</v>
      </c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</row>
    <row r="102" spans="1:70" x14ac:dyDescent="0.25">
      <c r="A102" s="57"/>
      <c r="B102" s="57"/>
      <c r="C102" s="57"/>
      <c r="D102" s="57"/>
      <c r="E102" s="57"/>
      <c r="F102" s="57"/>
      <c r="G102" s="57"/>
      <c r="H102" s="32"/>
      <c r="I102" s="32"/>
      <c r="J102" s="32"/>
      <c r="K102" s="32"/>
      <c r="L102" s="32"/>
      <c r="M102" s="32"/>
      <c r="N102" s="32"/>
      <c r="O102" s="32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32"/>
      <c r="AG102" s="32"/>
      <c r="AH102" s="20" t="s">
        <v>23</v>
      </c>
      <c r="AI102" s="62">
        <f>SUM(AI95:AI101)</f>
        <v>210</v>
      </c>
      <c r="AJ102" s="62">
        <f>SUM(AJ95:AJ101)</f>
        <v>176</v>
      </c>
      <c r="AK102" s="62">
        <f>SUM(AK95:AK101)</f>
        <v>213</v>
      </c>
      <c r="AL102" s="56"/>
      <c r="AM102" s="42">
        <f t="shared" ref="AM102:AS102" si="61">SUM(AM95:AM101)</f>
        <v>270</v>
      </c>
      <c r="AN102" s="42">
        <f t="shared" si="61"/>
        <v>249</v>
      </c>
      <c r="AO102" s="42">
        <f t="shared" si="61"/>
        <v>224</v>
      </c>
      <c r="AP102" s="42">
        <f t="shared" si="61"/>
        <v>237</v>
      </c>
      <c r="AQ102" s="42">
        <f t="shared" si="61"/>
        <v>234</v>
      </c>
      <c r="AR102" s="42">
        <f t="shared" si="61"/>
        <v>231</v>
      </c>
      <c r="AS102" s="42">
        <f t="shared" si="61"/>
        <v>223</v>
      </c>
      <c r="AT102" s="42">
        <v>238</v>
      </c>
      <c r="AU102" s="42">
        <f t="shared" ref="AU102:BR102" si="62">SUM(AU95:AU101)</f>
        <v>245</v>
      </c>
      <c r="AV102" s="42">
        <f t="shared" si="62"/>
        <v>269</v>
      </c>
      <c r="AW102" s="42">
        <f t="shared" si="62"/>
        <v>252</v>
      </c>
      <c r="AX102" s="42">
        <f t="shared" si="62"/>
        <v>312</v>
      </c>
      <c r="AY102" s="42">
        <f t="shared" si="62"/>
        <v>370</v>
      </c>
      <c r="AZ102" s="42">
        <f t="shared" si="62"/>
        <v>341</v>
      </c>
      <c r="BA102" s="42">
        <f t="shared" si="62"/>
        <v>0</v>
      </c>
      <c r="BB102" s="42">
        <f t="shared" si="62"/>
        <v>0</v>
      </c>
      <c r="BC102" s="42">
        <f t="shared" si="62"/>
        <v>0</v>
      </c>
      <c r="BD102" s="42">
        <f t="shared" si="62"/>
        <v>0</v>
      </c>
      <c r="BE102" s="42">
        <f t="shared" si="62"/>
        <v>0</v>
      </c>
      <c r="BF102" s="42">
        <f t="shared" si="62"/>
        <v>0</v>
      </c>
      <c r="BG102" s="42">
        <f t="shared" si="62"/>
        <v>0</v>
      </c>
      <c r="BH102" s="42">
        <f t="shared" si="62"/>
        <v>0</v>
      </c>
      <c r="BI102" s="42">
        <f t="shared" si="62"/>
        <v>0</v>
      </c>
      <c r="BJ102" s="42">
        <f t="shared" si="62"/>
        <v>0</v>
      </c>
      <c r="BK102" s="42">
        <f t="shared" si="62"/>
        <v>0</v>
      </c>
      <c r="BL102" s="42">
        <f t="shared" si="62"/>
        <v>0</v>
      </c>
      <c r="BM102" s="42">
        <f t="shared" si="62"/>
        <v>0</v>
      </c>
      <c r="BN102" s="42">
        <f t="shared" si="62"/>
        <v>0</v>
      </c>
      <c r="BO102" s="42">
        <f t="shared" si="62"/>
        <v>0</v>
      </c>
      <c r="BP102" s="42">
        <f t="shared" si="62"/>
        <v>0</v>
      </c>
      <c r="BQ102" s="42">
        <f t="shared" si="62"/>
        <v>0</v>
      </c>
      <c r="BR102" s="42">
        <f t="shared" si="62"/>
        <v>0</v>
      </c>
    </row>
    <row r="103" spans="1:70" x14ac:dyDescent="0.25">
      <c r="A103" s="57"/>
      <c r="B103" s="57"/>
      <c r="C103" s="57"/>
      <c r="D103" s="57"/>
      <c r="E103" s="57"/>
      <c r="F103" s="57"/>
      <c r="G103" s="57"/>
      <c r="H103" s="32"/>
      <c r="I103" s="32"/>
      <c r="J103" s="32"/>
      <c r="K103" s="32"/>
      <c r="L103" s="32"/>
      <c r="M103" s="32"/>
      <c r="N103" s="32"/>
      <c r="O103" s="32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32"/>
      <c r="AG103" s="32"/>
      <c r="AH103" s="57"/>
      <c r="AI103" s="58"/>
      <c r="AJ103" s="58"/>
      <c r="AK103" s="58"/>
      <c r="AL103" s="58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</row>
    <row r="104" spans="1:70" x14ac:dyDescent="0.25">
      <c r="A104" s="33" t="s">
        <v>76</v>
      </c>
      <c r="B104" s="8">
        <f>$B$10</f>
        <v>44562</v>
      </c>
      <c r="C104" s="8" t="e">
        <f ca="1">$C$10</f>
        <v>#NAME?</v>
      </c>
      <c r="D104" s="8" t="e">
        <f ca="1">$D$10</f>
        <v>#NAME?</v>
      </c>
      <c r="E104" s="8" t="e">
        <f ca="1">$E$10</f>
        <v>#NAME?</v>
      </c>
      <c r="F104" s="8" t="e">
        <f ca="1">$F$10</f>
        <v>#NAME?</v>
      </c>
      <c r="G104" s="8" t="e">
        <f ca="1">$G$10</f>
        <v>#NAME?</v>
      </c>
      <c r="H104" s="51" t="s">
        <v>14</v>
      </c>
      <c r="I104" s="8" t="e">
        <f ca="1">$I$10</f>
        <v>#NAME?</v>
      </c>
      <c r="J104" s="8" t="e">
        <f ca="1">$J$10</f>
        <v>#NAME?</v>
      </c>
      <c r="K104" s="8" t="e">
        <f ca="1">$K$10</f>
        <v>#NAME?</v>
      </c>
      <c r="L104" s="8" t="e">
        <f ca="1">$L$10</f>
        <v>#NAME?</v>
      </c>
      <c r="M104" s="8" t="e">
        <f ca="1">$M$10</f>
        <v>#NAME?</v>
      </c>
      <c r="N104" s="8" t="e">
        <f ca="1">$N$10</f>
        <v>#NAME?</v>
      </c>
      <c r="O104" s="51" t="s">
        <v>14</v>
      </c>
      <c r="P104" s="8" t="e">
        <f t="shared" ref="P104:AE104" ca="1" si="63">P10</f>
        <v>#NAME?</v>
      </c>
      <c r="Q104" s="8" t="e">
        <f t="shared" ca="1" si="63"/>
        <v>#NAME?</v>
      </c>
      <c r="R104" s="8" t="e">
        <f t="shared" ca="1" si="63"/>
        <v>#NAME?</v>
      </c>
      <c r="S104" s="8" t="e">
        <f t="shared" ca="1" si="63"/>
        <v>#NAME?</v>
      </c>
      <c r="T104" s="8" t="e">
        <f t="shared" ca="1" si="63"/>
        <v>#NAME?</v>
      </c>
      <c r="U104" s="8" t="e">
        <f t="shared" ca="1" si="63"/>
        <v>#NAME?</v>
      </c>
      <c r="V104" s="8" t="e">
        <f t="shared" ca="1" si="63"/>
        <v>#NAME?</v>
      </c>
      <c r="W104" s="8" t="e">
        <f t="shared" ca="1" si="63"/>
        <v>#NAME?</v>
      </c>
      <c r="X104" s="8" t="e">
        <f t="shared" ca="1" si="63"/>
        <v>#NAME?</v>
      </c>
      <c r="Y104" s="8" t="e">
        <f t="shared" ca="1" si="63"/>
        <v>#NAME?</v>
      </c>
      <c r="Z104" s="8" t="e">
        <f t="shared" ca="1" si="63"/>
        <v>#NAME?</v>
      </c>
      <c r="AA104" s="8" t="e">
        <f t="shared" ca="1" si="63"/>
        <v>#NAME?</v>
      </c>
      <c r="AB104" s="8" t="e">
        <f t="shared" ca="1" si="63"/>
        <v>#NAME?</v>
      </c>
      <c r="AC104" s="8" t="e">
        <f t="shared" ca="1" si="63"/>
        <v>#NAME?</v>
      </c>
      <c r="AD104" s="8" t="e">
        <f t="shared" ca="1" si="63"/>
        <v>#NAME?</v>
      </c>
      <c r="AE104" s="8" t="e">
        <f t="shared" ca="1" si="63"/>
        <v>#NAME?</v>
      </c>
      <c r="AF104" s="8"/>
      <c r="AG104" s="8"/>
      <c r="AH104" s="33" t="s">
        <v>77</v>
      </c>
      <c r="AI104" s="34" t="s">
        <v>14</v>
      </c>
      <c r="AJ104" s="34" t="str">
        <f>$AJ$20</f>
        <v>Meta Parcial</v>
      </c>
      <c r="AK104" s="43" t="str">
        <f>$AK$20</f>
        <v>06 a 31 - Mai - 24</v>
      </c>
      <c r="AL104" s="34" t="s">
        <v>14</v>
      </c>
      <c r="AM104" s="8" t="e">
        <f t="shared" ref="AM104:BR104" ca="1" si="64">AM10</f>
        <v>#NAME?</v>
      </c>
      <c r="AN104" s="8" t="e">
        <f t="shared" ca="1" si="64"/>
        <v>#NAME?</v>
      </c>
      <c r="AO104" s="8" t="e">
        <f t="shared" ca="1" si="64"/>
        <v>#NAME?</v>
      </c>
      <c r="AP104" s="8" t="e">
        <f t="shared" ca="1" si="64"/>
        <v>#NAME?</v>
      </c>
      <c r="AQ104" s="8" t="e">
        <f t="shared" ca="1" si="64"/>
        <v>#NAME?</v>
      </c>
      <c r="AR104" s="8" t="e">
        <f t="shared" ca="1" si="64"/>
        <v>#NAME?</v>
      </c>
      <c r="AS104" s="8" t="e">
        <f t="shared" ca="1" si="64"/>
        <v>#NAME?</v>
      </c>
      <c r="AT104" s="8" t="e">
        <f t="shared" ca="1" si="64"/>
        <v>#NAME?</v>
      </c>
      <c r="AU104" s="8" t="e">
        <f t="shared" ca="1" si="64"/>
        <v>#NAME?</v>
      </c>
      <c r="AV104" s="8" t="e">
        <f t="shared" ca="1" si="64"/>
        <v>#NAME?</v>
      </c>
      <c r="AW104" s="8" t="e">
        <f t="shared" ca="1" si="64"/>
        <v>#NAME?</v>
      </c>
      <c r="AX104" s="8" t="e">
        <f t="shared" ca="1" si="64"/>
        <v>#NAME?</v>
      </c>
      <c r="AY104" s="8" t="e">
        <f t="shared" ca="1" si="64"/>
        <v>#NAME?</v>
      </c>
      <c r="AZ104" s="8" t="e">
        <f t="shared" ca="1" si="64"/>
        <v>#NAME?</v>
      </c>
      <c r="BA104" s="8" t="e">
        <f t="shared" ca="1" si="64"/>
        <v>#NAME?</v>
      </c>
      <c r="BB104" s="8" t="e">
        <f t="shared" ca="1" si="64"/>
        <v>#NAME?</v>
      </c>
      <c r="BC104" s="8" t="e">
        <f t="shared" ca="1" si="64"/>
        <v>#NAME?</v>
      </c>
      <c r="BD104" s="8" t="e">
        <f t="shared" ca="1" si="64"/>
        <v>#NAME?</v>
      </c>
      <c r="BE104" s="8" t="e">
        <f t="shared" ca="1" si="64"/>
        <v>#NAME?</v>
      </c>
      <c r="BF104" s="8" t="e">
        <f t="shared" ca="1" si="64"/>
        <v>#NAME?</v>
      </c>
      <c r="BG104" s="8" t="e">
        <f t="shared" ca="1" si="64"/>
        <v>#NAME?</v>
      </c>
      <c r="BH104" s="8" t="e">
        <f t="shared" ca="1" si="64"/>
        <v>#NAME?</v>
      </c>
      <c r="BI104" s="8" t="e">
        <f t="shared" ca="1" si="64"/>
        <v>#NAME?</v>
      </c>
      <c r="BJ104" s="8" t="e">
        <f t="shared" ca="1" si="64"/>
        <v>#NAME?</v>
      </c>
      <c r="BK104" s="8" t="e">
        <f t="shared" ca="1" si="64"/>
        <v>#NAME?</v>
      </c>
      <c r="BL104" s="8" t="e">
        <f t="shared" ca="1" si="64"/>
        <v>#NAME?</v>
      </c>
      <c r="BM104" s="8" t="e">
        <f t="shared" ca="1" si="64"/>
        <v>#NAME?</v>
      </c>
      <c r="BN104" s="8" t="e">
        <f t="shared" ca="1" si="64"/>
        <v>#NAME?</v>
      </c>
      <c r="BO104" s="8" t="e">
        <f t="shared" ca="1" si="64"/>
        <v>#NAME?</v>
      </c>
      <c r="BP104" s="8" t="e">
        <f t="shared" ca="1" si="64"/>
        <v>#NAME?</v>
      </c>
      <c r="BQ104" s="8" t="e">
        <f t="shared" ca="1" si="64"/>
        <v>#NAME?</v>
      </c>
      <c r="BR104" s="8" t="e">
        <f t="shared" ca="1" si="64"/>
        <v>#NAME?</v>
      </c>
    </row>
    <row r="105" spans="1:70" s="19" customFormat="1" x14ac:dyDescent="0.25">
      <c r="A105" s="37" t="s">
        <v>68</v>
      </c>
      <c r="B105" s="39">
        <v>0</v>
      </c>
      <c r="C105" s="39">
        <v>0</v>
      </c>
      <c r="D105" s="39">
        <v>17</v>
      </c>
      <c r="E105" s="39">
        <v>7</v>
      </c>
      <c r="F105" s="39">
        <v>5</v>
      </c>
      <c r="G105" s="39">
        <v>26</v>
      </c>
      <c r="H105" s="39">
        <v>40</v>
      </c>
      <c r="I105" s="39">
        <v>0</v>
      </c>
      <c r="J105" s="39">
        <v>2</v>
      </c>
      <c r="K105" s="39">
        <v>37</v>
      </c>
      <c r="L105" s="39">
        <v>35</v>
      </c>
      <c r="M105" s="39">
        <v>45</v>
      </c>
      <c r="N105" s="39">
        <v>65</v>
      </c>
      <c r="O105" s="39">
        <v>40</v>
      </c>
      <c r="P105" s="39">
        <v>43</v>
      </c>
      <c r="Q105" s="39">
        <v>49</v>
      </c>
      <c r="R105" s="39">
        <v>43</v>
      </c>
      <c r="S105" s="39">
        <v>46</v>
      </c>
      <c r="T105" s="39">
        <v>50</v>
      </c>
      <c r="U105" s="39">
        <v>50</v>
      </c>
      <c r="V105" s="39">
        <v>57</v>
      </c>
      <c r="W105" s="39">
        <v>49</v>
      </c>
      <c r="X105" s="39">
        <v>40</v>
      </c>
      <c r="Y105" s="39">
        <v>42</v>
      </c>
      <c r="Z105" s="39">
        <v>49</v>
      </c>
      <c r="AA105" s="39">
        <v>43</v>
      </c>
      <c r="AB105" s="39">
        <v>41</v>
      </c>
      <c r="AC105" s="39">
        <v>48</v>
      </c>
      <c r="AD105" s="39">
        <v>40</v>
      </c>
      <c r="AE105" s="39">
        <v>45</v>
      </c>
      <c r="AF105" s="39"/>
      <c r="AG105" s="39"/>
      <c r="AH105" s="37" t="s">
        <v>68</v>
      </c>
      <c r="AI105" s="39">
        <v>60</v>
      </c>
      <c r="AJ105" s="39">
        <f>ROUND(((AI105/31)*26),0)</f>
        <v>50</v>
      </c>
      <c r="AK105" s="39">
        <v>40</v>
      </c>
      <c r="AL105" s="39">
        <v>60</v>
      </c>
      <c r="AM105" s="39">
        <v>40</v>
      </c>
      <c r="AN105" s="39">
        <v>65</v>
      </c>
      <c r="AO105" s="39">
        <v>61</v>
      </c>
      <c r="AP105" s="39">
        <v>65</v>
      </c>
      <c r="AQ105" s="39">
        <v>63</v>
      </c>
      <c r="AR105" s="39">
        <v>57</v>
      </c>
      <c r="AS105" s="39">
        <v>61</v>
      </c>
      <c r="AT105" s="39">
        <v>65</v>
      </c>
      <c r="AU105" s="39">
        <v>68</v>
      </c>
      <c r="AV105" s="39">
        <v>69</v>
      </c>
      <c r="AW105" s="39">
        <v>53</v>
      </c>
      <c r="AX105" s="39">
        <v>50</v>
      </c>
      <c r="AY105" s="39">
        <v>64</v>
      </c>
      <c r="AZ105" s="39">
        <v>57</v>
      </c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</row>
    <row r="106" spans="1:70" s="19" customFormat="1" hidden="1" x14ac:dyDescent="0.25">
      <c r="A106" s="37" t="s">
        <v>72</v>
      </c>
      <c r="B106" s="39">
        <v>66</v>
      </c>
      <c r="C106" s="39">
        <v>117</v>
      </c>
      <c r="D106" s="39">
        <v>73</v>
      </c>
      <c r="E106" s="39">
        <v>164</v>
      </c>
      <c r="F106" s="39">
        <v>289</v>
      </c>
      <c r="G106" s="39">
        <v>163</v>
      </c>
      <c r="H106" s="39">
        <v>20</v>
      </c>
      <c r="I106" s="39">
        <v>208</v>
      </c>
      <c r="J106" s="39">
        <v>105</v>
      </c>
      <c r="K106" s="39">
        <v>41</v>
      </c>
      <c r="L106" s="39">
        <v>25</v>
      </c>
      <c r="M106" s="39">
        <v>40</v>
      </c>
      <c r="N106" s="39">
        <v>73</v>
      </c>
      <c r="O106" s="39">
        <v>20</v>
      </c>
      <c r="P106" s="39">
        <v>38</v>
      </c>
      <c r="Q106" s="39">
        <v>54</v>
      </c>
      <c r="R106" s="39">
        <v>47</v>
      </c>
      <c r="S106" s="39">
        <v>34</v>
      </c>
      <c r="T106" s="39">
        <v>77</v>
      </c>
      <c r="U106" s="39">
        <v>71</v>
      </c>
      <c r="V106" s="39">
        <v>89</v>
      </c>
      <c r="W106" s="39">
        <v>143</v>
      </c>
      <c r="X106" s="63">
        <v>63</v>
      </c>
      <c r="Y106" s="39">
        <v>59</v>
      </c>
      <c r="Z106" s="39">
        <v>58</v>
      </c>
      <c r="AA106" s="39">
        <v>37</v>
      </c>
      <c r="AB106" s="39">
        <v>76</v>
      </c>
      <c r="AC106" s="39">
        <v>91</v>
      </c>
      <c r="AD106" s="39">
        <v>46</v>
      </c>
      <c r="AE106" s="39">
        <v>68</v>
      </c>
      <c r="AF106" s="39"/>
      <c r="AG106" s="39"/>
      <c r="AH106" s="37" t="s">
        <v>72</v>
      </c>
      <c r="AI106" s="39"/>
      <c r="AJ106" s="39">
        <f t="shared" ref="AJ106:AJ111" si="65">ROUND(((AI106/31)*26),0)</f>
        <v>0</v>
      </c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</row>
    <row r="107" spans="1:70" s="19" customFormat="1" hidden="1" x14ac:dyDescent="0.25">
      <c r="A107" s="37" t="s">
        <v>70</v>
      </c>
      <c r="B107" s="39">
        <v>65</v>
      </c>
      <c r="C107" s="39">
        <v>94</v>
      </c>
      <c r="D107" s="39">
        <v>122</v>
      </c>
      <c r="E107" s="39">
        <v>439</v>
      </c>
      <c r="F107" s="39">
        <v>478</v>
      </c>
      <c r="G107" s="39">
        <v>207</v>
      </c>
      <c r="H107" s="39">
        <v>50</v>
      </c>
      <c r="I107" s="39">
        <v>313</v>
      </c>
      <c r="J107" s="39">
        <v>341</v>
      </c>
      <c r="K107" s="39">
        <v>367</v>
      </c>
      <c r="L107" s="39">
        <v>380</v>
      </c>
      <c r="M107" s="39">
        <v>361</v>
      </c>
      <c r="N107" s="39">
        <v>394</v>
      </c>
      <c r="O107" s="39">
        <v>50</v>
      </c>
      <c r="P107" s="39">
        <v>507</v>
      </c>
      <c r="Q107" s="39">
        <v>375</v>
      </c>
      <c r="R107" s="39">
        <v>479</v>
      </c>
      <c r="S107" s="39">
        <v>300</v>
      </c>
      <c r="T107" s="39">
        <v>405</v>
      </c>
      <c r="U107" s="39">
        <v>339</v>
      </c>
      <c r="V107" s="39">
        <v>483</v>
      </c>
      <c r="W107" s="18">
        <v>517</v>
      </c>
      <c r="X107" s="64">
        <v>419</v>
      </c>
      <c r="Y107" s="55">
        <v>447</v>
      </c>
      <c r="Z107" s="39">
        <v>436</v>
      </c>
      <c r="AA107" s="39">
        <v>489</v>
      </c>
      <c r="AB107" s="39">
        <v>575</v>
      </c>
      <c r="AC107" s="39">
        <v>586</v>
      </c>
      <c r="AD107" s="39">
        <v>491</v>
      </c>
      <c r="AE107" s="39">
        <v>560</v>
      </c>
      <c r="AF107" s="39"/>
      <c r="AG107" s="39"/>
      <c r="AH107" s="37" t="s">
        <v>70</v>
      </c>
      <c r="AI107" s="39"/>
      <c r="AJ107" s="39">
        <f t="shared" si="65"/>
        <v>0</v>
      </c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</row>
    <row r="108" spans="1:70" s="19" customFormat="1" x14ac:dyDescent="0.25">
      <c r="A108" s="37" t="s">
        <v>74</v>
      </c>
      <c r="B108" s="39">
        <v>22</v>
      </c>
      <c r="C108" s="39">
        <v>46</v>
      </c>
      <c r="D108" s="39">
        <v>56</v>
      </c>
      <c r="E108" s="39">
        <v>141</v>
      </c>
      <c r="F108" s="39">
        <v>138</v>
      </c>
      <c r="G108" s="39">
        <v>115</v>
      </c>
      <c r="H108" s="39">
        <v>40</v>
      </c>
      <c r="I108" s="39">
        <v>59</v>
      </c>
      <c r="J108" s="39">
        <v>101</v>
      </c>
      <c r="K108" s="39">
        <v>40</v>
      </c>
      <c r="L108" s="39">
        <v>51</v>
      </c>
      <c r="M108" s="39">
        <v>49</v>
      </c>
      <c r="N108" s="39">
        <v>42</v>
      </c>
      <c r="O108" s="39">
        <v>40</v>
      </c>
      <c r="P108" s="39">
        <v>74</v>
      </c>
      <c r="Q108" s="39">
        <v>42</v>
      </c>
      <c r="R108" s="39">
        <v>78</v>
      </c>
      <c r="S108" s="39">
        <v>88</v>
      </c>
      <c r="T108" s="39">
        <v>78</v>
      </c>
      <c r="U108" s="39">
        <v>52</v>
      </c>
      <c r="V108" s="39">
        <v>40</v>
      </c>
      <c r="W108" s="39">
        <v>50</v>
      </c>
      <c r="X108" s="65">
        <v>70</v>
      </c>
      <c r="Y108" s="39">
        <v>63</v>
      </c>
      <c r="Z108" s="39">
        <v>69</v>
      </c>
      <c r="AA108" s="39">
        <v>44</v>
      </c>
      <c r="AB108" s="39">
        <v>42</v>
      </c>
      <c r="AC108" s="39">
        <v>64</v>
      </c>
      <c r="AD108" s="39">
        <v>47</v>
      </c>
      <c r="AE108" s="39">
        <v>42</v>
      </c>
      <c r="AF108" s="39"/>
      <c r="AG108" s="39"/>
      <c r="AH108" s="37" t="s">
        <v>74</v>
      </c>
      <c r="AI108" s="39">
        <v>60</v>
      </c>
      <c r="AJ108" s="39">
        <f t="shared" si="65"/>
        <v>50</v>
      </c>
      <c r="AK108" s="39">
        <v>34</v>
      </c>
      <c r="AL108" s="39">
        <v>60</v>
      </c>
      <c r="AM108" s="39">
        <v>40</v>
      </c>
      <c r="AN108" s="39">
        <v>61</v>
      </c>
      <c r="AO108" s="39">
        <v>66</v>
      </c>
      <c r="AP108" s="39">
        <v>66</v>
      </c>
      <c r="AQ108" s="39">
        <v>72</v>
      </c>
      <c r="AR108" s="39">
        <v>64</v>
      </c>
      <c r="AS108" s="39">
        <v>61</v>
      </c>
      <c r="AT108" s="39">
        <v>71</v>
      </c>
      <c r="AU108" s="39">
        <v>60</v>
      </c>
      <c r="AV108" s="39">
        <v>68</v>
      </c>
      <c r="AW108" s="39">
        <v>62</v>
      </c>
      <c r="AX108" s="39">
        <v>53</v>
      </c>
      <c r="AY108" s="39">
        <v>62</v>
      </c>
      <c r="AZ108" s="39">
        <v>59</v>
      </c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</row>
    <row r="109" spans="1:70" s="19" customFormat="1" hidden="1" x14ac:dyDescent="0.25">
      <c r="A109" s="37" t="s">
        <v>78</v>
      </c>
      <c r="B109" s="39" t="s">
        <v>79</v>
      </c>
      <c r="C109" s="39" t="s">
        <v>79</v>
      </c>
      <c r="D109" s="39" t="s">
        <v>79</v>
      </c>
      <c r="E109" s="39" t="s">
        <v>79</v>
      </c>
      <c r="F109" s="39" t="s">
        <v>79</v>
      </c>
      <c r="G109" s="39" t="s">
        <v>79</v>
      </c>
      <c r="H109" s="39">
        <v>330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330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B109" s="39">
        <v>0</v>
      </c>
      <c r="AC109" s="39">
        <v>0</v>
      </c>
      <c r="AD109" s="39">
        <v>0</v>
      </c>
      <c r="AE109" s="39">
        <v>0</v>
      </c>
      <c r="AF109" s="39"/>
      <c r="AG109" s="39"/>
      <c r="AH109" s="37" t="s">
        <v>78</v>
      </c>
      <c r="AI109" s="39"/>
      <c r="AJ109" s="39">
        <f t="shared" si="65"/>
        <v>0</v>
      </c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</row>
    <row r="110" spans="1:70" s="19" customFormat="1" x14ac:dyDescent="0.25">
      <c r="A110" s="37" t="s">
        <v>71</v>
      </c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>
        <v>20</v>
      </c>
      <c r="P110" s="39">
        <v>11</v>
      </c>
      <c r="Q110" s="39">
        <v>7</v>
      </c>
      <c r="R110" s="39">
        <v>34</v>
      </c>
      <c r="S110" s="39">
        <v>20</v>
      </c>
      <c r="T110" s="39">
        <v>20</v>
      </c>
      <c r="U110" s="39">
        <v>10</v>
      </c>
      <c r="V110" s="39">
        <v>18</v>
      </c>
      <c r="W110" s="39">
        <v>20</v>
      </c>
      <c r="X110" s="39">
        <v>22</v>
      </c>
      <c r="Y110" s="39">
        <v>28</v>
      </c>
      <c r="Z110" s="39">
        <v>29</v>
      </c>
      <c r="AA110" s="39">
        <v>30</v>
      </c>
      <c r="AB110" s="39">
        <v>28</v>
      </c>
      <c r="AC110" s="39">
        <v>30</v>
      </c>
      <c r="AD110" s="39">
        <v>32</v>
      </c>
      <c r="AE110" s="39">
        <v>36</v>
      </c>
      <c r="AF110" s="39"/>
      <c r="AG110" s="39"/>
      <c r="AH110" s="37" t="s">
        <v>71</v>
      </c>
      <c r="AI110" s="39">
        <v>40</v>
      </c>
      <c r="AJ110" s="39">
        <f t="shared" si="65"/>
        <v>34</v>
      </c>
      <c r="AK110" s="39">
        <v>33</v>
      </c>
      <c r="AL110" s="39">
        <v>40</v>
      </c>
      <c r="AM110" s="39">
        <v>33</v>
      </c>
      <c r="AN110" s="39">
        <v>46</v>
      </c>
      <c r="AO110" s="39">
        <v>46</v>
      </c>
      <c r="AP110" s="39">
        <v>51</v>
      </c>
      <c r="AQ110" s="39">
        <v>41</v>
      </c>
      <c r="AR110" s="39">
        <v>42</v>
      </c>
      <c r="AS110" s="39">
        <v>49</v>
      </c>
      <c r="AT110" s="39">
        <v>47</v>
      </c>
      <c r="AU110" s="39">
        <v>52</v>
      </c>
      <c r="AV110" s="39">
        <v>46</v>
      </c>
      <c r="AW110" s="39">
        <v>16</v>
      </c>
      <c r="AX110" s="39">
        <v>39</v>
      </c>
      <c r="AY110" s="39">
        <v>60</v>
      </c>
      <c r="AZ110" s="39">
        <v>74</v>
      </c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</row>
    <row r="111" spans="1:70" s="19" customFormat="1" x14ac:dyDescent="0.25">
      <c r="A111" s="37" t="s">
        <v>69</v>
      </c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>
        <v>200</v>
      </c>
      <c r="P111" s="39">
        <v>3</v>
      </c>
      <c r="Q111" s="39">
        <v>202</v>
      </c>
      <c r="R111" s="39">
        <v>201</v>
      </c>
      <c r="S111" s="39">
        <v>215</v>
      </c>
      <c r="T111" s="39">
        <v>203</v>
      </c>
      <c r="U111" s="39">
        <v>20</v>
      </c>
      <c r="V111" s="39">
        <v>42</v>
      </c>
      <c r="W111" s="39">
        <v>89</v>
      </c>
      <c r="X111" s="39">
        <v>107</v>
      </c>
      <c r="Y111" s="39">
        <v>240</v>
      </c>
      <c r="Z111" s="39">
        <v>294</v>
      </c>
      <c r="AA111" s="39">
        <v>328</v>
      </c>
      <c r="AB111" s="39">
        <v>180</v>
      </c>
      <c r="AC111" s="39">
        <v>199</v>
      </c>
      <c r="AD111" s="39">
        <v>189</v>
      </c>
      <c r="AE111" s="39">
        <v>292</v>
      </c>
      <c r="AF111" s="39"/>
      <c r="AG111" s="39"/>
      <c r="AH111" s="37" t="s">
        <v>69</v>
      </c>
      <c r="AI111" s="39">
        <v>50</v>
      </c>
      <c r="AJ111" s="39">
        <f t="shared" si="65"/>
        <v>42</v>
      </c>
      <c r="AK111" s="39">
        <v>106</v>
      </c>
      <c r="AL111" s="39">
        <v>50</v>
      </c>
      <c r="AM111" s="39">
        <v>157</v>
      </c>
      <c r="AN111" s="39">
        <v>77</v>
      </c>
      <c r="AO111" s="39">
        <v>51</v>
      </c>
      <c r="AP111" s="39">
        <v>55</v>
      </c>
      <c r="AQ111" s="39">
        <v>58</v>
      </c>
      <c r="AR111" s="39">
        <v>68</v>
      </c>
      <c r="AS111" s="39">
        <v>52</v>
      </c>
      <c r="AT111" s="39">
        <v>55</v>
      </c>
      <c r="AU111" s="39">
        <v>65</v>
      </c>
      <c r="AV111" s="39">
        <v>62</v>
      </c>
      <c r="AW111" s="39">
        <v>49</v>
      </c>
      <c r="AX111" s="39">
        <v>52</v>
      </c>
      <c r="AY111" s="39">
        <v>54</v>
      </c>
      <c r="AZ111" s="39">
        <v>51</v>
      </c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</row>
    <row r="112" spans="1:70" s="19" customFormat="1" x14ac:dyDescent="0.25">
      <c r="A112" s="40" t="s">
        <v>23</v>
      </c>
      <c r="B112" s="42">
        <f t="shared" ref="B112:N112" si="66">SUM(B105:B109)</f>
        <v>153</v>
      </c>
      <c r="C112" s="42">
        <f t="shared" si="66"/>
        <v>257</v>
      </c>
      <c r="D112" s="42">
        <f t="shared" si="66"/>
        <v>268</v>
      </c>
      <c r="E112" s="42">
        <f t="shared" si="66"/>
        <v>751</v>
      </c>
      <c r="F112" s="42">
        <f t="shared" si="66"/>
        <v>910</v>
      </c>
      <c r="G112" s="42">
        <f t="shared" si="66"/>
        <v>511</v>
      </c>
      <c r="H112" s="42">
        <f>SUM(H105:H109)</f>
        <v>480</v>
      </c>
      <c r="I112" s="42">
        <f t="shared" si="66"/>
        <v>580</v>
      </c>
      <c r="J112" s="42">
        <f t="shared" si="66"/>
        <v>549</v>
      </c>
      <c r="K112" s="42">
        <f t="shared" si="66"/>
        <v>485</v>
      </c>
      <c r="L112" s="42">
        <f t="shared" si="66"/>
        <v>491</v>
      </c>
      <c r="M112" s="42">
        <f t="shared" si="66"/>
        <v>495</v>
      </c>
      <c r="N112" s="42">
        <f t="shared" si="66"/>
        <v>574</v>
      </c>
      <c r="O112" s="42">
        <f>SUM(O105:O111)</f>
        <v>700</v>
      </c>
      <c r="P112" s="42">
        <f t="shared" ref="P112:AE112" si="67">SUM(P105:P111)</f>
        <v>676</v>
      </c>
      <c r="Q112" s="42">
        <f t="shared" si="67"/>
        <v>729</v>
      </c>
      <c r="R112" s="42">
        <f t="shared" si="67"/>
        <v>882</v>
      </c>
      <c r="S112" s="42">
        <f t="shared" si="67"/>
        <v>703</v>
      </c>
      <c r="T112" s="42">
        <f t="shared" si="67"/>
        <v>833</v>
      </c>
      <c r="U112" s="42">
        <f t="shared" si="67"/>
        <v>542</v>
      </c>
      <c r="V112" s="42">
        <f t="shared" si="67"/>
        <v>729</v>
      </c>
      <c r="W112" s="42">
        <f t="shared" si="67"/>
        <v>868</v>
      </c>
      <c r="X112" s="42">
        <v>721</v>
      </c>
      <c r="Y112" s="42">
        <f t="shared" si="67"/>
        <v>879</v>
      </c>
      <c r="Z112" s="42">
        <f t="shared" si="67"/>
        <v>935</v>
      </c>
      <c r="AA112" s="42">
        <f t="shared" si="67"/>
        <v>971</v>
      </c>
      <c r="AB112" s="42">
        <f t="shared" si="67"/>
        <v>942</v>
      </c>
      <c r="AC112" s="42">
        <f t="shared" si="67"/>
        <v>1018</v>
      </c>
      <c r="AD112" s="42">
        <f t="shared" si="67"/>
        <v>845</v>
      </c>
      <c r="AE112" s="42">
        <f t="shared" si="67"/>
        <v>1043</v>
      </c>
      <c r="AF112" s="42"/>
      <c r="AG112" s="42"/>
      <c r="AH112" s="40" t="s">
        <v>23</v>
      </c>
      <c r="AI112" s="42">
        <f>SUM(AI105:AI111)</f>
        <v>210</v>
      </c>
      <c r="AJ112" s="42">
        <f>SUM(AJ105:AJ111)</f>
        <v>176</v>
      </c>
      <c r="AK112" s="42">
        <f t="shared" ref="AK112:BR112" si="68">SUM(AK105:AK111)</f>
        <v>213</v>
      </c>
      <c r="AL112" s="42">
        <f>SUM(AL105:AL111)</f>
        <v>210</v>
      </c>
      <c r="AM112" s="42">
        <f t="shared" si="68"/>
        <v>270</v>
      </c>
      <c r="AN112" s="42">
        <f t="shared" si="68"/>
        <v>249</v>
      </c>
      <c r="AO112" s="42">
        <f t="shared" si="68"/>
        <v>224</v>
      </c>
      <c r="AP112" s="42">
        <f t="shared" si="68"/>
        <v>237</v>
      </c>
      <c r="AQ112" s="42">
        <f t="shared" si="68"/>
        <v>234</v>
      </c>
      <c r="AR112" s="42">
        <f t="shared" si="68"/>
        <v>231</v>
      </c>
      <c r="AS112" s="42">
        <f t="shared" si="68"/>
        <v>223</v>
      </c>
      <c r="AT112" s="42">
        <v>238</v>
      </c>
      <c r="AU112" s="42">
        <f>SUM(AU105:AU111)</f>
        <v>245</v>
      </c>
      <c r="AV112" s="42">
        <f t="shared" si="68"/>
        <v>245</v>
      </c>
      <c r="AW112" s="42">
        <f t="shared" si="68"/>
        <v>180</v>
      </c>
      <c r="AX112" s="42">
        <f t="shared" si="68"/>
        <v>194</v>
      </c>
      <c r="AY112" s="42">
        <f t="shared" si="68"/>
        <v>240</v>
      </c>
      <c r="AZ112" s="42">
        <f t="shared" si="68"/>
        <v>241</v>
      </c>
      <c r="BA112" s="42">
        <f t="shared" si="68"/>
        <v>0</v>
      </c>
      <c r="BB112" s="42">
        <f t="shared" si="68"/>
        <v>0</v>
      </c>
      <c r="BC112" s="42">
        <f t="shared" si="68"/>
        <v>0</v>
      </c>
      <c r="BD112" s="42">
        <f t="shared" si="68"/>
        <v>0</v>
      </c>
      <c r="BE112" s="42">
        <f t="shared" si="68"/>
        <v>0</v>
      </c>
      <c r="BF112" s="42">
        <f t="shared" si="68"/>
        <v>0</v>
      </c>
      <c r="BG112" s="42">
        <f t="shared" si="68"/>
        <v>0</v>
      </c>
      <c r="BH112" s="42">
        <f t="shared" si="68"/>
        <v>0</v>
      </c>
      <c r="BI112" s="42">
        <f t="shared" si="68"/>
        <v>0</v>
      </c>
      <c r="BJ112" s="42">
        <f t="shared" si="68"/>
        <v>0</v>
      </c>
      <c r="BK112" s="42">
        <f t="shared" si="68"/>
        <v>0</v>
      </c>
      <c r="BL112" s="42">
        <f t="shared" si="68"/>
        <v>0</v>
      </c>
      <c r="BM112" s="42">
        <f t="shared" si="68"/>
        <v>0</v>
      </c>
      <c r="BN112" s="42">
        <f t="shared" si="68"/>
        <v>0</v>
      </c>
      <c r="BO112" s="42">
        <f t="shared" si="68"/>
        <v>0</v>
      </c>
      <c r="BP112" s="42">
        <f t="shared" si="68"/>
        <v>0</v>
      </c>
      <c r="BQ112" s="42">
        <f t="shared" si="68"/>
        <v>0</v>
      </c>
      <c r="BR112" s="42">
        <f t="shared" si="68"/>
        <v>0</v>
      </c>
    </row>
    <row r="113" spans="1:70" x14ac:dyDescent="0.25">
      <c r="A113" s="26"/>
      <c r="B113" s="52"/>
      <c r="C113" s="52"/>
      <c r="D113" s="52"/>
      <c r="E113" s="52"/>
      <c r="F113" s="52"/>
      <c r="G113" s="52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6"/>
      <c r="AI113" s="29"/>
      <c r="AJ113" s="29"/>
      <c r="AK113" s="29"/>
      <c r="AL113" s="29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</row>
    <row r="114" spans="1:70" x14ac:dyDescent="0.25">
      <c r="A114" s="26"/>
      <c r="B114" s="52"/>
      <c r="C114" s="52"/>
      <c r="D114" s="52"/>
      <c r="E114" s="52"/>
      <c r="F114" s="52"/>
      <c r="G114" s="52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7" t="s">
        <v>80</v>
      </c>
      <c r="AI114" s="59" t="s">
        <v>14</v>
      </c>
      <c r="AJ114" s="59" t="str">
        <f>$AJ$20</f>
        <v>Meta Parcial</v>
      </c>
      <c r="AK114" s="60" t="str">
        <f>$AK$20</f>
        <v>06 a 31 - Mai - 24</v>
      </c>
      <c r="AL114" s="9"/>
      <c r="AM114" s="8" t="e">
        <f t="shared" ref="AM114:AS114" si="69">#REF!</f>
        <v>#REF!</v>
      </c>
      <c r="AN114" s="8" t="e">
        <f t="shared" si="69"/>
        <v>#REF!</v>
      </c>
      <c r="AO114" s="8" t="e">
        <f t="shared" si="69"/>
        <v>#REF!</v>
      </c>
      <c r="AP114" s="8" t="e">
        <f t="shared" si="69"/>
        <v>#REF!</v>
      </c>
      <c r="AQ114" s="8" t="e">
        <f t="shared" si="69"/>
        <v>#REF!</v>
      </c>
      <c r="AR114" s="8" t="e">
        <f t="shared" si="69"/>
        <v>#REF!</v>
      </c>
      <c r="AS114" s="8" t="e">
        <f t="shared" si="69"/>
        <v>#REF!</v>
      </c>
      <c r="AT114" s="8" t="e">
        <f ca="1">AT10</f>
        <v>#NAME?</v>
      </c>
      <c r="AU114" s="8" t="e">
        <f ca="1">AU10</f>
        <v>#NAME?</v>
      </c>
      <c r="AV114" s="8" t="e">
        <f ca="1">AV10</f>
        <v>#NAME?</v>
      </c>
      <c r="AW114" s="8" t="e">
        <f t="shared" ref="AW114:BR114" ca="1" si="70">AW10</f>
        <v>#NAME?</v>
      </c>
      <c r="AX114" s="8" t="e">
        <f t="shared" ca="1" si="70"/>
        <v>#NAME?</v>
      </c>
      <c r="AY114" s="8" t="e">
        <f t="shared" ca="1" si="70"/>
        <v>#NAME?</v>
      </c>
      <c r="AZ114" s="8" t="e">
        <f t="shared" ca="1" si="70"/>
        <v>#NAME?</v>
      </c>
      <c r="BA114" s="8" t="e">
        <f t="shared" ca="1" si="70"/>
        <v>#NAME?</v>
      </c>
      <c r="BB114" s="8" t="e">
        <f t="shared" ca="1" si="70"/>
        <v>#NAME?</v>
      </c>
      <c r="BC114" s="8" t="e">
        <f t="shared" ca="1" si="70"/>
        <v>#NAME?</v>
      </c>
      <c r="BD114" s="8" t="e">
        <f t="shared" ca="1" si="70"/>
        <v>#NAME?</v>
      </c>
      <c r="BE114" s="8" t="e">
        <f t="shared" ca="1" si="70"/>
        <v>#NAME?</v>
      </c>
      <c r="BF114" s="8" t="e">
        <f t="shared" ca="1" si="70"/>
        <v>#NAME?</v>
      </c>
      <c r="BG114" s="8" t="e">
        <f t="shared" ca="1" si="70"/>
        <v>#NAME?</v>
      </c>
      <c r="BH114" s="8" t="e">
        <f t="shared" ca="1" si="70"/>
        <v>#NAME?</v>
      </c>
      <c r="BI114" s="8" t="e">
        <f t="shared" ca="1" si="70"/>
        <v>#NAME?</v>
      </c>
      <c r="BJ114" s="8" t="e">
        <f t="shared" ca="1" si="70"/>
        <v>#NAME?</v>
      </c>
      <c r="BK114" s="8" t="e">
        <f t="shared" ca="1" si="70"/>
        <v>#NAME?</v>
      </c>
      <c r="BL114" s="8" t="e">
        <f t="shared" ca="1" si="70"/>
        <v>#NAME?</v>
      </c>
      <c r="BM114" s="8" t="e">
        <f t="shared" ca="1" si="70"/>
        <v>#NAME?</v>
      </c>
      <c r="BN114" s="8" t="e">
        <f t="shared" ca="1" si="70"/>
        <v>#NAME?</v>
      </c>
      <c r="BO114" s="8" t="e">
        <f t="shared" ca="1" si="70"/>
        <v>#NAME?</v>
      </c>
      <c r="BP114" s="8" t="e">
        <f t="shared" ca="1" si="70"/>
        <v>#NAME?</v>
      </c>
      <c r="BQ114" s="8" t="e">
        <f t="shared" ca="1" si="70"/>
        <v>#NAME?</v>
      </c>
      <c r="BR114" s="8" t="e">
        <f t="shared" ca="1" si="70"/>
        <v>#NAME?</v>
      </c>
    </row>
    <row r="115" spans="1:70" x14ac:dyDescent="0.25">
      <c r="A115" s="26"/>
      <c r="B115" s="52"/>
      <c r="C115" s="52"/>
      <c r="D115" s="52"/>
      <c r="E115" s="52"/>
      <c r="F115" s="52"/>
      <c r="G115" s="52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13" t="s">
        <v>68</v>
      </c>
      <c r="AI115" s="61">
        <v>60</v>
      </c>
      <c r="AJ115" s="61">
        <f>ROUND(((AI115/31)*26),0)</f>
        <v>50</v>
      </c>
      <c r="AK115" s="61">
        <v>40</v>
      </c>
      <c r="AL115" s="55"/>
      <c r="AM115" s="39">
        <v>40</v>
      </c>
      <c r="AN115" s="39">
        <v>65</v>
      </c>
      <c r="AO115" s="39">
        <v>61</v>
      </c>
      <c r="AP115" s="39">
        <v>65</v>
      </c>
      <c r="AQ115" s="39">
        <v>63</v>
      </c>
      <c r="AR115" s="39">
        <v>57</v>
      </c>
      <c r="AS115" s="39">
        <v>61</v>
      </c>
      <c r="AT115" s="39">
        <v>65</v>
      </c>
      <c r="AU115" s="39">
        <v>68</v>
      </c>
      <c r="AV115" s="66">
        <f>IF(AV105="","Aguardando...",IFERROR(((AV95-AV105)/AV95),0))</f>
        <v>6.7567567567567571E-2</v>
      </c>
      <c r="AW115" s="66">
        <f t="shared" ref="AW115:BR122" si="71">IF(AW105="","Aguardando...",IFERROR(((AW95-AW105)/AW95),0))</f>
        <v>0.39772727272727271</v>
      </c>
      <c r="AX115" s="66">
        <f t="shared" si="71"/>
        <v>0.42528735632183906</v>
      </c>
      <c r="AY115" s="66">
        <f t="shared" si="71"/>
        <v>0.37254901960784315</v>
      </c>
      <c r="AZ115" s="66">
        <f t="shared" si="71"/>
        <v>0.28749999999999998</v>
      </c>
      <c r="BA115" s="66" t="str">
        <f t="shared" si="71"/>
        <v>Aguardando...</v>
      </c>
      <c r="BB115" s="66" t="str">
        <f t="shared" si="71"/>
        <v>Aguardando...</v>
      </c>
      <c r="BC115" s="66" t="str">
        <f t="shared" si="71"/>
        <v>Aguardando...</v>
      </c>
      <c r="BD115" s="66" t="str">
        <f t="shared" si="71"/>
        <v>Aguardando...</v>
      </c>
      <c r="BE115" s="66" t="str">
        <f t="shared" si="71"/>
        <v>Aguardando...</v>
      </c>
      <c r="BF115" s="66" t="str">
        <f t="shared" si="71"/>
        <v>Aguardando...</v>
      </c>
      <c r="BG115" s="66" t="str">
        <f t="shared" si="71"/>
        <v>Aguardando...</v>
      </c>
      <c r="BH115" s="66" t="str">
        <f t="shared" si="71"/>
        <v>Aguardando...</v>
      </c>
      <c r="BI115" s="66" t="str">
        <f t="shared" si="71"/>
        <v>Aguardando...</v>
      </c>
      <c r="BJ115" s="66" t="str">
        <f t="shared" si="71"/>
        <v>Aguardando...</v>
      </c>
      <c r="BK115" s="66" t="str">
        <f t="shared" si="71"/>
        <v>Aguardando...</v>
      </c>
      <c r="BL115" s="66" t="str">
        <f t="shared" si="71"/>
        <v>Aguardando...</v>
      </c>
      <c r="BM115" s="66" t="str">
        <f t="shared" si="71"/>
        <v>Aguardando...</v>
      </c>
      <c r="BN115" s="66" t="str">
        <f t="shared" si="71"/>
        <v>Aguardando...</v>
      </c>
      <c r="BO115" s="66" t="str">
        <f t="shared" si="71"/>
        <v>Aguardando...</v>
      </c>
      <c r="BP115" s="66" t="str">
        <f t="shared" si="71"/>
        <v>Aguardando...</v>
      </c>
      <c r="BQ115" s="66" t="str">
        <f t="shared" si="71"/>
        <v>Aguardando...</v>
      </c>
      <c r="BR115" s="66" t="str">
        <f t="shared" si="71"/>
        <v>Aguardando...</v>
      </c>
    </row>
    <row r="116" spans="1:70" ht="38.25" hidden="1" x14ac:dyDescent="0.25">
      <c r="A116" s="26"/>
      <c r="B116" s="52"/>
      <c r="C116" s="52"/>
      <c r="D116" s="52"/>
      <c r="E116" s="52"/>
      <c r="F116" s="52"/>
      <c r="G116" s="52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13"/>
      <c r="AI116" s="61"/>
      <c r="AJ116" s="61">
        <f t="shared" ref="AJ116:AJ121" si="72">ROUND(((AI116/31)*26),0)</f>
        <v>0</v>
      </c>
      <c r="AK116" s="61"/>
      <c r="AL116" s="55"/>
      <c r="AM116" s="39"/>
      <c r="AN116" s="39"/>
      <c r="AO116" s="39"/>
      <c r="AP116" s="39"/>
      <c r="AQ116" s="39"/>
      <c r="AR116" s="39"/>
      <c r="AS116" s="39"/>
      <c r="AT116" s="39"/>
      <c r="AU116" s="39"/>
      <c r="AV116" s="67" t="str">
        <f t="shared" ref="AV116:AV122" si="73">IF(AV106="","Aguardando...",IFERROR(((AV96-AV106)/AV96),0))</f>
        <v>Aguardando...</v>
      </c>
      <c r="AW116" s="67" t="str">
        <f t="shared" si="71"/>
        <v>Aguardando...</v>
      </c>
      <c r="AX116" s="67" t="str">
        <f t="shared" si="71"/>
        <v>Aguardando...</v>
      </c>
      <c r="AY116" s="67" t="str">
        <f t="shared" si="71"/>
        <v>Aguardando...</v>
      </c>
      <c r="AZ116" s="67" t="str">
        <f t="shared" si="71"/>
        <v>Aguardando...</v>
      </c>
      <c r="BA116" s="67" t="str">
        <f t="shared" si="71"/>
        <v>Aguardando...</v>
      </c>
      <c r="BB116" s="67" t="str">
        <f t="shared" si="71"/>
        <v>Aguardando...</v>
      </c>
      <c r="BC116" s="67" t="str">
        <f t="shared" si="71"/>
        <v>Aguardando...</v>
      </c>
      <c r="BD116" s="67" t="str">
        <f t="shared" si="71"/>
        <v>Aguardando...</v>
      </c>
      <c r="BE116" s="67" t="str">
        <f t="shared" si="71"/>
        <v>Aguardando...</v>
      </c>
      <c r="BF116" s="67" t="str">
        <f t="shared" si="71"/>
        <v>Aguardando...</v>
      </c>
      <c r="BG116" s="67" t="str">
        <f t="shared" si="71"/>
        <v>Aguardando...</v>
      </c>
      <c r="BH116" s="67" t="str">
        <f t="shared" si="71"/>
        <v>Aguardando...</v>
      </c>
      <c r="BI116" s="67" t="str">
        <f t="shared" si="71"/>
        <v>Aguardando...</v>
      </c>
      <c r="BJ116" s="67" t="str">
        <f t="shared" si="71"/>
        <v>Aguardando...</v>
      </c>
      <c r="BK116" s="67" t="str">
        <f t="shared" si="71"/>
        <v>Aguardando...</v>
      </c>
      <c r="BL116" s="67" t="str">
        <f t="shared" si="71"/>
        <v>Aguardando...</v>
      </c>
      <c r="BM116" s="67" t="str">
        <f t="shared" si="71"/>
        <v>Aguardando...</v>
      </c>
      <c r="BN116" s="67" t="str">
        <f t="shared" si="71"/>
        <v>Aguardando...</v>
      </c>
      <c r="BO116" s="67" t="str">
        <f t="shared" si="71"/>
        <v>Aguardando...</v>
      </c>
      <c r="BP116" s="67" t="str">
        <f t="shared" si="71"/>
        <v>Aguardando...</v>
      </c>
      <c r="BQ116" s="67" t="str">
        <f t="shared" si="71"/>
        <v>Aguardando...</v>
      </c>
      <c r="BR116" s="67" t="str">
        <f t="shared" si="71"/>
        <v>Aguardando...</v>
      </c>
    </row>
    <row r="117" spans="1:70" ht="38.25" hidden="1" x14ac:dyDescent="0.25">
      <c r="A117" s="26"/>
      <c r="B117" s="52"/>
      <c r="C117" s="52"/>
      <c r="D117" s="52"/>
      <c r="E117" s="52"/>
      <c r="F117" s="52"/>
      <c r="G117" s="52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13"/>
      <c r="AI117" s="61"/>
      <c r="AJ117" s="61">
        <f t="shared" si="72"/>
        <v>0</v>
      </c>
      <c r="AK117" s="61"/>
      <c r="AL117" s="55"/>
      <c r="AM117" s="39"/>
      <c r="AN117" s="39"/>
      <c r="AO117" s="39"/>
      <c r="AP117" s="39"/>
      <c r="AQ117" s="39"/>
      <c r="AR117" s="39"/>
      <c r="AS117" s="39"/>
      <c r="AT117" s="39"/>
      <c r="AU117" s="39"/>
      <c r="AV117" s="67" t="str">
        <f t="shared" si="73"/>
        <v>Aguardando...</v>
      </c>
      <c r="AW117" s="67" t="str">
        <f t="shared" si="71"/>
        <v>Aguardando...</v>
      </c>
      <c r="AX117" s="67" t="str">
        <f t="shared" si="71"/>
        <v>Aguardando...</v>
      </c>
      <c r="AY117" s="67" t="str">
        <f t="shared" si="71"/>
        <v>Aguardando...</v>
      </c>
      <c r="AZ117" s="67" t="str">
        <f t="shared" si="71"/>
        <v>Aguardando...</v>
      </c>
      <c r="BA117" s="67" t="str">
        <f t="shared" si="71"/>
        <v>Aguardando...</v>
      </c>
      <c r="BB117" s="67" t="str">
        <f t="shared" si="71"/>
        <v>Aguardando...</v>
      </c>
      <c r="BC117" s="67" t="str">
        <f t="shared" si="71"/>
        <v>Aguardando...</v>
      </c>
      <c r="BD117" s="67" t="str">
        <f t="shared" si="71"/>
        <v>Aguardando...</v>
      </c>
      <c r="BE117" s="67" t="str">
        <f t="shared" si="71"/>
        <v>Aguardando...</v>
      </c>
      <c r="BF117" s="67" t="str">
        <f t="shared" si="71"/>
        <v>Aguardando...</v>
      </c>
      <c r="BG117" s="67" t="str">
        <f t="shared" si="71"/>
        <v>Aguardando...</v>
      </c>
      <c r="BH117" s="67" t="str">
        <f t="shared" si="71"/>
        <v>Aguardando...</v>
      </c>
      <c r="BI117" s="67" t="str">
        <f t="shared" si="71"/>
        <v>Aguardando...</v>
      </c>
      <c r="BJ117" s="67" t="str">
        <f t="shared" si="71"/>
        <v>Aguardando...</v>
      </c>
      <c r="BK117" s="67" t="str">
        <f t="shared" si="71"/>
        <v>Aguardando...</v>
      </c>
      <c r="BL117" s="67" t="str">
        <f t="shared" si="71"/>
        <v>Aguardando...</v>
      </c>
      <c r="BM117" s="67" t="str">
        <f t="shared" si="71"/>
        <v>Aguardando...</v>
      </c>
      <c r="BN117" s="67" t="str">
        <f t="shared" si="71"/>
        <v>Aguardando...</v>
      </c>
      <c r="BO117" s="67" t="str">
        <f t="shared" si="71"/>
        <v>Aguardando...</v>
      </c>
      <c r="BP117" s="67" t="str">
        <f t="shared" si="71"/>
        <v>Aguardando...</v>
      </c>
      <c r="BQ117" s="67" t="str">
        <f t="shared" si="71"/>
        <v>Aguardando...</v>
      </c>
      <c r="BR117" s="67" t="str">
        <f t="shared" si="71"/>
        <v>Aguardando...</v>
      </c>
    </row>
    <row r="118" spans="1:70" x14ac:dyDescent="0.25">
      <c r="A118" s="26"/>
      <c r="B118" s="52"/>
      <c r="C118" s="52"/>
      <c r="D118" s="52"/>
      <c r="E118" s="52"/>
      <c r="F118" s="52"/>
      <c r="G118" s="52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13" t="s">
        <v>74</v>
      </c>
      <c r="AI118" s="61">
        <v>60</v>
      </c>
      <c r="AJ118" s="61">
        <f t="shared" si="72"/>
        <v>50</v>
      </c>
      <c r="AK118" s="61">
        <v>34</v>
      </c>
      <c r="AL118" s="55"/>
      <c r="AM118" s="39">
        <v>40</v>
      </c>
      <c r="AN118" s="39">
        <v>61</v>
      </c>
      <c r="AO118" s="39">
        <v>66</v>
      </c>
      <c r="AP118" s="39">
        <v>66</v>
      </c>
      <c r="AQ118" s="39">
        <v>72</v>
      </c>
      <c r="AR118" s="39">
        <v>64</v>
      </c>
      <c r="AS118" s="39">
        <v>61</v>
      </c>
      <c r="AT118" s="39">
        <v>71</v>
      </c>
      <c r="AU118" s="39">
        <v>60</v>
      </c>
      <c r="AV118" s="67">
        <f t="shared" si="73"/>
        <v>1.4492753623188406E-2</v>
      </c>
      <c r="AW118" s="67">
        <f t="shared" si="71"/>
        <v>0.12676056338028169</v>
      </c>
      <c r="AX118" s="67">
        <f t="shared" si="71"/>
        <v>0.47524752475247523</v>
      </c>
      <c r="AY118" s="67">
        <f t="shared" si="71"/>
        <v>0.32608695652173914</v>
      </c>
      <c r="AZ118" s="67">
        <f t="shared" si="71"/>
        <v>0.35869565217391303</v>
      </c>
      <c r="BA118" s="67" t="str">
        <f t="shared" si="71"/>
        <v>Aguardando...</v>
      </c>
      <c r="BB118" s="67" t="str">
        <f t="shared" si="71"/>
        <v>Aguardando...</v>
      </c>
      <c r="BC118" s="67" t="str">
        <f t="shared" si="71"/>
        <v>Aguardando...</v>
      </c>
      <c r="BD118" s="67" t="str">
        <f t="shared" si="71"/>
        <v>Aguardando...</v>
      </c>
      <c r="BE118" s="67" t="str">
        <f t="shared" si="71"/>
        <v>Aguardando...</v>
      </c>
      <c r="BF118" s="67" t="str">
        <f t="shared" si="71"/>
        <v>Aguardando...</v>
      </c>
      <c r="BG118" s="67" t="str">
        <f t="shared" si="71"/>
        <v>Aguardando...</v>
      </c>
      <c r="BH118" s="67" t="str">
        <f t="shared" si="71"/>
        <v>Aguardando...</v>
      </c>
      <c r="BI118" s="67" t="str">
        <f t="shared" si="71"/>
        <v>Aguardando...</v>
      </c>
      <c r="BJ118" s="67" t="str">
        <f t="shared" si="71"/>
        <v>Aguardando...</v>
      </c>
      <c r="BK118" s="67" t="str">
        <f t="shared" si="71"/>
        <v>Aguardando...</v>
      </c>
      <c r="BL118" s="67" t="str">
        <f t="shared" si="71"/>
        <v>Aguardando...</v>
      </c>
      <c r="BM118" s="67" t="str">
        <f t="shared" si="71"/>
        <v>Aguardando...</v>
      </c>
      <c r="BN118" s="67" t="str">
        <f t="shared" si="71"/>
        <v>Aguardando...</v>
      </c>
      <c r="BO118" s="67" t="str">
        <f t="shared" si="71"/>
        <v>Aguardando...</v>
      </c>
      <c r="BP118" s="67" t="str">
        <f t="shared" si="71"/>
        <v>Aguardando...</v>
      </c>
      <c r="BQ118" s="67" t="str">
        <f t="shared" si="71"/>
        <v>Aguardando...</v>
      </c>
      <c r="BR118" s="67" t="str">
        <f t="shared" si="71"/>
        <v>Aguardando...</v>
      </c>
    </row>
    <row r="119" spans="1:70" ht="38.25" hidden="1" x14ac:dyDescent="0.25">
      <c r="A119" s="26"/>
      <c r="B119" s="52"/>
      <c r="C119" s="52"/>
      <c r="D119" s="52"/>
      <c r="E119" s="52"/>
      <c r="F119" s="52"/>
      <c r="G119" s="52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13"/>
      <c r="AI119" s="61"/>
      <c r="AJ119" s="61">
        <f t="shared" si="72"/>
        <v>0</v>
      </c>
      <c r="AK119" s="61"/>
      <c r="AL119" s="55"/>
      <c r="AM119" s="39"/>
      <c r="AN119" s="39"/>
      <c r="AO119" s="39"/>
      <c r="AP119" s="39"/>
      <c r="AQ119" s="39"/>
      <c r="AR119" s="39"/>
      <c r="AS119" s="39"/>
      <c r="AT119" s="39"/>
      <c r="AU119" s="39"/>
      <c r="AV119" s="67" t="str">
        <f t="shared" si="73"/>
        <v>Aguardando...</v>
      </c>
      <c r="AW119" s="67" t="str">
        <f t="shared" si="71"/>
        <v>Aguardando...</v>
      </c>
      <c r="AX119" s="67" t="str">
        <f t="shared" si="71"/>
        <v>Aguardando...</v>
      </c>
      <c r="AY119" s="67" t="str">
        <f t="shared" si="71"/>
        <v>Aguardando...</v>
      </c>
      <c r="AZ119" s="67" t="str">
        <f t="shared" si="71"/>
        <v>Aguardando...</v>
      </c>
      <c r="BA119" s="67" t="str">
        <f t="shared" si="71"/>
        <v>Aguardando...</v>
      </c>
      <c r="BB119" s="67" t="str">
        <f t="shared" si="71"/>
        <v>Aguardando...</v>
      </c>
      <c r="BC119" s="67" t="str">
        <f t="shared" si="71"/>
        <v>Aguardando...</v>
      </c>
      <c r="BD119" s="67" t="str">
        <f t="shared" si="71"/>
        <v>Aguardando...</v>
      </c>
      <c r="BE119" s="67" t="str">
        <f t="shared" si="71"/>
        <v>Aguardando...</v>
      </c>
      <c r="BF119" s="67" t="str">
        <f t="shared" si="71"/>
        <v>Aguardando...</v>
      </c>
      <c r="BG119" s="67" t="str">
        <f t="shared" si="71"/>
        <v>Aguardando...</v>
      </c>
      <c r="BH119" s="67" t="str">
        <f t="shared" si="71"/>
        <v>Aguardando...</v>
      </c>
      <c r="BI119" s="67" t="str">
        <f t="shared" si="71"/>
        <v>Aguardando...</v>
      </c>
      <c r="BJ119" s="67" t="str">
        <f t="shared" si="71"/>
        <v>Aguardando...</v>
      </c>
      <c r="BK119" s="67" t="str">
        <f t="shared" si="71"/>
        <v>Aguardando...</v>
      </c>
      <c r="BL119" s="67" t="str">
        <f t="shared" si="71"/>
        <v>Aguardando...</v>
      </c>
      <c r="BM119" s="67" t="str">
        <f t="shared" si="71"/>
        <v>Aguardando...</v>
      </c>
      <c r="BN119" s="67" t="str">
        <f t="shared" si="71"/>
        <v>Aguardando...</v>
      </c>
      <c r="BO119" s="67" t="str">
        <f t="shared" si="71"/>
        <v>Aguardando...</v>
      </c>
      <c r="BP119" s="67" t="str">
        <f t="shared" si="71"/>
        <v>Aguardando...</v>
      </c>
      <c r="BQ119" s="67" t="str">
        <f t="shared" si="71"/>
        <v>Aguardando...</v>
      </c>
      <c r="BR119" s="67" t="str">
        <f t="shared" si="71"/>
        <v>Aguardando...</v>
      </c>
    </row>
    <row r="120" spans="1:70" x14ac:dyDescent="0.25">
      <c r="A120" s="26"/>
      <c r="B120" s="52"/>
      <c r="C120" s="52"/>
      <c r="D120" s="52"/>
      <c r="E120" s="52"/>
      <c r="F120" s="52"/>
      <c r="G120" s="52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13" t="s">
        <v>71</v>
      </c>
      <c r="AI120" s="61">
        <v>40</v>
      </c>
      <c r="AJ120" s="61">
        <f t="shared" si="72"/>
        <v>34</v>
      </c>
      <c r="AK120" s="61">
        <v>33</v>
      </c>
      <c r="AL120" s="55"/>
      <c r="AM120" s="39">
        <v>33</v>
      </c>
      <c r="AN120" s="39">
        <v>46</v>
      </c>
      <c r="AO120" s="39">
        <v>46</v>
      </c>
      <c r="AP120" s="39">
        <v>51</v>
      </c>
      <c r="AQ120" s="39">
        <v>41</v>
      </c>
      <c r="AR120" s="39">
        <v>42</v>
      </c>
      <c r="AS120" s="39">
        <v>49</v>
      </c>
      <c r="AT120" s="39">
        <v>47</v>
      </c>
      <c r="AU120" s="39">
        <v>52</v>
      </c>
      <c r="AV120" s="67">
        <f t="shared" si="73"/>
        <v>0.16363636363636364</v>
      </c>
      <c r="AW120" s="67">
        <f t="shared" si="71"/>
        <v>0.38461538461538464</v>
      </c>
      <c r="AX120" s="67">
        <f t="shared" si="71"/>
        <v>0.32758620689655171</v>
      </c>
      <c r="AY120" s="67">
        <f t="shared" si="71"/>
        <v>0.33333333333333331</v>
      </c>
      <c r="AZ120" s="67">
        <f t="shared" si="71"/>
        <v>0.19565217391304349</v>
      </c>
      <c r="BA120" s="67" t="str">
        <f t="shared" si="71"/>
        <v>Aguardando...</v>
      </c>
      <c r="BB120" s="67" t="str">
        <f t="shared" si="71"/>
        <v>Aguardando...</v>
      </c>
      <c r="BC120" s="67" t="str">
        <f t="shared" si="71"/>
        <v>Aguardando...</v>
      </c>
      <c r="BD120" s="67" t="str">
        <f t="shared" si="71"/>
        <v>Aguardando...</v>
      </c>
      <c r="BE120" s="67" t="str">
        <f t="shared" si="71"/>
        <v>Aguardando...</v>
      </c>
      <c r="BF120" s="67" t="str">
        <f t="shared" si="71"/>
        <v>Aguardando...</v>
      </c>
      <c r="BG120" s="67" t="str">
        <f t="shared" si="71"/>
        <v>Aguardando...</v>
      </c>
      <c r="BH120" s="67" t="str">
        <f t="shared" si="71"/>
        <v>Aguardando...</v>
      </c>
      <c r="BI120" s="67" t="str">
        <f t="shared" si="71"/>
        <v>Aguardando...</v>
      </c>
      <c r="BJ120" s="67" t="str">
        <f t="shared" si="71"/>
        <v>Aguardando...</v>
      </c>
      <c r="BK120" s="67" t="str">
        <f t="shared" si="71"/>
        <v>Aguardando...</v>
      </c>
      <c r="BL120" s="67" t="str">
        <f t="shared" si="71"/>
        <v>Aguardando...</v>
      </c>
      <c r="BM120" s="67" t="str">
        <f t="shared" si="71"/>
        <v>Aguardando...</v>
      </c>
      <c r="BN120" s="67" t="str">
        <f t="shared" si="71"/>
        <v>Aguardando...</v>
      </c>
      <c r="BO120" s="67" t="str">
        <f t="shared" si="71"/>
        <v>Aguardando...</v>
      </c>
      <c r="BP120" s="67" t="str">
        <f t="shared" si="71"/>
        <v>Aguardando...</v>
      </c>
      <c r="BQ120" s="67" t="str">
        <f t="shared" si="71"/>
        <v>Aguardando...</v>
      </c>
      <c r="BR120" s="67" t="str">
        <f t="shared" si="71"/>
        <v>Aguardando...</v>
      </c>
    </row>
    <row r="121" spans="1:70" x14ac:dyDescent="0.25">
      <c r="A121" s="26"/>
      <c r="B121" s="52"/>
      <c r="C121" s="52"/>
      <c r="D121" s="52"/>
      <c r="E121" s="52"/>
      <c r="F121" s="52"/>
      <c r="G121" s="52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13" t="s">
        <v>69</v>
      </c>
      <c r="AI121" s="61">
        <v>50</v>
      </c>
      <c r="AJ121" s="61">
        <f t="shared" si="72"/>
        <v>42</v>
      </c>
      <c r="AK121" s="61">
        <v>106</v>
      </c>
      <c r="AL121" s="55"/>
      <c r="AM121" s="39">
        <v>157</v>
      </c>
      <c r="AN121" s="39">
        <v>77</v>
      </c>
      <c r="AO121" s="39">
        <v>51</v>
      </c>
      <c r="AP121" s="39">
        <v>55</v>
      </c>
      <c r="AQ121" s="39">
        <v>58</v>
      </c>
      <c r="AR121" s="39">
        <v>68</v>
      </c>
      <c r="AS121" s="39">
        <v>52</v>
      </c>
      <c r="AT121" s="39">
        <v>55</v>
      </c>
      <c r="AU121" s="39">
        <v>65</v>
      </c>
      <c r="AV121" s="67">
        <f t="shared" si="73"/>
        <v>0.12676056338028169</v>
      </c>
      <c r="AW121" s="67">
        <f t="shared" si="71"/>
        <v>0.26865671641791045</v>
      </c>
      <c r="AX121" s="67">
        <f t="shared" si="71"/>
        <v>0.21212121212121213</v>
      </c>
      <c r="AY121" s="67">
        <f t="shared" si="71"/>
        <v>0.37209302325581395</v>
      </c>
      <c r="AZ121" s="67">
        <f t="shared" si="71"/>
        <v>0.33766233766233766</v>
      </c>
      <c r="BA121" s="67" t="str">
        <f t="shared" si="71"/>
        <v>Aguardando...</v>
      </c>
      <c r="BB121" s="67" t="str">
        <f t="shared" si="71"/>
        <v>Aguardando...</v>
      </c>
      <c r="BC121" s="67" t="str">
        <f t="shared" si="71"/>
        <v>Aguardando...</v>
      </c>
      <c r="BD121" s="67" t="str">
        <f t="shared" si="71"/>
        <v>Aguardando...</v>
      </c>
      <c r="BE121" s="67" t="str">
        <f t="shared" si="71"/>
        <v>Aguardando...</v>
      </c>
      <c r="BF121" s="67" t="str">
        <f t="shared" si="71"/>
        <v>Aguardando...</v>
      </c>
      <c r="BG121" s="67" t="str">
        <f t="shared" si="71"/>
        <v>Aguardando...</v>
      </c>
      <c r="BH121" s="67" t="str">
        <f t="shared" si="71"/>
        <v>Aguardando...</v>
      </c>
      <c r="BI121" s="67" t="str">
        <f t="shared" si="71"/>
        <v>Aguardando...</v>
      </c>
      <c r="BJ121" s="67" t="str">
        <f t="shared" si="71"/>
        <v>Aguardando...</v>
      </c>
      <c r="BK121" s="67" t="str">
        <f t="shared" si="71"/>
        <v>Aguardando...</v>
      </c>
      <c r="BL121" s="67" t="str">
        <f t="shared" si="71"/>
        <v>Aguardando...</v>
      </c>
      <c r="BM121" s="67" t="str">
        <f t="shared" si="71"/>
        <v>Aguardando...</v>
      </c>
      <c r="BN121" s="67" t="str">
        <f t="shared" si="71"/>
        <v>Aguardando...</v>
      </c>
      <c r="BO121" s="67" t="str">
        <f t="shared" si="71"/>
        <v>Aguardando...</v>
      </c>
      <c r="BP121" s="67" t="str">
        <f t="shared" si="71"/>
        <v>Aguardando...</v>
      </c>
      <c r="BQ121" s="67" t="str">
        <f t="shared" si="71"/>
        <v>Aguardando...</v>
      </c>
      <c r="BR121" s="67" t="str">
        <f t="shared" si="71"/>
        <v>Aguardando...</v>
      </c>
    </row>
    <row r="122" spans="1:70" x14ac:dyDescent="0.25">
      <c r="A122" s="26"/>
      <c r="B122" s="52"/>
      <c r="C122" s="52"/>
      <c r="D122" s="52"/>
      <c r="E122" s="52"/>
      <c r="F122" s="52"/>
      <c r="G122" s="52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0" t="s">
        <v>23</v>
      </c>
      <c r="AI122" s="62">
        <f>SUM(AI115:AI121)</f>
        <v>210</v>
      </c>
      <c r="AJ122" s="62">
        <f>SUM(AJ115:AJ121)</f>
        <v>176</v>
      </c>
      <c r="AK122" s="62">
        <f>SUM(AK115:AK121)</f>
        <v>213</v>
      </c>
      <c r="AL122" s="56"/>
      <c r="AM122" s="42">
        <f t="shared" ref="AM122:AS122" si="74">SUM(AM115:AM121)</f>
        <v>270</v>
      </c>
      <c r="AN122" s="42">
        <f t="shared" si="74"/>
        <v>249</v>
      </c>
      <c r="AO122" s="42">
        <f t="shared" si="74"/>
        <v>224</v>
      </c>
      <c r="AP122" s="42">
        <f t="shared" si="74"/>
        <v>237</v>
      </c>
      <c r="AQ122" s="42">
        <f t="shared" si="74"/>
        <v>234</v>
      </c>
      <c r="AR122" s="42">
        <f t="shared" si="74"/>
        <v>231</v>
      </c>
      <c r="AS122" s="42">
        <f t="shared" si="74"/>
        <v>223</v>
      </c>
      <c r="AT122" s="42">
        <v>238</v>
      </c>
      <c r="AU122" s="42">
        <f>SUM(AU115:AU121)</f>
        <v>245</v>
      </c>
      <c r="AV122" s="68">
        <f t="shared" si="73"/>
        <v>8.9219330855018583E-2</v>
      </c>
      <c r="AW122" s="68">
        <f t="shared" si="71"/>
        <v>0.2857142857142857</v>
      </c>
      <c r="AX122" s="68">
        <f t="shared" si="71"/>
        <v>0.37820512820512819</v>
      </c>
      <c r="AY122" s="68">
        <f t="shared" si="71"/>
        <v>0.35135135135135137</v>
      </c>
      <c r="AZ122" s="68">
        <f t="shared" si="71"/>
        <v>0.2932551319648094</v>
      </c>
      <c r="BA122" s="68">
        <f t="shared" si="71"/>
        <v>0</v>
      </c>
      <c r="BB122" s="68">
        <f t="shared" si="71"/>
        <v>0</v>
      </c>
      <c r="BC122" s="68">
        <f t="shared" si="71"/>
        <v>0</v>
      </c>
      <c r="BD122" s="68">
        <f t="shared" si="71"/>
        <v>0</v>
      </c>
      <c r="BE122" s="68">
        <f t="shared" si="71"/>
        <v>0</v>
      </c>
      <c r="BF122" s="68">
        <f t="shared" si="71"/>
        <v>0</v>
      </c>
      <c r="BG122" s="68">
        <f t="shared" si="71"/>
        <v>0</v>
      </c>
      <c r="BH122" s="68">
        <f t="shared" si="71"/>
        <v>0</v>
      </c>
      <c r="BI122" s="68">
        <f t="shared" si="71"/>
        <v>0</v>
      </c>
      <c r="BJ122" s="68">
        <f t="shared" si="71"/>
        <v>0</v>
      </c>
      <c r="BK122" s="68">
        <f t="shared" si="71"/>
        <v>0</v>
      </c>
      <c r="BL122" s="68">
        <f t="shared" si="71"/>
        <v>0</v>
      </c>
      <c r="BM122" s="68">
        <f t="shared" si="71"/>
        <v>0</v>
      </c>
      <c r="BN122" s="68">
        <f t="shared" si="71"/>
        <v>0</v>
      </c>
      <c r="BO122" s="68">
        <f t="shared" si="71"/>
        <v>0</v>
      </c>
      <c r="BP122" s="68">
        <f t="shared" si="71"/>
        <v>0</v>
      </c>
      <c r="BQ122" s="68">
        <f t="shared" si="71"/>
        <v>0</v>
      </c>
      <c r="BR122" s="68">
        <f t="shared" si="71"/>
        <v>0</v>
      </c>
    </row>
    <row r="123" spans="1:70" x14ac:dyDescent="0.25">
      <c r="A123" s="26"/>
      <c r="B123" s="52"/>
      <c r="C123" s="52"/>
      <c r="D123" s="52"/>
      <c r="E123" s="52"/>
      <c r="F123" s="52"/>
      <c r="G123" s="52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6"/>
      <c r="AI123" s="29"/>
      <c r="AJ123" s="29"/>
      <c r="AK123" s="29"/>
      <c r="AL123" s="29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</row>
    <row r="124" spans="1:70" x14ac:dyDescent="0.25">
      <c r="A124" s="26"/>
      <c r="B124" s="52"/>
      <c r="C124" s="52"/>
      <c r="D124" s="52"/>
      <c r="E124" s="52"/>
      <c r="F124" s="52"/>
      <c r="G124" s="52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7" t="s">
        <v>81</v>
      </c>
      <c r="AI124" s="59" t="s">
        <v>14</v>
      </c>
      <c r="AJ124" s="59" t="str">
        <f>$AJ$20</f>
        <v>Meta Parcial</v>
      </c>
      <c r="AK124" s="60" t="str">
        <f>$AK$20</f>
        <v>06 a 31 - Mai - 24</v>
      </c>
      <c r="AL124" s="9"/>
      <c r="AM124" s="8" t="e">
        <f t="shared" ref="AM124:AS124" si="75">#REF!</f>
        <v>#REF!</v>
      </c>
      <c r="AN124" s="8" t="e">
        <f t="shared" si="75"/>
        <v>#REF!</v>
      </c>
      <c r="AO124" s="8" t="e">
        <f t="shared" si="75"/>
        <v>#REF!</v>
      </c>
      <c r="AP124" s="8" t="e">
        <f t="shared" si="75"/>
        <v>#REF!</v>
      </c>
      <c r="AQ124" s="8" t="e">
        <f t="shared" si="75"/>
        <v>#REF!</v>
      </c>
      <c r="AR124" s="8" t="e">
        <f t="shared" si="75"/>
        <v>#REF!</v>
      </c>
      <c r="AS124" s="8" t="e">
        <f t="shared" si="75"/>
        <v>#REF!</v>
      </c>
      <c r="AT124" s="8" t="e">
        <f ca="1">AT10</f>
        <v>#NAME?</v>
      </c>
      <c r="AU124" s="8" t="e">
        <f ca="1">AU10</f>
        <v>#NAME?</v>
      </c>
      <c r="AV124" s="8" t="e">
        <f ca="1">AV10</f>
        <v>#NAME?</v>
      </c>
      <c r="AW124" s="8" t="e">
        <f t="shared" ref="AW124:BR124" ca="1" si="76">AW10</f>
        <v>#NAME?</v>
      </c>
      <c r="AX124" s="8" t="e">
        <f t="shared" ca="1" si="76"/>
        <v>#NAME?</v>
      </c>
      <c r="AY124" s="8" t="e">
        <f t="shared" ca="1" si="76"/>
        <v>#NAME?</v>
      </c>
      <c r="AZ124" s="8" t="e">
        <f t="shared" ca="1" si="76"/>
        <v>#NAME?</v>
      </c>
      <c r="BA124" s="8" t="e">
        <f t="shared" ca="1" si="76"/>
        <v>#NAME?</v>
      </c>
      <c r="BB124" s="8" t="e">
        <f t="shared" ca="1" si="76"/>
        <v>#NAME?</v>
      </c>
      <c r="BC124" s="8" t="e">
        <f t="shared" ca="1" si="76"/>
        <v>#NAME?</v>
      </c>
      <c r="BD124" s="8" t="e">
        <f t="shared" ca="1" si="76"/>
        <v>#NAME?</v>
      </c>
      <c r="BE124" s="8" t="e">
        <f t="shared" ca="1" si="76"/>
        <v>#NAME?</v>
      </c>
      <c r="BF124" s="8" t="e">
        <f t="shared" ca="1" si="76"/>
        <v>#NAME?</v>
      </c>
      <c r="BG124" s="8" t="e">
        <f t="shared" ca="1" si="76"/>
        <v>#NAME?</v>
      </c>
      <c r="BH124" s="8" t="e">
        <f t="shared" ca="1" si="76"/>
        <v>#NAME?</v>
      </c>
      <c r="BI124" s="8" t="e">
        <f t="shared" ca="1" si="76"/>
        <v>#NAME?</v>
      </c>
      <c r="BJ124" s="8" t="e">
        <f t="shared" ca="1" si="76"/>
        <v>#NAME?</v>
      </c>
      <c r="BK124" s="8" t="e">
        <f t="shared" ca="1" si="76"/>
        <v>#NAME?</v>
      </c>
      <c r="BL124" s="8" t="e">
        <f t="shared" ca="1" si="76"/>
        <v>#NAME?</v>
      </c>
      <c r="BM124" s="8" t="e">
        <f t="shared" ca="1" si="76"/>
        <v>#NAME?</v>
      </c>
      <c r="BN124" s="8" t="e">
        <f t="shared" ca="1" si="76"/>
        <v>#NAME?</v>
      </c>
      <c r="BO124" s="8" t="e">
        <f t="shared" ca="1" si="76"/>
        <v>#NAME?</v>
      </c>
      <c r="BP124" s="8" t="e">
        <f t="shared" ca="1" si="76"/>
        <v>#NAME?</v>
      </c>
      <c r="BQ124" s="8" t="e">
        <f t="shared" ca="1" si="76"/>
        <v>#NAME?</v>
      </c>
      <c r="BR124" s="8" t="e">
        <f t="shared" ca="1" si="76"/>
        <v>#NAME?</v>
      </c>
    </row>
    <row r="125" spans="1:70" x14ac:dyDescent="0.25">
      <c r="A125" s="26"/>
      <c r="B125" s="52"/>
      <c r="C125" s="52"/>
      <c r="D125" s="52"/>
      <c r="E125" s="52"/>
      <c r="F125" s="52"/>
      <c r="G125" s="52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13" t="s">
        <v>67</v>
      </c>
      <c r="AI125" s="61">
        <v>60</v>
      </c>
      <c r="AJ125" s="61">
        <f t="shared" ref="AJ125:AJ130" si="77">ROUND(((AI125/31)*26),0)</f>
        <v>50</v>
      </c>
      <c r="AK125" s="61">
        <v>40</v>
      </c>
      <c r="AL125" s="55"/>
      <c r="AM125" s="39">
        <v>40</v>
      </c>
      <c r="AN125" s="39">
        <v>65</v>
      </c>
      <c r="AO125" s="39">
        <v>61</v>
      </c>
      <c r="AP125" s="39">
        <v>65</v>
      </c>
      <c r="AQ125" s="39">
        <v>63</v>
      </c>
      <c r="AR125" s="39">
        <v>57</v>
      </c>
      <c r="AS125" s="39">
        <v>61</v>
      </c>
      <c r="AT125" s="39">
        <v>21356</v>
      </c>
      <c r="AU125" s="39">
        <v>22497</v>
      </c>
      <c r="AV125" s="39">
        <v>21672</v>
      </c>
      <c r="AW125" s="39">
        <v>22085</v>
      </c>
      <c r="AX125" s="39">
        <v>24437</v>
      </c>
      <c r="AY125" s="39">
        <v>26196</v>
      </c>
      <c r="AZ125" s="39">
        <v>25491</v>
      </c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</row>
    <row r="126" spans="1:70" x14ac:dyDescent="0.25">
      <c r="A126" s="26"/>
      <c r="B126" s="52"/>
      <c r="C126" s="52"/>
      <c r="D126" s="52"/>
      <c r="E126" s="52"/>
      <c r="F126" s="52"/>
      <c r="G126" s="52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13" t="s">
        <v>82</v>
      </c>
      <c r="AI126" s="61"/>
      <c r="AJ126" s="61">
        <f t="shared" si="77"/>
        <v>0</v>
      </c>
      <c r="AK126" s="61"/>
      <c r="AL126" s="55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>
        <v>85</v>
      </c>
      <c r="AW126" s="39">
        <v>101</v>
      </c>
      <c r="AX126" s="39">
        <v>99</v>
      </c>
      <c r="AY126" s="39">
        <v>310</v>
      </c>
      <c r="AZ126" s="39">
        <v>235</v>
      </c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</row>
    <row r="127" spans="1:70" x14ac:dyDescent="0.25">
      <c r="A127" s="26"/>
      <c r="B127" s="52"/>
      <c r="C127" s="52"/>
      <c r="D127" s="52"/>
      <c r="E127" s="52"/>
      <c r="F127" s="52"/>
      <c r="G127" s="52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13" t="s">
        <v>68</v>
      </c>
      <c r="AI127" s="61">
        <v>60</v>
      </c>
      <c r="AJ127" s="61">
        <f t="shared" si="77"/>
        <v>50</v>
      </c>
      <c r="AK127" s="61">
        <v>34</v>
      </c>
      <c r="AL127" s="55"/>
      <c r="AM127" s="39">
        <v>40</v>
      </c>
      <c r="AN127" s="39">
        <v>61</v>
      </c>
      <c r="AO127" s="39">
        <v>66</v>
      </c>
      <c r="AP127" s="39">
        <v>66</v>
      </c>
      <c r="AQ127" s="39">
        <v>72</v>
      </c>
      <c r="AR127" s="39">
        <v>64</v>
      </c>
      <c r="AS127" s="39">
        <v>61</v>
      </c>
      <c r="AT127" s="39">
        <v>71</v>
      </c>
      <c r="AU127" s="39">
        <v>60</v>
      </c>
      <c r="AV127" s="39">
        <v>5</v>
      </c>
      <c r="AW127" s="39">
        <v>17</v>
      </c>
      <c r="AX127" s="39">
        <v>2</v>
      </c>
      <c r="AY127" s="39">
        <v>0</v>
      </c>
      <c r="AZ127" s="39">
        <v>1</v>
      </c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</row>
    <row r="128" spans="1:70" x14ac:dyDescent="0.25">
      <c r="A128" s="26"/>
      <c r="B128" s="52"/>
      <c r="C128" s="52"/>
      <c r="D128" s="52"/>
      <c r="E128" s="52"/>
      <c r="F128" s="52"/>
      <c r="G128" s="52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13" t="s">
        <v>74</v>
      </c>
      <c r="AI128" s="61"/>
      <c r="AJ128" s="61">
        <f t="shared" si="77"/>
        <v>0</v>
      </c>
      <c r="AK128" s="61"/>
      <c r="AL128" s="55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>
        <v>10</v>
      </c>
      <c r="AW128" s="39">
        <v>7</v>
      </c>
      <c r="AX128" s="39">
        <v>7</v>
      </c>
      <c r="AY128" s="39">
        <v>13</v>
      </c>
      <c r="AZ128" s="39">
        <v>0</v>
      </c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</row>
    <row r="129" spans="1:70" x14ac:dyDescent="0.25">
      <c r="A129" s="26"/>
      <c r="B129" s="52"/>
      <c r="C129" s="52"/>
      <c r="D129" s="52"/>
      <c r="E129" s="52"/>
      <c r="F129" s="52"/>
      <c r="G129" s="52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13" t="s">
        <v>71</v>
      </c>
      <c r="AI129" s="61">
        <v>40</v>
      </c>
      <c r="AJ129" s="61">
        <f t="shared" si="77"/>
        <v>34</v>
      </c>
      <c r="AK129" s="61">
        <v>33</v>
      </c>
      <c r="AL129" s="55"/>
      <c r="AM129" s="39">
        <v>33</v>
      </c>
      <c r="AN129" s="39">
        <v>46</v>
      </c>
      <c r="AO129" s="39">
        <v>46</v>
      </c>
      <c r="AP129" s="39">
        <v>51</v>
      </c>
      <c r="AQ129" s="39">
        <v>41</v>
      </c>
      <c r="AR129" s="39">
        <v>42</v>
      </c>
      <c r="AS129" s="39">
        <v>49</v>
      </c>
      <c r="AT129" s="39">
        <v>47</v>
      </c>
      <c r="AU129" s="39">
        <v>52</v>
      </c>
      <c r="AV129" s="39">
        <v>40</v>
      </c>
      <c r="AW129" s="39">
        <v>51</v>
      </c>
      <c r="AX129" s="39">
        <v>51</v>
      </c>
      <c r="AY129" s="39">
        <v>49</v>
      </c>
      <c r="AZ129" s="39">
        <v>61</v>
      </c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</row>
    <row r="130" spans="1:70" x14ac:dyDescent="0.25">
      <c r="A130" s="26"/>
      <c r="B130" s="52"/>
      <c r="C130" s="52"/>
      <c r="D130" s="52"/>
      <c r="E130" s="52"/>
      <c r="F130" s="52"/>
      <c r="G130" s="52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13" t="s">
        <v>69</v>
      </c>
      <c r="AI130" s="61">
        <v>50</v>
      </c>
      <c r="AJ130" s="61">
        <f t="shared" si="77"/>
        <v>42</v>
      </c>
      <c r="AK130" s="61">
        <v>106</v>
      </c>
      <c r="AL130" s="55"/>
      <c r="AM130" s="39">
        <v>157</v>
      </c>
      <c r="AN130" s="39">
        <v>77</v>
      </c>
      <c r="AO130" s="39">
        <v>51</v>
      </c>
      <c r="AP130" s="39">
        <v>55</v>
      </c>
      <c r="AQ130" s="39">
        <v>58</v>
      </c>
      <c r="AR130" s="39">
        <v>68</v>
      </c>
      <c r="AS130" s="39">
        <v>52</v>
      </c>
      <c r="AT130" s="39">
        <v>55</v>
      </c>
      <c r="AU130" s="39">
        <v>65</v>
      </c>
      <c r="AV130" s="39">
        <v>571</v>
      </c>
      <c r="AW130" s="39">
        <v>635</v>
      </c>
      <c r="AX130" s="39">
        <v>736</v>
      </c>
      <c r="AY130" s="39">
        <v>619</v>
      </c>
      <c r="AZ130" s="39">
        <v>677</v>
      </c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</row>
    <row r="131" spans="1:70" x14ac:dyDescent="0.25">
      <c r="A131" s="26"/>
      <c r="B131" s="52"/>
      <c r="C131" s="52"/>
      <c r="D131" s="52"/>
      <c r="E131" s="52"/>
      <c r="F131" s="52"/>
      <c r="G131" s="52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0" t="s">
        <v>23</v>
      </c>
      <c r="AI131" s="62">
        <f>SUM(AI125:AI130)</f>
        <v>210</v>
      </c>
      <c r="AJ131" s="62">
        <f>SUM(AJ125:AJ130)</f>
        <v>176</v>
      </c>
      <c r="AK131" s="62">
        <f>SUM(AK125:AK130)</f>
        <v>213</v>
      </c>
      <c r="AL131" s="56"/>
      <c r="AM131" s="42">
        <f t="shared" ref="AM131:AS131" si="78">SUM(AM125:AM130)</f>
        <v>270</v>
      </c>
      <c r="AN131" s="42">
        <f t="shared" si="78"/>
        <v>249</v>
      </c>
      <c r="AO131" s="42">
        <f t="shared" si="78"/>
        <v>224</v>
      </c>
      <c r="AP131" s="42">
        <f t="shared" si="78"/>
        <v>237</v>
      </c>
      <c r="AQ131" s="42">
        <f t="shared" si="78"/>
        <v>234</v>
      </c>
      <c r="AR131" s="42">
        <f t="shared" si="78"/>
        <v>231</v>
      </c>
      <c r="AS131" s="42">
        <f t="shared" si="78"/>
        <v>223</v>
      </c>
      <c r="AT131" s="42">
        <v>238</v>
      </c>
      <c r="AU131" s="42">
        <f>SUM(AU125:AU130)</f>
        <v>22674</v>
      </c>
      <c r="AV131" s="42">
        <f>SUM(AV125:AV130)</f>
        <v>22383</v>
      </c>
      <c r="AW131" s="42">
        <f t="shared" ref="AW131:BR131" si="79">SUM(AW125:AW130)</f>
        <v>22896</v>
      </c>
      <c r="AX131" s="42">
        <f t="shared" si="79"/>
        <v>25332</v>
      </c>
      <c r="AY131" s="42">
        <f t="shared" si="79"/>
        <v>27187</v>
      </c>
      <c r="AZ131" s="42">
        <f t="shared" si="79"/>
        <v>26465</v>
      </c>
      <c r="BA131" s="42">
        <f t="shared" si="79"/>
        <v>0</v>
      </c>
      <c r="BB131" s="42">
        <f t="shared" si="79"/>
        <v>0</v>
      </c>
      <c r="BC131" s="42">
        <f t="shared" si="79"/>
        <v>0</v>
      </c>
      <c r="BD131" s="42">
        <f t="shared" si="79"/>
        <v>0</v>
      </c>
      <c r="BE131" s="42">
        <f t="shared" si="79"/>
        <v>0</v>
      </c>
      <c r="BF131" s="42">
        <f t="shared" si="79"/>
        <v>0</v>
      </c>
      <c r="BG131" s="42">
        <f t="shared" si="79"/>
        <v>0</v>
      </c>
      <c r="BH131" s="42">
        <f t="shared" si="79"/>
        <v>0</v>
      </c>
      <c r="BI131" s="42">
        <f t="shared" si="79"/>
        <v>0</v>
      </c>
      <c r="BJ131" s="42">
        <f t="shared" si="79"/>
        <v>0</v>
      </c>
      <c r="BK131" s="42">
        <f t="shared" si="79"/>
        <v>0</v>
      </c>
      <c r="BL131" s="42">
        <f t="shared" si="79"/>
        <v>0</v>
      </c>
      <c r="BM131" s="42">
        <f t="shared" si="79"/>
        <v>0</v>
      </c>
      <c r="BN131" s="42">
        <f t="shared" si="79"/>
        <v>0</v>
      </c>
      <c r="BO131" s="42">
        <f t="shared" si="79"/>
        <v>0</v>
      </c>
      <c r="BP131" s="42">
        <f t="shared" si="79"/>
        <v>0</v>
      </c>
      <c r="BQ131" s="42">
        <f t="shared" si="79"/>
        <v>0</v>
      </c>
      <c r="BR131" s="42">
        <f t="shared" si="79"/>
        <v>0</v>
      </c>
    </row>
    <row r="132" spans="1:70" x14ac:dyDescent="0.25">
      <c r="A132" s="26"/>
      <c r="B132" s="52"/>
      <c r="C132" s="52"/>
      <c r="D132" s="52"/>
      <c r="E132" s="52"/>
      <c r="F132" s="52"/>
      <c r="G132" s="52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6"/>
      <c r="AI132" s="29"/>
      <c r="AJ132" s="29"/>
      <c r="AK132" s="29"/>
      <c r="AL132" s="29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</row>
    <row r="133" spans="1:70" hidden="1" x14ac:dyDescent="0.25">
      <c r="A133" s="33" t="s">
        <v>83</v>
      </c>
      <c r="B133" s="50"/>
      <c r="C133" s="50"/>
      <c r="D133" s="50"/>
      <c r="E133" s="50"/>
      <c r="F133" s="50"/>
      <c r="G133" s="50"/>
      <c r="H133" s="51" t="s">
        <v>14</v>
      </c>
      <c r="I133" s="8" t="e">
        <f ca="1">$I$10</f>
        <v>#NAME?</v>
      </c>
      <c r="J133" s="8" t="e">
        <f ca="1">$J$10</f>
        <v>#NAME?</v>
      </c>
      <c r="K133" s="8" t="e">
        <f ca="1">$K$10</f>
        <v>#NAME?</v>
      </c>
      <c r="L133" s="8" t="e">
        <f ca="1">$L$10</f>
        <v>#NAME?</v>
      </c>
      <c r="M133" s="8" t="e">
        <f ca="1">$M$10</f>
        <v>#NAME?</v>
      </c>
      <c r="N133" s="8" t="e">
        <f ca="1">$N$10</f>
        <v>#NAME?</v>
      </c>
      <c r="O133" s="51" t="s">
        <v>14</v>
      </c>
      <c r="P133" s="8" t="e">
        <f t="shared" ref="P133:AE133" ca="1" si="80">P10</f>
        <v>#NAME?</v>
      </c>
      <c r="Q133" s="8" t="e">
        <f t="shared" ca="1" si="80"/>
        <v>#NAME?</v>
      </c>
      <c r="R133" s="8" t="e">
        <f t="shared" ca="1" si="80"/>
        <v>#NAME?</v>
      </c>
      <c r="S133" s="8" t="e">
        <f t="shared" ca="1" si="80"/>
        <v>#NAME?</v>
      </c>
      <c r="T133" s="8" t="e">
        <f t="shared" ca="1" si="80"/>
        <v>#NAME?</v>
      </c>
      <c r="U133" s="8" t="e">
        <f t="shared" ca="1" si="80"/>
        <v>#NAME?</v>
      </c>
      <c r="V133" s="8" t="e">
        <f t="shared" ca="1" si="80"/>
        <v>#NAME?</v>
      </c>
      <c r="W133" s="8" t="e">
        <f t="shared" ca="1" si="80"/>
        <v>#NAME?</v>
      </c>
      <c r="X133" s="8" t="e">
        <f t="shared" ca="1" si="80"/>
        <v>#NAME?</v>
      </c>
      <c r="Y133" s="8" t="e">
        <f t="shared" ca="1" si="80"/>
        <v>#NAME?</v>
      </c>
      <c r="Z133" s="8" t="e">
        <f t="shared" ca="1" si="80"/>
        <v>#NAME?</v>
      </c>
      <c r="AA133" s="8" t="e">
        <f t="shared" ca="1" si="80"/>
        <v>#NAME?</v>
      </c>
      <c r="AB133" s="8" t="e">
        <f t="shared" ca="1" si="80"/>
        <v>#NAME?</v>
      </c>
      <c r="AC133" s="8" t="e">
        <f t="shared" ca="1" si="80"/>
        <v>#NAME?</v>
      </c>
      <c r="AD133" s="8" t="e">
        <f t="shared" ca="1" si="80"/>
        <v>#NAME?</v>
      </c>
      <c r="AE133" s="8" t="e">
        <f t="shared" ca="1" si="80"/>
        <v>#NAME?</v>
      </c>
      <c r="AF133" s="8"/>
      <c r="AG133" s="8"/>
      <c r="AH133" s="33" t="s">
        <v>83</v>
      </c>
      <c r="AI133" s="34"/>
      <c r="AJ133" s="34"/>
      <c r="AK133" s="34"/>
      <c r="AL133" s="34"/>
      <c r="AM133" s="8" t="e">
        <f t="shared" ref="AM133:BR133" ca="1" si="81">AM10</f>
        <v>#NAME?</v>
      </c>
      <c r="AN133" s="8" t="e">
        <f t="shared" ca="1" si="81"/>
        <v>#NAME?</v>
      </c>
      <c r="AO133" s="8" t="e">
        <f t="shared" ca="1" si="81"/>
        <v>#NAME?</v>
      </c>
      <c r="AP133" s="8" t="e">
        <f t="shared" ca="1" si="81"/>
        <v>#NAME?</v>
      </c>
      <c r="AQ133" s="8" t="e">
        <f t="shared" ca="1" si="81"/>
        <v>#NAME?</v>
      </c>
      <c r="AR133" s="8" t="e">
        <f t="shared" ca="1" si="81"/>
        <v>#NAME?</v>
      </c>
      <c r="AS133" s="8" t="e">
        <f t="shared" ca="1" si="81"/>
        <v>#NAME?</v>
      </c>
      <c r="AT133" s="8" t="e">
        <f t="shared" ca="1" si="81"/>
        <v>#NAME?</v>
      </c>
      <c r="AU133" s="8" t="e">
        <f t="shared" ca="1" si="81"/>
        <v>#NAME?</v>
      </c>
      <c r="AV133" s="8" t="e">
        <f t="shared" ca="1" si="81"/>
        <v>#NAME?</v>
      </c>
      <c r="AW133" s="8" t="e">
        <f t="shared" ca="1" si="81"/>
        <v>#NAME?</v>
      </c>
      <c r="AX133" s="8" t="e">
        <f t="shared" ca="1" si="81"/>
        <v>#NAME?</v>
      </c>
      <c r="AY133" s="8" t="e">
        <f t="shared" ca="1" si="81"/>
        <v>#NAME?</v>
      </c>
      <c r="AZ133" s="8" t="e">
        <f t="shared" ca="1" si="81"/>
        <v>#NAME?</v>
      </c>
      <c r="BA133" s="8" t="e">
        <f t="shared" ca="1" si="81"/>
        <v>#NAME?</v>
      </c>
      <c r="BB133" s="8" t="e">
        <f t="shared" ca="1" si="81"/>
        <v>#NAME?</v>
      </c>
      <c r="BC133" s="8" t="e">
        <f t="shared" ca="1" si="81"/>
        <v>#NAME?</v>
      </c>
      <c r="BD133" s="8" t="e">
        <f t="shared" ca="1" si="81"/>
        <v>#NAME?</v>
      </c>
      <c r="BE133" s="8" t="e">
        <f t="shared" ca="1" si="81"/>
        <v>#NAME?</v>
      </c>
      <c r="BF133" s="8" t="e">
        <f t="shared" ca="1" si="81"/>
        <v>#NAME?</v>
      </c>
      <c r="BG133" s="8" t="e">
        <f t="shared" ca="1" si="81"/>
        <v>#NAME?</v>
      </c>
      <c r="BH133" s="8" t="e">
        <f t="shared" ca="1" si="81"/>
        <v>#NAME?</v>
      </c>
      <c r="BI133" s="8" t="e">
        <f t="shared" ca="1" si="81"/>
        <v>#NAME?</v>
      </c>
      <c r="BJ133" s="8" t="e">
        <f t="shared" ca="1" si="81"/>
        <v>#NAME?</v>
      </c>
      <c r="BK133" s="8" t="e">
        <f t="shared" ca="1" si="81"/>
        <v>#NAME?</v>
      </c>
      <c r="BL133" s="8" t="e">
        <f t="shared" ca="1" si="81"/>
        <v>#NAME?</v>
      </c>
      <c r="BM133" s="8" t="e">
        <f t="shared" ca="1" si="81"/>
        <v>#NAME?</v>
      </c>
      <c r="BN133" s="8" t="e">
        <f t="shared" ca="1" si="81"/>
        <v>#NAME?</v>
      </c>
      <c r="BO133" s="8" t="e">
        <f t="shared" ca="1" si="81"/>
        <v>#NAME?</v>
      </c>
      <c r="BP133" s="8" t="e">
        <f t="shared" ca="1" si="81"/>
        <v>#NAME?</v>
      </c>
      <c r="BQ133" s="8" t="e">
        <f t="shared" ca="1" si="81"/>
        <v>#NAME?</v>
      </c>
      <c r="BR133" s="8" t="e">
        <f t="shared" ca="1" si="81"/>
        <v>#NAME?</v>
      </c>
    </row>
    <row r="134" spans="1:70" s="19" customFormat="1" hidden="1" x14ac:dyDescent="0.25">
      <c r="A134" s="37" t="s">
        <v>68</v>
      </c>
      <c r="B134" s="38"/>
      <c r="C134" s="38"/>
      <c r="D134" s="38"/>
      <c r="E134" s="38"/>
      <c r="F134" s="38"/>
      <c r="G134" s="38"/>
      <c r="H134" s="39">
        <v>40</v>
      </c>
      <c r="I134" s="39">
        <v>40</v>
      </c>
      <c r="J134" s="39">
        <v>0</v>
      </c>
      <c r="K134" s="39">
        <v>40</v>
      </c>
      <c r="L134" s="39">
        <v>40</v>
      </c>
      <c r="M134" s="39">
        <v>40</v>
      </c>
      <c r="N134" s="39">
        <v>40</v>
      </c>
      <c r="O134" s="39">
        <v>40</v>
      </c>
      <c r="P134" s="39">
        <v>40</v>
      </c>
      <c r="Q134" s="39">
        <v>40</v>
      </c>
      <c r="R134" s="39">
        <v>40</v>
      </c>
      <c r="S134" s="39">
        <v>40</v>
      </c>
      <c r="T134" s="39">
        <v>40</v>
      </c>
      <c r="U134" s="39">
        <v>40</v>
      </c>
      <c r="V134" s="39">
        <v>40</v>
      </c>
      <c r="W134" s="39">
        <v>40</v>
      </c>
      <c r="X134" s="39">
        <v>40</v>
      </c>
      <c r="Y134" s="39">
        <v>50</v>
      </c>
      <c r="Z134" s="39">
        <v>40</v>
      </c>
      <c r="AA134" s="39">
        <v>60</v>
      </c>
      <c r="AB134" s="39">
        <v>40</v>
      </c>
      <c r="AC134" s="39">
        <v>40</v>
      </c>
      <c r="AD134" s="39">
        <v>40</v>
      </c>
      <c r="AE134" s="39">
        <v>40</v>
      </c>
      <c r="AF134" s="39"/>
      <c r="AG134" s="39"/>
      <c r="AH134" s="37" t="s">
        <v>68</v>
      </c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</row>
    <row r="135" spans="1:70" s="19" customFormat="1" hidden="1" x14ac:dyDescent="0.25">
      <c r="A135" s="37" t="s">
        <v>72</v>
      </c>
      <c r="B135" s="38"/>
      <c r="C135" s="38"/>
      <c r="D135" s="38"/>
      <c r="E135" s="38"/>
      <c r="F135" s="38"/>
      <c r="G135" s="38"/>
      <c r="H135" s="39">
        <v>20</v>
      </c>
      <c r="I135" s="39">
        <v>20</v>
      </c>
      <c r="J135" s="39">
        <v>40</v>
      </c>
      <c r="K135" s="39">
        <v>20</v>
      </c>
      <c r="L135" s="39">
        <v>20</v>
      </c>
      <c r="M135" s="39">
        <v>40</v>
      </c>
      <c r="N135" s="39">
        <v>20</v>
      </c>
      <c r="O135" s="39">
        <v>20</v>
      </c>
      <c r="P135" s="39">
        <v>20</v>
      </c>
      <c r="Q135" s="39">
        <v>20</v>
      </c>
      <c r="R135" s="39">
        <v>20</v>
      </c>
      <c r="S135" s="39">
        <v>20</v>
      </c>
      <c r="T135" s="39">
        <v>20</v>
      </c>
      <c r="U135" s="39">
        <v>20</v>
      </c>
      <c r="V135" s="39">
        <v>20</v>
      </c>
      <c r="W135" s="39">
        <v>20</v>
      </c>
      <c r="X135" s="39">
        <v>20</v>
      </c>
      <c r="Y135" s="39">
        <v>20</v>
      </c>
      <c r="Z135" s="39">
        <v>20</v>
      </c>
      <c r="AA135" s="39">
        <v>28</v>
      </c>
      <c r="AB135" s="39">
        <v>20</v>
      </c>
      <c r="AC135" s="39">
        <v>20</v>
      </c>
      <c r="AD135" s="39">
        <v>20</v>
      </c>
      <c r="AE135" s="39">
        <v>20</v>
      </c>
      <c r="AF135" s="39"/>
      <c r="AG135" s="39"/>
      <c r="AH135" s="37" t="s">
        <v>72</v>
      </c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</row>
    <row r="136" spans="1:70" s="19" customFormat="1" hidden="1" x14ac:dyDescent="0.25">
      <c r="A136" s="37" t="s">
        <v>70</v>
      </c>
      <c r="B136" s="38"/>
      <c r="C136" s="38"/>
      <c r="D136" s="38"/>
      <c r="E136" s="38"/>
      <c r="F136" s="38"/>
      <c r="G136" s="38"/>
      <c r="H136" s="39">
        <v>50</v>
      </c>
      <c r="I136" s="39">
        <v>60</v>
      </c>
      <c r="J136" s="39">
        <v>60</v>
      </c>
      <c r="K136" s="39">
        <v>50</v>
      </c>
      <c r="L136" s="39">
        <v>50</v>
      </c>
      <c r="M136" s="39">
        <v>60</v>
      </c>
      <c r="N136" s="39">
        <v>50</v>
      </c>
      <c r="O136" s="39">
        <v>50</v>
      </c>
      <c r="P136" s="39">
        <v>50</v>
      </c>
      <c r="Q136" s="39">
        <v>50</v>
      </c>
      <c r="R136" s="39">
        <v>50</v>
      </c>
      <c r="S136" s="39">
        <v>50</v>
      </c>
      <c r="T136" s="39">
        <v>50</v>
      </c>
      <c r="U136" s="39">
        <v>50</v>
      </c>
      <c r="V136" s="39">
        <v>50</v>
      </c>
      <c r="W136" s="39">
        <v>50</v>
      </c>
      <c r="X136" s="39">
        <v>50</v>
      </c>
      <c r="Y136" s="39">
        <v>50</v>
      </c>
      <c r="Z136" s="39">
        <v>50</v>
      </c>
      <c r="AA136" s="39">
        <v>50</v>
      </c>
      <c r="AB136" s="39">
        <v>50</v>
      </c>
      <c r="AC136" s="39">
        <v>50</v>
      </c>
      <c r="AD136" s="39">
        <v>50</v>
      </c>
      <c r="AE136" s="39">
        <v>50</v>
      </c>
      <c r="AF136" s="39"/>
      <c r="AG136" s="39"/>
      <c r="AH136" s="37" t="s">
        <v>70</v>
      </c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</row>
    <row r="137" spans="1:70" s="19" customFormat="1" hidden="1" x14ac:dyDescent="0.25">
      <c r="A137" s="37" t="s">
        <v>84</v>
      </c>
      <c r="B137" s="38"/>
      <c r="C137" s="38"/>
      <c r="D137" s="38"/>
      <c r="E137" s="38"/>
      <c r="F137" s="38"/>
      <c r="G137" s="38"/>
      <c r="H137" s="39">
        <v>40</v>
      </c>
      <c r="I137" s="39">
        <v>40</v>
      </c>
      <c r="J137" s="39">
        <v>40</v>
      </c>
      <c r="K137" s="39">
        <v>40</v>
      </c>
      <c r="L137" s="39">
        <v>40</v>
      </c>
      <c r="M137" s="39">
        <v>40</v>
      </c>
      <c r="N137" s="39">
        <v>40</v>
      </c>
      <c r="O137" s="39">
        <v>40</v>
      </c>
      <c r="P137" s="39">
        <v>40</v>
      </c>
      <c r="Q137" s="39">
        <v>40</v>
      </c>
      <c r="R137" s="39">
        <v>40</v>
      </c>
      <c r="S137" s="39">
        <v>40</v>
      </c>
      <c r="T137" s="39">
        <v>40</v>
      </c>
      <c r="U137" s="39">
        <v>40</v>
      </c>
      <c r="V137" s="39">
        <v>40</v>
      </c>
      <c r="W137" s="39">
        <v>40</v>
      </c>
      <c r="X137" s="39">
        <v>40</v>
      </c>
      <c r="Y137" s="39">
        <v>44</v>
      </c>
      <c r="Z137" s="39">
        <v>40</v>
      </c>
      <c r="AA137" s="39">
        <v>50</v>
      </c>
      <c r="AB137" s="39">
        <v>40</v>
      </c>
      <c r="AC137" s="39">
        <v>40</v>
      </c>
      <c r="AD137" s="39">
        <v>40</v>
      </c>
      <c r="AE137" s="39">
        <v>40</v>
      </c>
      <c r="AF137" s="39"/>
      <c r="AG137" s="39"/>
      <c r="AH137" s="37" t="s">
        <v>84</v>
      </c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</row>
    <row r="138" spans="1:70" s="19" customFormat="1" hidden="1" x14ac:dyDescent="0.25">
      <c r="A138" s="37" t="s">
        <v>78</v>
      </c>
      <c r="B138" s="38"/>
      <c r="C138" s="38"/>
      <c r="D138" s="38"/>
      <c r="E138" s="38"/>
      <c r="F138" s="38"/>
      <c r="G138" s="38"/>
      <c r="H138" s="39">
        <v>330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330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B138" s="39">
        <v>0</v>
      </c>
      <c r="AC138" s="39">
        <v>0</v>
      </c>
      <c r="AD138" s="39">
        <v>0</v>
      </c>
      <c r="AE138" s="39">
        <v>0</v>
      </c>
      <c r="AF138" s="39"/>
      <c r="AG138" s="39"/>
      <c r="AH138" s="37" t="s">
        <v>78</v>
      </c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</row>
    <row r="139" spans="1:70" s="19" customFormat="1" hidden="1" x14ac:dyDescent="0.25">
      <c r="A139" s="37" t="s">
        <v>71</v>
      </c>
      <c r="B139" s="38"/>
      <c r="C139" s="38"/>
      <c r="D139" s="38"/>
      <c r="E139" s="38"/>
      <c r="F139" s="38"/>
      <c r="G139" s="38"/>
      <c r="H139" s="39"/>
      <c r="I139" s="39"/>
      <c r="J139" s="39"/>
      <c r="K139" s="39"/>
      <c r="L139" s="39"/>
      <c r="M139" s="39"/>
      <c r="N139" s="39"/>
      <c r="O139" s="39">
        <v>20</v>
      </c>
      <c r="P139" s="39">
        <v>30</v>
      </c>
      <c r="Q139" s="39">
        <v>30</v>
      </c>
      <c r="R139" s="39">
        <v>40</v>
      </c>
      <c r="S139" s="39">
        <v>40</v>
      </c>
      <c r="T139" s="39">
        <v>40</v>
      </c>
      <c r="U139" s="39">
        <v>40</v>
      </c>
      <c r="V139" s="39">
        <v>40</v>
      </c>
      <c r="W139" s="39">
        <v>40</v>
      </c>
      <c r="X139" s="39">
        <v>40</v>
      </c>
      <c r="Y139" s="39">
        <v>20</v>
      </c>
      <c r="Z139" s="39">
        <v>38</v>
      </c>
      <c r="AA139" s="39">
        <v>40</v>
      </c>
      <c r="AB139" s="39">
        <v>20</v>
      </c>
      <c r="AC139" s="39">
        <v>20</v>
      </c>
      <c r="AD139" s="39">
        <v>20</v>
      </c>
      <c r="AE139" s="39">
        <v>44</v>
      </c>
      <c r="AF139" s="39"/>
      <c r="AG139" s="39"/>
      <c r="AH139" s="37" t="s">
        <v>71</v>
      </c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</row>
    <row r="140" spans="1:70" s="19" customFormat="1" hidden="1" x14ac:dyDescent="0.25">
      <c r="A140" s="37" t="s">
        <v>69</v>
      </c>
      <c r="B140" s="38"/>
      <c r="C140" s="38"/>
      <c r="D140" s="38"/>
      <c r="E140" s="38"/>
      <c r="F140" s="38"/>
      <c r="G140" s="38"/>
      <c r="H140" s="39"/>
      <c r="I140" s="39"/>
      <c r="J140" s="39"/>
      <c r="K140" s="39"/>
      <c r="L140" s="39"/>
      <c r="M140" s="39"/>
      <c r="N140" s="39"/>
      <c r="O140" s="39">
        <v>200</v>
      </c>
      <c r="P140" s="39">
        <v>240</v>
      </c>
      <c r="Q140" s="39">
        <v>325</v>
      </c>
      <c r="R140" s="39">
        <v>315</v>
      </c>
      <c r="S140" s="39">
        <v>270</v>
      </c>
      <c r="T140" s="39">
        <v>270</v>
      </c>
      <c r="U140" s="39">
        <v>270</v>
      </c>
      <c r="V140" s="39">
        <v>270</v>
      </c>
      <c r="W140" s="39">
        <v>270</v>
      </c>
      <c r="X140" s="39">
        <v>270</v>
      </c>
      <c r="Y140" s="39">
        <v>495</v>
      </c>
      <c r="Z140" s="39">
        <v>513</v>
      </c>
      <c r="AA140" s="39">
        <v>500</v>
      </c>
      <c r="AB140" s="39">
        <v>570</v>
      </c>
      <c r="AC140" s="39">
        <v>525</v>
      </c>
      <c r="AD140" s="39">
        <v>693</v>
      </c>
      <c r="AE140" s="39">
        <v>616</v>
      </c>
      <c r="AF140" s="39"/>
      <c r="AG140" s="39"/>
      <c r="AH140" s="37" t="s">
        <v>69</v>
      </c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</row>
    <row r="141" spans="1:70" s="19" customFormat="1" hidden="1" x14ac:dyDescent="0.25">
      <c r="A141" s="40" t="s">
        <v>23</v>
      </c>
      <c r="B141" s="41"/>
      <c r="C141" s="41"/>
      <c r="D141" s="41"/>
      <c r="E141" s="41"/>
      <c r="F141" s="41"/>
      <c r="G141" s="41"/>
      <c r="H141" s="42">
        <f>SUM(H134:H138)</f>
        <v>480</v>
      </c>
      <c r="I141" s="42">
        <f t="shared" ref="I141:N141" si="82">SUM(I134:I138)</f>
        <v>160</v>
      </c>
      <c r="J141" s="42">
        <f t="shared" si="82"/>
        <v>140</v>
      </c>
      <c r="K141" s="42">
        <f t="shared" si="82"/>
        <v>150</v>
      </c>
      <c r="L141" s="42">
        <f t="shared" si="82"/>
        <v>150</v>
      </c>
      <c r="M141" s="42">
        <f t="shared" si="82"/>
        <v>180</v>
      </c>
      <c r="N141" s="42">
        <f t="shared" si="82"/>
        <v>150</v>
      </c>
      <c r="O141" s="42">
        <f>SUM(O134:O140)</f>
        <v>700</v>
      </c>
      <c r="P141" s="42">
        <f t="shared" ref="P141:BR141" si="83">SUM(P134:P140)</f>
        <v>420</v>
      </c>
      <c r="Q141" s="42">
        <f t="shared" si="83"/>
        <v>505</v>
      </c>
      <c r="R141" s="42">
        <f t="shared" si="83"/>
        <v>505</v>
      </c>
      <c r="S141" s="42">
        <f t="shared" si="83"/>
        <v>460</v>
      </c>
      <c r="T141" s="42">
        <f t="shared" si="83"/>
        <v>460</v>
      </c>
      <c r="U141" s="42">
        <f t="shared" si="83"/>
        <v>460</v>
      </c>
      <c r="V141" s="42">
        <f t="shared" si="83"/>
        <v>460</v>
      </c>
      <c r="W141" s="42">
        <f t="shared" si="83"/>
        <v>460</v>
      </c>
      <c r="X141" s="42">
        <v>460</v>
      </c>
      <c r="Y141" s="42">
        <f t="shared" si="83"/>
        <v>679</v>
      </c>
      <c r="Z141" s="42">
        <f t="shared" si="83"/>
        <v>701</v>
      </c>
      <c r="AA141" s="42">
        <f t="shared" si="83"/>
        <v>728</v>
      </c>
      <c r="AB141" s="42">
        <f t="shared" si="83"/>
        <v>740</v>
      </c>
      <c r="AC141" s="42">
        <f t="shared" si="83"/>
        <v>695</v>
      </c>
      <c r="AD141" s="42">
        <f t="shared" si="83"/>
        <v>863</v>
      </c>
      <c r="AE141" s="42">
        <f t="shared" si="83"/>
        <v>810</v>
      </c>
      <c r="AF141" s="42"/>
      <c r="AG141" s="42"/>
      <c r="AH141" s="40" t="s">
        <v>23</v>
      </c>
      <c r="AI141" s="42"/>
      <c r="AJ141" s="42"/>
      <c r="AK141" s="42"/>
      <c r="AL141" s="42"/>
      <c r="AM141" s="42">
        <f t="shared" si="83"/>
        <v>0</v>
      </c>
      <c r="AN141" s="42">
        <f t="shared" si="83"/>
        <v>0</v>
      </c>
      <c r="AO141" s="42">
        <f t="shared" si="83"/>
        <v>0</v>
      </c>
      <c r="AP141" s="42">
        <f t="shared" si="83"/>
        <v>0</v>
      </c>
      <c r="AQ141" s="42">
        <f t="shared" si="83"/>
        <v>0</v>
      </c>
      <c r="AR141" s="42">
        <f t="shared" si="83"/>
        <v>0</v>
      </c>
      <c r="AS141" s="42">
        <f t="shared" si="83"/>
        <v>0</v>
      </c>
      <c r="AT141" s="42">
        <f t="shared" si="83"/>
        <v>0</v>
      </c>
      <c r="AU141" s="42">
        <f t="shared" si="83"/>
        <v>0</v>
      </c>
      <c r="AV141" s="42">
        <f t="shared" si="83"/>
        <v>0</v>
      </c>
      <c r="AW141" s="42">
        <f t="shared" si="83"/>
        <v>0</v>
      </c>
      <c r="AX141" s="42">
        <f t="shared" si="83"/>
        <v>0</v>
      </c>
      <c r="AY141" s="42">
        <f t="shared" si="83"/>
        <v>0</v>
      </c>
      <c r="AZ141" s="42">
        <f t="shared" si="83"/>
        <v>0</v>
      </c>
      <c r="BA141" s="42">
        <f t="shared" si="83"/>
        <v>0</v>
      </c>
      <c r="BB141" s="42">
        <f t="shared" si="83"/>
        <v>0</v>
      </c>
      <c r="BC141" s="42">
        <f t="shared" si="83"/>
        <v>0</v>
      </c>
      <c r="BD141" s="42">
        <f t="shared" si="83"/>
        <v>0</v>
      </c>
      <c r="BE141" s="42">
        <f t="shared" si="83"/>
        <v>0</v>
      </c>
      <c r="BF141" s="42">
        <f t="shared" si="83"/>
        <v>0</v>
      </c>
      <c r="BG141" s="42">
        <f t="shared" si="83"/>
        <v>0</v>
      </c>
      <c r="BH141" s="42">
        <f t="shared" si="83"/>
        <v>0</v>
      </c>
      <c r="BI141" s="42">
        <f t="shared" si="83"/>
        <v>0</v>
      </c>
      <c r="BJ141" s="42">
        <f t="shared" si="83"/>
        <v>0</v>
      </c>
      <c r="BK141" s="42">
        <f t="shared" si="83"/>
        <v>0</v>
      </c>
      <c r="BL141" s="42">
        <f t="shared" si="83"/>
        <v>0</v>
      </c>
      <c r="BM141" s="42">
        <f t="shared" si="83"/>
        <v>0</v>
      </c>
      <c r="BN141" s="42">
        <f t="shared" si="83"/>
        <v>0</v>
      </c>
      <c r="BO141" s="42">
        <f t="shared" si="83"/>
        <v>0</v>
      </c>
      <c r="BP141" s="42">
        <f t="shared" si="83"/>
        <v>0</v>
      </c>
      <c r="BQ141" s="42">
        <f t="shared" si="83"/>
        <v>0</v>
      </c>
      <c r="BR141" s="42">
        <f t="shared" si="83"/>
        <v>0</v>
      </c>
    </row>
    <row r="142" spans="1:70" hidden="1" x14ac:dyDescent="0.25">
      <c r="A142" s="26"/>
      <c r="B142" s="52"/>
      <c r="C142" s="52"/>
      <c r="D142" s="52"/>
      <c r="E142" s="52"/>
      <c r="F142" s="52"/>
      <c r="G142" s="52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6"/>
      <c r="AI142" s="29"/>
      <c r="AJ142" s="29"/>
      <c r="AK142" s="29"/>
      <c r="AL142" s="29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</row>
    <row r="143" spans="1:70" hidden="1" x14ac:dyDescent="0.25">
      <c r="A143" s="33" t="s">
        <v>85</v>
      </c>
      <c r="B143" s="50"/>
      <c r="C143" s="50"/>
      <c r="D143" s="50"/>
      <c r="E143" s="50"/>
      <c r="F143" s="50"/>
      <c r="G143" s="50"/>
      <c r="H143" s="51" t="s">
        <v>14</v>
      </c>
      <c r="I143" s="8" t="e">
        <f ca="1">$I$10</f>
        <v>#NAME?</v>
      </c>
      <c r="J143" s="8" t="e">
        <f ca="1">$J$10</f>
        <v>#NAME?</v>
      </c>
      <c r="K143" s="8" t="e">
        <f ca="1">$K$10</f>
        <v>#NAME?</v>
      </c>
      <c r="L143" s="8" t="e">
        <f ca="1">$L$10</f>
        <v>#NAME?</v>
      </c>
      <c r="M143" s="8" t="e">
        <f ca="1">$M$10</f>
        <v>#NAME?</v>
      </c>
      <c r="N143" s="8" t="e">
        <f ca="1">$N$10</f>
        <v>#NAME?</v>
      </c>
      <c r="O143" s="51" t="s">
        <v>14</v>
      </c>
      <c r="P143" s="8" t="e">
        <f t="shared" ref="P143:AE143" ca="1" si="84">P10</f>
        <v>#NAME?</v>
      </c>
      <c r="Q143" s="8" t="e">
        <f t="shared" ca="1" si="84"/>
        <v>#NAME?</v>
      </c>
      <c r="R143" s="8" t="e">
        <f t="shared" ca="1" si="84"/>
        <v>#NAME?</v>
      </c>
      <c r="S143" s="8" t="e">
        <f t="shared" ca="1" si="84"/>
        <v>#NAME?</v>
      </c>
      <c r="T143" s="8" t="e">
        <f t="shared" ca="1" si="84"/>
        <v>#NAME?</v>
      </c>
      <c r="U143" s="8" t="e">
        <f t="shared" ca="1" si="84"/>
        <v>#NAME?</v>
      </c>
      <c r="V143" s="8" t="e">
        <f t="shared" ca="1" si="84"/>
        <v>#NAME?</v>
      </c>
      <c r="W143" s="8" t="e">
        <f t="shared" ca="1" si="84"/>
        <v>#NAME?</v>
      </c>
      <c r="X143" s="8" t="e">
        <f t="shared" ca="1" si="84"/>
        <v>#NAME?</v>
      </c>
      <c r="Y143" s="8" t="e">
        <f t="shared" ca="1" si="84"/>
        <v>#NAME?</v>
      </c>
      <c r="Z143" s="8" t="e">
        <f t="shared" ca="1" si="84"/>
        <v>#NAME?</v>
      </c>
      <c r="AA143" s="8" t="e">
        <f t="shared" ca="1" si="84"/>
        <v>#NAME?</v>
      </c>
      <c r="AB143" s="8" t="e">
        <f t="shared" ca="1" si="84"/>
        <v>#NAME?</v>
      </c>
      <c r="AC143" s="8" t="e">
        <f t="shared" ca="1" si="84"/>
        <v>#NAME?</v>
      </c>
      <c r="AD143" s="8" t="e">
        <f t="shared" ca="1" si="84"/>
        <v>#NAME?</v>
      </c>
      <c r="AE143" s="8" t="e">
        <f t="shared" ca="1" si="84"/>
        <v>#NAME?</v>
      </c>
      <c r="AF143" s="8"/>
      <c r="AG143" s="8"/>
      <c r="AH143" s="33" t="s">
        <v>85</v>
      </c>
      <c r="AI143" s="34"/>
      <c r="AJ143" s="34"/>
      <c r="AK143" s="34"/>
      <c r="AL143" s="34"/>
      <c r="AM143" s="8" t="e">
        <f t="shared" ref="AM143:BR143" ca="1" si="85">AM10</f>
        <v>#NAME?</v>
      </c>
      <c r="AN143" s="8" t="e">
        <f t="shared" ca="1" si="85"/>
        <v>#NAME?</v>
      </c>
      <c r="AO143" s="8" t="e">
        <f t="shared" ca="1" si="85"/>
        <v>#NAME?</v>
      </c>
      <c r="AP143" s="8" t="e">
        <f t="shared" ca="1" si="85"/>
        <v>#NAME?</v>
      </c>
      <c r="AQ143" s="8" t="e">
        <f t="shared" ca="1" si="85"/>
        <v>#NAME?</v>
      </c>
      <c r="AR143" s="8" t="e">
        <f t="shared" ca="1" si="85"/>
        <v>#NAME?</v>
      </c>
      <c r="AS143" s="8" t="e">
        <f t="shared" ca="1" si="85"/>
        <v>#NAME?</v>
      </c>
      <c r="AT143" s="8" t="e">
        <f t="shared" ca="1" si="85"/>
        <v>#NAME?</v>
      </c>
      <c r="AU143" s="8" t="e">
        <f t="shared" ca="1" si="85"/>
        <v>#NAME?</v>
      </c>
      <c r="AV143" s="8" t="e">
        <f t="shared" ca="1" si="85"/>
        <v>#NAME?</v>
      </c>
      <c r="AW143" s="8" t="e">
        <f t="shared" ca="1" si="85"/>
        <v>#NAME?</v>
      </c>
      <c r="AX143" s="8" t="e">
        <f t="shared" ca="1" si="85"/>
        <v>#NAME?</v>
      </c>
      <c r="AY143" s="8" t="e">
        <f t="shared" ca="1" si="85"/>
        <v>#NAME?</v>
      </c>
      <c r="AZ143" s="8" t="e">
        <f t="shared" ca="1" si="85"/>
        <v>#NAME?</v>
      </c>
      <c r="BA143" s="8" t="e">
        <f t="shared" ca="1" si="85"/>
        <v>#NAME?</v>
      </c>
      <c r="BB143" s="8" t="e">
        <f t="shared" ca="1" si="85"/>
        <v>#NAME?</v>
      </c>
      <c r="BC143" s="8" t="e">
        <f t="shared" ca="1" si="85"/>
        <v>#NAME?</v>
      </c>
      <c r="BD143" s="8" t="e">
        <f t="shared" ca="1" si="85"/>
        <v>#NAME?</v>
      </c>
      <c r="BE143" s="8" t="e">
        <f t="shared" ca="1" si="85"/>
        <v>#NAME?</v>
      </c>
      <c r="BF143" s="8" t="e">
        <f t="shared" ca="1" si="85"/>
        <v>#NAME?</v>
      </c>
      <c r="BG143" s="8" t="e">
        <f t="shared" ca="1" si="85"/>
        <v>#NAME?</v>
      </c>
      <c r="BH143" s="8" t="e">
        <f t="shared" ca="1" si="85"/>
        <v>#NAME?</v>
      </c>
      <c r="BI143" s="8" t="e">
        <f t="shared" ca="1" si="85"/>
        <v>#NAME?</v>
      </c>
      <c r="BJ143" s="8" t="e">
        <f t="shared" ca="1" si="85"/>
        <v>#NAME?</v>
      </c>
      <c r="BK143" s="8" t="e">
        <f t="shared" ca="1" si="85"/>
        <v>#NAME?</v>
      </c>
      <c r="BL143" s="8" t="e">
        <f t="shared" ca="1" si="85"/>
        <v>#NAME?</v>
      </c>
      <c r="BM143" s="8" t="e">
        <f t="shared" ca="1" si="85"/>
        <v>#NAME?</v>
      </c>
      <c r="BN143" s="8" t="e">
        <f t="shared" ca="1" si="85"/>
        <v>#NAME?</v>
      </c>
      <c r="BO143" s="8" t="e">
        <f t="shared" ca="1" si="85"/>
        <v>#NAME?</v>
      </c>
      <c r="BP143" s="8" t="e">
        <f t="shared" ca="1" si="85"/>
        <v>#NAME?</v>
      </c>
      <c r="BQ143" s="8" t="e">
        <f t="shared" ca="1" si="85"/>
        <v>#NAME?</v>
      </c>
      <c r="BR143" s="8" t="e">
        <f t="shared" ca="1" si="85"/>
        <v>#NAME?</v>
      </c>
    </row>
    <row r="144" spans="1:70" s="19" customFormat="1" hidden="1" x14ac:dyDescent="0.25">
      <c r="A144" s="37" t="s">
        <v>86</v>
      </c>
      <c r="B144" s="38"/>
      <c r="C144" s="38"/>
      <c r="D144" s="38"/>
      <c r="E144" s="38"/>
      <c r="F144" s="38"/>
      <c r="G144" s="38"/>
      <c r="H144" s="39">
        <v>88</v>
      </c>
      <c r="I144" s="39">
        <v>110</v>
      </c>
      <c r="J144" s="39">
        <v>144</v>
      </c>
      <c r="K144" s="39">
        <v>89</v>
      </c>
      <c r="L144" s="39">
        <v>73</v>
      </c>
      <c r="M144" s="39">
        <v>93</v>
      </c>
      <c r="N144" s="39">
        <v>98</v>
      </c>
      <c r="O144" s="39">
        <v>88</v>
      </c>
      <c r="P144" s="39">
        <v>137</v>
      </c>
      <c r="Q144" s="39">
        <v>131</v>
      </c>
      <c r="R144" s="39">
        <v>91</v>
      </c>
      <c r="S144" s="39">
        <v>95</v>
      </c>
      <c r="T144" s="39">
        <v>90</v>
      </c>
      <c r="U144" s="39">
        <v>129</v>
      </c>
      <c r="V144" s="39">
        <v>144</v>
      </c>
      <c r="W144" s="39">
        <v>163</v>
      </c>
      <c r="X144" s="39">
        <v>231</v>
      </c>
      <c r="Y144" s="39">
        <v>205</v>
      </c>
      <c r="Z144" s="39">
        <v>198</v>
      </c>
      <c r="AA144" s="39">
        <v>189</v>
      </c>
      <c r="AB144" s="39">
        <v>139</v>
      </c>
      <c r="AC144" s="39">
        <v>120</v>
      </c>
      <c r="AD144" s="39">
        <v>109</v>
      </c>
      <c r="AE144" s="39">
        <v>92</v>
      </c>
      <c r="AF144" s="39"/>
      <c r="AG144" s="39"/>
      <c r="AH144" s="37" t="s">
        <v>86</v>
      </c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>
        <v>112</v>
      </c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</row>
    <row r="145" spans="1:70" hidden="1" x14ac:dyDescent="0.25">
      <c r="A145" s="26"/>
      <c r="B145" s="52"/>
      <c r="C145" s="52"/>
      <c r="D145" s="52"/>
      <c r="E145" s="52"/>
      <c r="F145" s="52"/>
      <c r="G145" s="52"/>
      <c r="H145" s="27"/>
      <c r="I145" s="27"/>
      <c r="J145" s="27"/>
      <c r="K145" s="27"/>
      <c r="L145" s="27"/>
      <c r="M145" s="27"/>
      <c r="N145" s="27"/>
      <c r="O145" s="48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6"/>
      <c r="AI145" s="29"/>
      <c r="AJ145" s="29"/>
      <c r="AK145" s="29"/>
      <c r="AL145" s="29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</row>
    <row r="146" spans="1:70" hidden="1" x14ac:dyDescent="0.25">
      <c r="A146" s="7" t="s">
        <v>87</v>
      </c>
      <c r="B146" s="8">
        <f>$B$10</f>
        <v>44562</v>
      </c>
      <c r="C146" s="8" t="e">
        <f ca="1">$C$10</f>
        <v>#NAME?</v>
      </c>
      <c r="D146" s="8" t="e">
        <f ca="1">$D$10</f>
        <v>#NAME?</v>
      </c>
      <c r="E146" s="8" t="e">
        <f ca="1">$E$10</f>
        <v>#NAME?</v>
      </c>
      <c r="F146" s="8" t="e">
        <f ca="1">$F$10</f>
        <v>#NAME?</v>
      </c>
      <c r="G146" s="8" t="e">
        <f ca="1">$G$10</f>
        <v>#NAME?</v>
      </c>
      <c r="H146" s="9"/>
      <c r="I146" s="8" t="e">
        <f ca="1">$I$10</f>
        <v>#NAME?</v>
      </c>
      <c r="J146" s="8" t="e">
        <f ca="1">$J$10</f>
        <v>#NAME?</v>
      </c>
      <c r="K146" s="8" t="e">
        <f ca="1">$K$10</f>
        <v>#NAME?</v>
      </c>
      <c r="L146" s="8" t="e">
        <f ca="1">$L$10</f>
        <v>#NAME?</v>
      </c>
      <c r="M146" s="8" t="e">
        <f ca="1">$M$10</f>
        <v>#NAME?</v>
      </c>
      <c r="N146" s="8" t="e">
        <f ca="1">$N$10</f>
        <v>#NAME?</v>
      </c>
      <c r="O146" s="9"/>
      <c r="P146" s="10" t="e">
        <f t="shared" ref="P146:AE146" ca="1" si="86">P10</f>
        <v>#NAME?</v>
      </c>
      <c r="Q146" s="8" t="e">
        <f t="shared" ca="1" si="86"/>
        <v>#NAME?</v>
      </c>
      <c r="R146" s="8" t="e">
        <f t="shared" ca="1" si="86"/>
        <v>#NAME?</v>
      </c>
      <c r="S146" s="8" t="e">
        <f t="shared" ca="1" si="86"/>
        <v>#NAME?</v>
      </c>
      <c r="T146" s="8" t="e">
        <f t="shared" ca="1" si="86"/>
        <v>#NAME?</v>
      </c>
      <c r="U146" s="8" t="e">
        <f t="shared" ca="1" si="86"/>
        <v>#NAME?</v>
      </c>
      <c r="V146" s="8" t="e">
        <f t="shared" ca="1" si="86"/>
        <v>#NAME?</v>
      </c>
      <c r="W146" s="8" t="e">
        <f t="shared" ca="1" si="86"/>
        <v>#NAME?</v>
      </c>
      <c r="X146" s="8" t="e">
        <f t="shared" ca="1" si="86"/>
        <v>#NAME?</v>
      </c>
      <c r="Y146" s="8" t="e">
        <f t="shared" ca="1" si="86"/>
        <v>#NAME?</v>
      </c>
      <c r="Z146" s="8" t="e">
        <f t="shared" ca="1" si="86"/>
        <v>#NAME?</v>
      </c>
      <c r="AA146" s="8" t="e">
        <f t="shared" ca="1" si="86"/>
        <v>#NAME?</v>
      </c>
      <c r="AB146" s="8" t="e">
        <f t="shared" ca="1" si="86"/>
        <v>#NAME?</v>
      </c>
      <c r="AC146" s="8" t="e">
        <f t="shared" ca="1" si="86"/>
        <v>#NAME?</v>
      </c>
      <c r="AD146" s="8" t="e">
        <f t="shared" ca="1" si="86"/>
        <v>#NAME?</v>
      </c>
      <c r="AE146" s="8" t="e">
        <f t="shared" ca="1" si="86"/>
        <v>#NAME?</v>
      </c>
      <c r="AF146" s="11"/>
      <c r="AG146" s="11"/>
      <c r="AH146" s="7" t="s">
        <v>87</v>
      </c>
      <c r="AI146" s="12"/>
      <c r="AJ146" s="12"/>
      <c r="AK146" s="12"/>
      <c r="AL146" s="12"/>
      <c r="AM146" s="8" t="e">
        <f t="shared" ref="AM146:BR146" ca="1" si="87">AM10</f>
        <v>#NAME?</v>
      </c>
      <c r="AN146" s="8" t="e">
        <f t="shared" ca="1" si="87"/>
        <v>#NAME?</v>
      </c>
      <c r="AO146" s="8" t="e">
        <f t="shared" ca="1" si="87"/>
        <v>#NAME?</v>
      </c>
      <c r="AP146" s="8" t="e">
        <f t="shared" ca="1" si="87"/>
        <v>#NAME?</v>
      </c>
      <c r="AQ146" s="8" t="e">
        <f t="shared" ca="1" si="87"/>
        <v>#NAME?</v>
      </c>
      <c r="AR146" s="8" t="e">
        <f t="shared" ca="1" si="87"/>
        <v>#NAME?</v>
      </c>
      <c r="AS146" s="8" t="e">
        <f t="shared" ca="1" si="87"/>
        <v>#NAME?</v>
      </c>
      <c r="AT146" s="8" t="e">
        <f t="shared" ca="1" si="87"/>
        <v>#NAME?</v>
      </c>
      <c r="AU146" s="8" t="e">
        <f t="shared" ca="1" si="87"/>
        <v>#NAME?</v>
      </c>
      <c r="AV146" s="8" t="e">
        <f t="shared" ca="1" si="87"/>
        <v>#NAME?</v>
      </c>
      <c r="AW146" s="8" t="e">
        <f t="shared" ca="1" si="87"/>
        <v>#NAME?</v>
      </c>
      <c r="AX146" s="8" t="e">
        <f t="shared" ca="1" si="87"/>
        <v>#NAME?</v>
      </c>
      <c r="AY146" s="8" t="e">
        <f t="shared" ca="1" si="87"/>
        <v>#NAME?</v>
      </c>
      <c r="AZ146" s="8" t="e">
        <f t="shared" ca="1" si="87"/>
        <v>#NAME?</v>
      </c>
      <c r="BA146" s="8" t="e">
        <f t="shared" ca="1" si="87"/>
        <v>#NAME?</v>
      </c>
      <c r="BB146" s="8" t="e">
        <f t="shared" ca="1" si="87"/>
        <v>#NAME?</v>
      </c>
      <c r="BC146" s="8" t="e">
        <f t="shared" ca="1" si="87"/>
        <v>#NAME?</v>
      </c>
      <c r="BD146" s="8" t="e">
        <f t="shared" ca="1" si="87"/>
        <v>#NAME?</v>
      </c>
      <c r="BE146" s="8" t="e">
        <f t="shared" ca="1" si="87"/>
        <v>#NAME?</v>
      </c>
      <c r="BF146" s="8" t="e">
        <f t="shared" ca="1" si="87"/>
        <v>#NAME?</v>
      </c>
      <c r="BG146" s="8" t="e">
        <f t="shared" ca="1" si="87"/>
        <v>#NAME?</v>
      </c>
      <c r="BH146" s="8" t="e">
        <f t="shared" ca="1" si="87"/>
        <v>#NAME?</v>
      </c>
      <c r="BI146" s="8" t="e">
        <f t="shared" ca="1" si="87"/>
        <v>#NAME?</v>
      </c>
      <c r="BJ146" s="8" t="e">
        <f t="shared" ca="1" si="87"/>
        <v>#NAME?</v>
      </c>
      <c r="BK146" s="8" t="e">
        <f t="shared" ca="1" si="87"/>
        <v>#NAME?</v>
      </c>
      <c r="BL146" s="8" t="e">
        <f t="shared" ca="1" si="87"/>
        <v>#NAME?</v>
      </c>
      <c r="BM146" s="8" t="e">
        <f t="shared" ca="1" si="87"/>
        <v>#NAME?</v>
      </c>
      <c r="BN146" s="8" t="e">
        <f t="shared" ca="1" si="87"/>
        <v>#NAME?</v>
      </c>
      <c r="BO146" s="8" t="e">
        <f t="shared" ca="1" si="87"/>
        <v>#NAME?</v>
      </c>
      <c r="BP146" s="8" t="e">
        <f t="shared" ca="1" si="87"/>
        <v>#NAME?</v>
      </c>
      <c r="BQ146" s="8" t="e">
        <f t="shared" ca="1" si="87"/>
        <v>#NAME?</v>
      </c>
      <c r="BR146" s="8" t="e">
        <f t="shared" ca="1" si="87"/>
        <v>#NAME?</v>
      </c>
    </row>
    <row r="147" spans="1:70" s="19" customFormat="1" hidden="1" x14ac:dyDescent="0.25">
      <c r="A147" s="69" t="s">
        <v>26</v>
      </c>
      <c r="B147" s="14">
        <v>0</v>
      </c>
      <c r="C147" s="14">
        <v>0</v>
      </c>
      <c r="D147" s="14">
        <v>0</v>
      </c>
      <c r="E147" s="14">
        <v>48</v>
      </c>
      <c r="F147" s="14">
        <v>86</v>
      </c>
      <c r="G147" s="14">
        <v>86</v>
      </c>
      <c r="H147" s="70"/>
      <c r="I147" s="14">
        <v>0</v>
      </c>
      <c r="J147" s="14">
        <v>77</v>
      </c>
      <c r="K147" s="14">
        <v>70</v>
      </c>
      <c r="L147" s="14">
        <v>60</v>
      </c>
      <c r="M147" s="14">
        <v>49</v>
      </c>
      <c r="N147" s="14">
        <v>54</v>
      </c>
      <c r="O147" s="70"/>
      <c r="P147" s="16">
        <v>72</v>
      </c>
      <c r="Q147" s="14">
        <v>15</v>
      </c>
      <c r="R147" s="14">
        <v>13</v>
      </c>
      <c r="S147" s="14">
        <v>23</v>
      </c>
      <c r="T147" s="14">
        <v>34</v>
      </c>
      <c r="U147" s="14">
        <v>10</v>
      </c>
      <c r="V147" s="14">
        <v>25</v>
      </c>
      <c r="W147" s="14">
        <v>19</v>
      </c>
      <c r="X147" s="14">
        <v>22</v>
      </c>
      <c r="Y147" s="14">
        <v>15</v>
      </c>
      <c r="Z147" s="14">
        <v>13</v>
      </c>
      <c r="AA147" s="14">
        <v>19</v>
      </c>
      <c r="AB147" s="14">
        <v>23</v>
      </c>
      <c r="AC147" s="14">
        <v>22</v>
      </c>
      <c r="AD147" s="14">
        <v>23</v>
      </c>
      <c r="AE147" s="14">
        <v>24</v>
      </c>
      <c r="AF147" s="17"/>
      <c r="AG147" s="17"/>
      <c r="AH147" s="69" t="s">
        <v>26</v>
      </c>
      <c r="AI147" s="71"/>
      <c r="AJ147" s="71"/>
      <c r="AK147" s="71"/>
      <c r="AL147" s="71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</row>
    <row r="148" spans="1:70" s="19" customFormat="1" hidden="1" x14ac:dyDescent="0.25">
      <c r="A148" s="69" t="s">
        <v>19</v>
      </c>
      <c r="B148" s="14">
        <v>7890</v>
      </c>
      <c r="C148" s="14">
        <v>5012</v>
      </c>
      <c r="D148" s="14">
        <v>710</v>
      </c>
      <c r="E148" s="14">
        <v>4572</v>
      </c>
      <c r="F148" s="14">
        <v>5027</v>
      </c>
      <c r="G148" s="14">
        <v>5749</v>
      </c>
      <c r="H148" s="70"/>
      <c r="I148" s="14">
        <v>4791</v>
      </c>
      <c r="J148" s="14">
        <v>5104</v>
      </c>
      <c r="K148" s="14">
        <v>5218</v>
      </c>
      <c r="L148" s="14">
        <v>5555</v>
      </c>
      <c r="M148" s="14">
        <v>5459</v>
      </c>
      <c r="N148" s="14">
        <v>6058</v>
      </c>
      <c r="O148" s="70"/>
      <c r="P148" s="16">
        <v>5852</v>
      </c>
      <c r="Q148" s="14">
        <v>5549</v>
      </c>
      <c r="R148" s="14">
        <v>6839</v>
      </c>
      <c r="S148" s="14">
        <v>6898</v>
      </c>
      <c r="T148" s="14">
        <v>7322</v>
      </c>
      <c r="U148" s="14">
        <v>6395</v>
      </c>
      <c r="V148" s="14">
        <v>6259</v>
      </c>
      <c r="W148" s="14">
        <v>6341</v>
      </c>
      <c r="X148" s="14">
        <v>6263</v>
      </c>
      <c r="Y148" s="14">
        <v>6358</v>
      </c>
      <c r="Z148" s="14">
        <v>6566</v>
      </c>
      <c r="AA148" s="14">
        <v>6352</v>
      </c>
      <c r="AB148" s="14">
        <v>7142</v>
      </c>
      <c r="AC148" s="14">
        <v>7816</v>
      </c>
      <c r="AD148" s="14">
        <v>8384</v>
      </c>
      <c r="AE148" s="14">
        <v>8278</v>
      </c>
      <c r="AF148" s="17"/>
      <c r="AG148" s="17"/>
      <c r="AH148" s="69" t="s">
        <v>19</v>
      </c>
      <c r="AI148" s="71"/>
      <c r="AJ148" s="71"/>
      <c r="AK148" s="71"/>
      <c r="AL148" s="71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</row>
    <row r="149" spans="1:70" s="19" customFormat="1" hidden="1" x14ac:dyDescent="0.25">
      <c r="A149" s="69" t="s">
        <v>88</v>
      </c>
      <c r="B149" s="14">
        <v>505</v>
      </c>
      <c r="C149" s="14">
        <v>456</v>
      </c>
      <c r="D149" s="14">
        <v>605</v>
      </c>
      <c r="E149" s="14">
        <v>553</v>
      </c>
      <c r="F149" s="14">
        <v>474</v>
      </c>
      <c r="G149" s="14">
        <v>501</v>
      </c>
      <c r="H149" s="70"/>
      <c r="I149" s="14">
        <v>442</v>
      </c>
      <c r="J149" s="14">
        <v>532</v>
      </c>
      <c r="K149" s="14">
        <v>641</v>
      </c>
      <c r="L149" s="14">
        <v>581</v>
      </c>
      <c r="M149" s="14">
        <v>569</v>
      </c>
      <c r="N149" s="14">
        <v>696</v>
      </c>
      <c r="O149" s="70"/>
      <c r="P149" s="16">
        <v>656</v>
      </c>
      <c r="Q149" s="14">
        <v>650</v>
      </c>
      <c r="R149" s="14">
        <v>698</v>
      </c>
      <c r="S149" s="14">
        <v>685</v>
      </c>
      <c r="T149" s="14">
        <v>665</v>
      </c>
      <c r="U149" s="14">
        <v>575</v>
      </c>
      <c r="V149" s="14">
        <v>570</v>
      </c>
      <c r="W149" s="14">
        <v>704</v>
      </c>
      <c r="X149" s="14">
        <v>634</v>
      </c>
      <c r="Y149" s="14">
        <v>633</v>
      </c>
      <c r="Z149" s="14">
        <v>634</v>
      </c>
      <c r="AA149" s="14">
        <v>679</v>
      </c>
      <c r="AB149" s="14">
        <v>607</v>
      </c>
      <c r="AC149" s="14">
        <v>533</v>
      </c>
      <c r="AD149" s="14">
        <v>613</v>
      </c>
      <c r="AE149" s="14">
        <v>623</v>
      </c>
      <c r="AF149" s="17"/>
      <c r="AG149" s="17"/>
      <c r="AH149" s="69" t="s">
        <v>88</v>
      </c>
      <c r="AI149" s="71"/>
      <c r="AJ149" s="71"/>
      <c r="AK149" s="71"/>
      <c r="AL149" s="71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</row>
    <row r="150" spans="1:70" s="19" customFormat="1" hidden="1" x14ac:dyDescent="0.25">
      <c r="A150" s="69" t="s">
        <v>43</v>
      </c>
      <c r="B150" s="14">
        <v>514</v>
      </c>
      <c r="C150" s="14">
        <v>642</v>
      </c>
      <c r="D150" s="14">
        <v>5051</v>
      </c>
      <c r="E150" s="14">
        <v>566</v>
      </c>
      <c r="F150" s="14">
        <v>585</v>
      </c>
      <c r="G150" s="14">
        <v>480</v>
      </c>
      <c r="H150" s="70"/>
      <c r="I150" s="14">
        <v>512</v>
      </c>
      <c r="J150" s="14">
        <v>622</v>
      </c>
      <c r="K150" s="14">
        <v>521</v>
      </c>
      <c r="L150" s="14">
        <v>607</v>
      </c>
      <c r="M150" s="14">
        <v>539</v>
      </c>
      <c r="N150" s="14">
        <v>473</v>
      </c>
      <c r="O150" s="70"/>
      <c r="P150" s="16">
        <v>497</v>
      </c>
      <c r="Q150" s="14">
        <v>531</v>
      </c>
      <c r="R150" s="14">
        <v>488</v>
      </c>
      <c r="S150" s="14">
        <v>510</v>
      </c>
      <c r="T150" s="14">
        <v>455</v>
      </c>
      <c r="U150" s="14">
        <v>425</v>
      </c>
      <c r="V150" s="14">
        <v>358</v>
      </c>
      <c r="W150" s="14">
        <v>305</v>
      </c>
      <c r="X150" s="14">
        <v>336</v>
      </c>
      <c r="Y150" s="14">
        <v>332</v>
      </c>
      <c r="Z150" s="14">
        <v>272</v>
      </c>
      <c r="AA150" s="14">
        <v>294</v>
      </c>
      <c r="AB150" s="14">
        <v>301</v>
      </c>
      <c r="AC150" s="14">
        <v>304</v>
      </c>
      <c r="AD150" s="14">
        <v>313</v>
      </c>
      <c r="AE150" s="14">
        <v>274</v>
      </c>
      <c r="AF150" s="17"/>
      <c r="AG150" s="17"/>
      <c r="AH150" s="69" t="s">
        <v>43</v>
      </c>
      <c r="AI150" s="71"/>
      <c r="AJ150" s="71"/>
      <c r="AK150" s="71"/>
      <c r="AL150" s="71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</row>
    <row r="151" spans="1:70" s="74" customFormat="1" hidden="1" x14ac:dyDescent="0.25">
      <c r="A151" s="72" t="s">
        <v>23</v>
      </c>
      <c r="B151" s="21">
        <f t="shared" ref="B151:G151" si="88">SUM(B147:B150)</f>
        <v>8909</v>
      </c>
      <c r="C151" s="21">
        <f t="shared" si="88"/>
        <v>6110</v>
      </c>
      <c r="D151" s="21">
        <f t="shared" si="88"/>
        <v>6366</v>
      </c>
      <c r="E151" s="21">
        <f t="shared" si="88"/>
        <v>5739</v>
      </c>
      <c r="F151" s="21">
        <f t="shared" si="88"/>
        <v>6172</v>
      </c>
      <c r="G151" s="21">
        <f t="shared" si="88"/>
        <v>6816</v>
      </c>
      <c r="H151" s="23"/>
      <c r="I151" s="21">
        <f t="shared" ref="I151:N151" si="89">SUM(I147:I150)</f>
        <v>5745</v>
      </c>
      <c r="J151" s="21">
        <f t="shared" si="89"/>
        <v>6335</v>
      </c>
      <c r="K151" s="21">
        <f t="shared" si="89"/>
        <v>6450</v>
      </c>
      <c r="L151" s="21">
        <f t="shared" si="89"/>
        <v>6803</v>
      </c>
      <c r="M151" s="21">
        <f t="shared" si="89"/>
        <v>6616</v>
      </c>
      <c r="N151" s="21">
        <f t="shared" si="89"/>
        <v>7281</v>
      </c>
      <c r="O151" s="23"/>
      <c r="P151" s="23">
        <f t="shared" ref="P151:BR151" si="90">SUM(P147:P150)</f>
        <v>7077</v>
      </c>
      <c r="Q151" s="21">
        <f t="shared" si="90"/>
        <v>6745</v>
      </c>
      <c r="R151" s="21">
        <f t="shared" si="90"/>
        <v>8038</v>
      </c>
      <c r="S151" s="21">
        <f t="shared" si="90"/>
        <v>8116</v>
      </c>
      <c r="T151" s="21">
        <f t="shared" si="90"/>
        <v>8476</v>
      </c>
      <c r="U151" s="21">
        <f t="shared" si="90"/>
        <v>7405</v>
      </c>
      <c r="V151" s="21">
        <f t="shared" si="90"/>
        <v>7212</v>
      </c>
      <c r="W151" s="21">
        <f t="shared" si="90"/>
        <v>7369</v>
      </c>
      <c r="X151" s="21">
        <f>SUM(X147:X150)</f>
        <v>7255</v>
      </c>
      <c r="Y151" s="21">
        <f t="shared" si="90"/>
        <v>7338</v>
      </c>
      <c r="Z151" s="21">
        <f t="shared" si="90"/>
        <v>7485</v>
      </c>
      <c r="AA151" s="21">
        <f t="shared" si="90"/>
        <v>7344</v>
      </c>
      <c r="AB151" s="21">
        <f t="shared" si="90"/>
        <v>8073</v>
      </c>
      <c r="AC151" s="21">
        <f t="shared" si="90"/>
        <v>8675</v>
      </c>
      <c r="AD151" s="21">
        <f t="shared" si="90"/>
        <v>9333</v>
      </c>
      <c r="AE151" s="21">
        <f t="shared" si="90"/>
        <v>9199</v>
      </c>
      <c r="AF151" s="24"/>
      <c r="AG151" s="24"/>
      <c r="AH151" s="72" t="s">
        <v>23</v>
      </c>
      <c r="AI151" s="73"/>
      <c r="AJ151" s="73"/>
      <c r="AK151" s="73"/>
      <c r="AL151" s="73"/>
      <c r="AM151" s="21">
        <f t="shared" si="90"/>
        <v>0</v>
      </c>
      <c r="AN151" s="21">
        <f t="shared" si="90"/>
        <v>0</v>
      </c>
      <c r="AO151" s="21">
        <f t="shared" si="90"/>
        <v>0</v>
      </c>
      <c r="AP151" s="21">
        <f t="shared" si="90"/>
        <v>0</v>
      </c>
      <c r="AQ151" s="21">
        <f t="shared" si="90"/>
        <v>0</v>
      </c>
      <c r="AR151" s="21">
        <f t="shared" si="90"/>
        <v>0</v>
      </c>
      <c r="AS151" s="21">
        <f t="shared" si="90"/>
        <v>0</v>
      </c>
      <c r="AT151" s="21">
        <f t="shared" si="90"/>
        <v>0</v>
      </c>
      <c r="AU151" s="21">
        <f t="shared" si="90"/>
        <v>0</v>
      </c>
      <c r="AV151" s="21">
        <f t="shared" si="90"/>
        <v>0</v>
      </c>
      <c r="AW151" s="21">
        <f t="shared" si="90"/>
        <v>0</v>
      </c>
      <c r="AX151" s="21">
        <f t="shared" si="90"/>
        <v>0</v>
      </c>
      <c r="AY151" s="21">
        <f t="shared" si="90"/>
        <v>0</v>
      </c>
      <c r="AZ151" s="21">
        <f t="shared" si="90"/>
        <v>0</v>
      </c>
      <c r="BA151" s="21">
        <f t="shared" si="90"/>
        <v>0</v>
      </c>
      <c r="BB151" s="21">
        <f t="shared" si="90"/>
        <v>0</v>
      </c>
      <c r="BC151" s="21">
        <f t="shared" si="90"/>
        <v>0</v>
      </c>
      <c r="BD151" s="21">
        <f t="shared" si="90"/>
        <v>0</v>
      </c>
      <c r="BE151" s="21">
        <f t="shared" si="90"/>
        <v>0</v>
      </c>
      <c r="BF151" s="21">
        <f t="shared" si="90"/>
        <v>0</v>
      </c>
      <c r="BG151" s="21">
        <f t="shared" si="90"/>
        <v>0</v>
      </c>
      <c r="BH151" s="21">
        <f t="shared" si="90"/>
        <v>0</v>
      </c>
      <c r="BI151" s="21">
        <f t="shared" si="90"/>
        <v>0</v>
      </c>
      <c r="BJ151" s="21">
        <f t="shared" si="90"/>
        <v>0</v>
      </c>
      <c r="BK151" s="21">
        <f t="shared" si="90"/>
        <v>0</v>
      </c>
      <c r="BL151" s="21">
        <f t="shared" si="90"/>
        <v>0</v>
      </c>
      <c r="BM151" s="21">
        <f t="shared" si="90"/>
        <v>0</v>
      </c>
      <c r="BN151" s="21">
        <f t="shared" si="90"/>
        <v>0</v>
      </c>
      <c r="BO151" s="21">
        <f t="shared" si="90"/>
        <v>0</v>
      </c>
      <c r="BP151" s="21">
        <f t="shared" si="90"/>
        <v>0</v>
      </c>
      <c r="BQ151" s="21">
        <f t="shared" si="90"/>
        <v>0</v>
      </c>
      <c r="BR151" s="21">
        <f t="shared" si="90"/>
        <v>0</v>
      </c>
    </row>
    <row r="152" spans="1:70" hidden="1" x14ac:dyDescent="0.25">
      <c r="A152" s="26"/>
      <c r="B152" s="52"/>
      <c r="C152" s="52"/>
      <c r="D152" s="52"/>
      <c r="E152" s="52"/>
      <c r="F152" s="52"/>
      <c r="G152" s="52"/>
      <c r="H152" s="27"/>
      <c r="I152" s="27"/>
      <c r="J152" s="27"/>
      <c r="K152" s="27"/>
      <c r="L152" s="27"/>
      <c r="M152" s="27"/>
      <c r="N152" s="27"/>
      <c r="O152" s="28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6"/>
      <c r="AI152" s="29"/>
      <c r="AJ152" s="29"/>
      <c r="AK152" s="29"/>
      <c r="AL152" s="29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</row>
    <row r="153" spans="1:70" x14ac:dyDescent="0.25">
      <c r="A153" s="75" t="s">
        <v>89</v>
      </c>
      <c r="B153" s="76">
        <f>$B$10</f>
        <v>44562</v>
      </c>
      <c r="C153" s="76" t="e">
        <f ca="1">$C$10</f>
        <v>#NAME?</v>
      </c>
      <c r="D153" s="76" t="e">
        <f ca="1">$D$10</f>
        <v>#NAME?</v>
      </c>
      <c r="E153" s="76" t="e">
        <f ca="1">$E$10</f>
        <v>#NAME?</v>
      </c>
      <c r="F153" s="76" t="e">
        <f ca="1">$F$10</f>
        <v>#NAME?</v>
      </c>
      <c r="G153" s="76" t="e">
        <f ca="1">$G$10</f>
        <v>#NAME?</v>
      </c>
      <c r="H153" s="77"/>
      <c r="I153" s="8" t="e">
        <f ca="1">$I$10</f>
        <v>#NAME?</v>
      </c>
      <c r="J153" s="8" t="e">
        <f ca="1">$J$10</f>
        <v>#NAME?</v>
      </c>
      <c r="K153" s="8" t="e">
        <f ca="1">$K$10</f>
        <v>#NAME?</v>
      </c>
      <c r="L153" s="8" t="e">
        <f ca="1">$L$10</f>
        <v>#NAME?</v>
      </c>
      <c r="M153" s="8" t="e">
        <f ca="1">$M$10</f>
        <v>#NAME?</v>
      </c>
      <c r="N153" s="8" t="e">
        <f ca="1">$N$10</f>
        <v>#NAME?</v>
      </c>
      <c r="O153" s="77"/>
      <c r="P153" s="10" t="e">
        <f t="shared" ref="P153:AE153" ca="1" si="91">P10</f>
        <v>#NAME?</v>
      </c>
      <c r="Q153" s="8" t="e">
        <f t="shared" ca="1" si="91"/>
        <v>#NAME?</v>
      </c>
      <c r="R153" s="8" t="e">
        <f t="shared" ca="1" si="91"/>
        <v>#NAME?</v>
      </c>
      <c r="S153" s="8" t="e">
        <f t="shared" ca="1" si="91"/>
        <v>#NAME?</v>
      </c>
      <c r="T153" s="8" t="e">
        <f t="shared" ca="1" si="91"/>
        <v>#NAME?</v>
      </c>
      <c r="U153" s="8" t="e">
        <f t="shared" ca="1" si="91"/>
        <v>#NAME?</v>
      </c>
      <c r="V153" s="8" t="e">
        <f t="shared" ca="1" si="91"/>
        <v>#NAME?</v>
      </c>
      <c r="W153" s="8" t="e">
        <f t="shared" ca="1" si="91"/>
        <v>#NAME?</v>
      </c>
      <c r="X153" s="8" t="e">
        <f t="shared" ca="1" si="91"/>
        <v>#NAME?</v>
      </c>
      <c r="Y153" s="8" t="e">
        <f t="shared" ca="1" si="91"/>
        <v>#NAME?</v>
      </c>
      <c r="Z153" s="8" t="e">
        <f t="shared" ca="1" si="91"/>
        <v>#NAME?</v>
      </c>
      <c r="AA153" s="8" t="e">
        <f t="shared" ca="1" si="91"/>
        <v>#NAME?</v>
      </c>
      <c r="AB153" s="8" t="e">
        <f t="shared" ca="1" si="91"/>
        <v>#NAME?</v>
      </c>
      <c r="AC153" s="8" t="e">
        <f t="shared" ca="1" si="91"/>
        <v>#NAME?</v>
      </c>
      <c r="AD153" s="8" t="e">
        <f t="shared" ca="1" si="91"/>
        <v>#NAME?</v>
      </c>
      <c r="AE153" s="8" t="e">
        <f t="shared" ca="1" si="91"/>
        <v>#NAME?</v>
      </c>
      <c r="AF153" s="11"/>
      <c r="AG153" s="11"/>
      <c r="AH153" s="75" t="s">
        <v>90</v>
      </c>
      <c r="AI153" s="78"/>
      <c r="AJ153" s="78"/>
      <c r="AK153" s="43" t="str">
        <f>$AK$20</f>
        <v>06 a 31 - Mai - 24</v>
      </c>
      <c r="AL153" s="78"/>
      <c r="AM153" s="8" t="e">
        <f t="shared" ref="AM153:BR153" ca="1" si="92">AM10</f>
        <v>#NAME?</v>
      </c>
      <c r="AN153" s="8" t="e">
        <f t="shared" ca="1" si="92"/>
        <v>#NAME?</v>
      </c>
      <c r="AO153" s="8" t="e">
        <f t="shared" ca="1" si="92"/>
        <v>#NAME?</v>
      </c>
      <c r="AP153" s="8" t="e">
        <f t="shared" ca="1" si="92"/>
        <v>#NAME?</v>
      </c>
      <c r="AQ153" s="8" t="e">
        <f t="shared" ca="1" si="92"/>
        <v>#NAME?</v>
      </c>
      <c r="AR153" s="8" t="e">
        <f t="shared" ca="1" si="92"/>
        <v>#NAME?</v>
      </c>
      <c r="AS153" s="8" t="e">
        <f t="shared" ca="1" si="92"/>
        <v>#NAME?</v>
      </c>
      <c r="AT153" s="8" t="e">
        <f t="shared" ca="1" si="92"/>
        <v>#NAME?</v>
      </c>
      <c r="AU153" s="8" t="e">
        <f t="shared" ca="1" si="92"/>
        <v>#NAME?</v>
      </c>
      <c r="AV153" s="8" t="e">
        <f t="shared" ca="1" si="92"/>
        <v>#NAME?</v>
      </c>
      <c r="AW153" s="8" t="e">
        <f t="shared" ca="1" si="92"/>
        <v>#NAME?</v>
      </c>
      <c r="AX153" s="8" t="e">
        <f t="shared" ca="1" si="92"/>
        <v>#NAME?</v>
      </c>
      <c r="AY153" s="8" t="e">
        <f t="shared" ca="1" si="92"/>
        <v>#NAME?</v>
      </c>
      <c r="AZ153" s="8" t="e">
        <f t="shared" ca="1" si="92"/>
        <v>#NAME?</v>
      </c>
      <c r="BA153" s="8" t="e">
        <f t="shared" ca="1" si="92"/>
        <v>#NAME?</v>
      </c>
      <c r="BB153" s="8" t="e">
        <f t="shared" ca="1" si="92"/>
        <v>#NAME?</v>
      </c>
      <c r="BC153" s="8" t="e">
        <f t="shared" ca="1" si="92"/>
        <v>#NAME?</v>
      </c>
      <c r="BD153" s="8" t="e">
        <f t="shared" ca="1" si="92"/>
        <v>#NAME?</v>
      </c>
      <c r="BE153" s="8" t="e">
        <f t="shared" ca="1" si="92"/>
        <v>#NAME?</v>
      </c>
      <c r="BF153" s="8" t="e">
        <f t="shared" ca="1" si="92"/>
        <v>#NAME?</v>
      </c>
      <c r="BG153" s="8" t="e">
        <f t="shared" ca="1" si="92"/>
        <v>#NAME?</v>
      </c>
      <c r="BH153" s="8" t="e">
        <f t="shared" ca="1" si="92"/>
        <v>#NAME?</v>
      </c>
      <c r="BI153" s="8" t="e">
        <f t="shared" ca="1" si="92"/>
        <v>#NAME?</v>
      </c>
      <c r="BJ153" s="8" t="e">
        <f t="shared" ca="1" si="92"/>
        <v>#NAME?</v>
      </c>
      <c r="BK153" s="8" t="e">
        <f t="shared" ca="1" si="92"/>
        <v>#NAME?</v>
      </c>
      <c r="BL153" s="8" t="e">
        <f t="shared" ca="1" si="92"/>
        <v>#NAME?</v>
      </c>
      <c r="BM153" s="8" t="e">
        <f t="shared" ca="1" si="92"/>
        <v>#NAME?</v>
      </c>
      <c r="BN153" s="8" t="e">
        <f t="shared" ca="1" si="92"/>
        <v>#NAME?</v>
      </c>
      <c r="BO153" s="8" t="e">
        <f t="shared" ca="1" si="92"/>
        <v>#NAME?</v>
      </c>
      <c r="BP153" s="8" t="e">
        <f t="shared" ca="1" si="92"/>
        <v>#NAME?</v>
      </c>
      <c r="BQ153" s="8" t="e">
        <f t="shared" ca="1" si="92"/>
        <v>#NAME?</v>
      </c>
      <c r="BR153" s="8" t="e">
        <f t="shared" ca="1" si="92"/>
        <v>#NAME?</v>
      </c>
    </row>
    <row r="154" spans="1:70" s="19" customFormat="1" x14ac:dyDescent="0.25">
      <c r="A154" s="79" t="s">
        <v>91</v>
      </c>
      <c r="B154" s="14">
        <v>39</v>
      </c>
      <c r="C154" s="14">
        <v>43</v>
      </c>
      <c r="D154" s="14">
        <v>31</v>
      </c>
      <c r="E154" s="14">
        <v>24</v>
      </c>
      <c r="F154" s="14">
        <v>80</v>
      </c>
      <c r="G154" s="14">
        <v>168</v>
      </c>
      <c r="H154" s="80" t="s">
        <v>92</v>
      </c>
      <c r="I154" s="14">
        <v>154</v>
      </c>
      <c r="J154" s="14">
        <v>217</v>
      </c>
      <c r="K154" s="14">
        <v>198</v>
      </c>
      <c r="L154" s="14">
        <v>293</v>
      </c>
      <c r="M154" s="14">
        <v>208</v>
      </c>
      <c r="N154" s="14">
        <v>489</v>
      </c>
      <c r="O154" s="81" t="s">
        <v>92</v>
      </c>
      <c r="P154" s="14">
        <v>370</v>
      </c>
      <c r="Q154" s="14">
        <v>460</v>
      </c>
      <c r="R154" s="14">
        <v>587</v>
      </c>
      <c r="S154" s="14">
        <v>505</v>
      </c>
      <c r="T154" s="14">
        <v>717</v>
      </c>
      <c r="U154" s="14">
        <v>511</v>
      </c>
      <c r="V154" s="14">
        <v>495</v>
      </c>
      <c r="W154" s="14">
        <v>698</v>
      </c>
      <c r="X154" s="14">
        <v>721</v>
      </c>
      <c r="Y154" s="14">
        <v>679</v>
      </c>
      <c r="Z154" s="14">
        <v>707</v>
      </c>
      <c r="AA154" s="14">
        <v>633</v>
      </c>
      <c r="AB154" s="14">
        <v>705</v>
      </c>
      <c r="AC154" s="14">
        <v>653</v>
      </c>
      <c r="AD154" s="14">
        <v>503</v>
      </c>
      <c r="AE154" s="14">
        <v>202</v>
      </c>
      <c r="AF154" s="17"/>
      <c r="AG154" s="17"/>
      <c r="AH154" s="82" t="s">
        <v>91</v>
      </c>
      <c r="AI154" s="83" t="s">
        <v>92</v>
      </c>
      <c r="AJ154" s="83" t="s">
        <v>92</v>
      </c>
      <c r="AK154" s="84">
        <v>181</v>
      </c>
      <c r="AL154" s="83" t="s">
        <v>92</v>
      </c>
      <c r="AM154" s="14">
        <v>213</v>
      </c>
      <c r="AN154" s="14">
        <v>132</v>
      </c>
      <c r="AO154" s="14">
        <v>178</v>
      </c>
      <c r="AP154" s="14">
        <v>134</v>
      </c>
      <c r="AQ154" s="14">
        <v>85</v>
      </c>
      <c r="AR154" s="14">
        <v>64</v>
      </c>
      <c r="AS154" s="14">
        <v>55</v>
      </c>
      <c r="AT154" s="14">
        <v>38</v>
      </c>
      <c r="AU154" s="14">
        <v>63</v>
      </c>
      <c r="AV154" s="14">
        <v>29</v>
      </c>
      <c r="AW154" s="14">
        <v>31</v>
      </c>
      <c r="AX154" s="14">
        <v>37</v>
      </c>
      <c r="AY154" s="14">
        <v>26</v>
      </c>
      <c r="AZ154" s="14">
        <v>25</v>
      </c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</row>
    <row r="155" spans="1:70" s="19" customFormat="1" x14ac:dyDescent="0.25">
      <c r="A155" s="85" t="s">
        <v>93</v>
      </c>
      <c r="B155" s="14">
        <v>353</v>
      </c>
      <c r="C155" s="14">
        <v>248</v>
      </c>
      <c r="D155" s="14">
        <v>326</v>
      </c>
      <c r="E155" s="14">
        <v>382</v>
      </c>
      <c r="F155" s="14">
        <v>285</v>
      </c>
      <c r="G155" s="14">
        <v>322</v>
      </c>
      <c r="H155" s="80" t="s">
        <v>94</v>
      </c>
      <c r="I155" s="14">
        <v>285</v>
      </c>
      <c r="J155" s="14">
        <v>265</v>
      </c>
      <c r="K155" s="14">
        <v>322</v>
      </c>
      <c r="L155" s="14">
        <v>364</v>
      </c>
      <c r="M155" s="14">
        <v>548</v>
      </c>
      <c r="N155" s="14">
        <v>495</v>
      </c>
      <c r="O155" s="80" t="s">
        <v>94</v>
      </c>
      <c r="P155" s="14">
        <v>608</v>
      </c>
      <c r="Q155" s="14">
        <v>650</v>
      </c>
      <c r="R155" s="14">
        <v>763</v>
      </c>
      <c r="S155" s="14">
        <v>817</v>
      </c>
      <c r="T155" s="14">
        <v>935</v>
      </c>
      <c r="U155" s="86">
        <v>937</v>
      </c>
      <c r="V155" s="14">
        <v>784</v>
      </c>
      <c r="W155" s="14">
        <v>718</v>
      </c>
      <c r="X155" s="14">
        <v>682</v>
      </c>
      <c r="Y155" s="14">
        <v>670</v>
      </c>
      <c r="Z155" s="14">
        <v>612</v>
      </c>
      <c r="AA155" s="14">
        <v>676</v>
      </c>
      <c r="AB155" s="14">
        <v>643</v>
      </c>
      <c r="AC155" s="14">
        <v>596</v>
      </c>
      <c r="AD155" s="14">
        <v>717</v>
      </c>
      <c r="AE155" s="14">
        <v>831</v>
      </c>
      <c r="AF155" s="17"/>
      <c r="AG155" s="17"/>
      <c r="AH155" s="87" t="s">
        <v>93</v>
      </c>
      <c r="AI155" s="88" t="s">
        <v>94</v>
      </c>
      <c r="AJ155" s="88" t="s">
        <v>94</v>
      </c>
      <c r="AK155" s="84">
        <v>619</v>
      </c>
      <c r="AL155" s="88" t="s">
        <v>94</v>
      </c>
      <c r="AM155" s="14">
        <v>744</v>
      </c>
      <c r="AN155" s="14">
        <v>658</v>
      </c>
      <c r="AO155" s="14">
        <v>2273</v>
      </c>
      <c r="AP155" s="14">
        <v>2111</v>
      </c>
      <c r="AQ155" s="14">
        <v>625</v>
      </c>
      <c r="AR155" s="14">
        <v>604</v>
      </c>
      <c r="AS155" s="14">
        <v>559</v>
      </c>
      <c r="AT155" s="14">
        <v>606</v>
      </c>
      <c r="AU155" s="14">
        <v>772</v>
      </c>
      <c r="AV155" s="14">
        <v>720</v>
      </c>
      <c r="AW155" s="14">
        <v>757</v>
      </c>
      <c r="AX155" s="14">
        <v>648</v>
      </c>
      <c r="AY155" s="14">
        <v>728</v>
      </c>
      <c r="AZ155" s="14">
        <v>728</v>
      </c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</row>
    <row r="156" spans="1:70" s="19" customFormat="1" x14ac:dyDescent="0.25">
      <c r="A156" s="85" t="s">
        <v>95</v>
      </c>
      <c r="B156" s="14">
        <v>2033</v>
      </c>
      <c r="C156" s="14">
        <v>1396</v>
      </c>
      <c r="D156" s="14">
        <v>1735</v>
      </c>
      <c r="E156" s="14">
        <v>1769</v>
      </c>
      <c r="F156" s="14">
        <v>1908</v>
      </c>
      <c r="G156" s="14">
        <v>1878</v>
      </c>
      <c r="H156" s="80" t="s">
        <v>96</v>
      </c>
      <c r="I156" s="14">
        <v>1646</v>
      </c>
      <c r="J156" s="14">
        <v>1975</v>
      </c>
      <c r="K156" s="14">
        <v>1756</v>
      </c>
      <c r="L156" s="14">
        <v>1954</v>
      </c>
      <c r="M156" s="14">
        <v>1911</v>
      </c>
      <c r="N156" s="14">
        <v>2098</v>
      </c>
      <c r="O156" s="80" t="s">
        <v>96</v>
      </c>
      <c r="P156" s="14">
        <v>2095</v>
      </c>
      <c r="Q156" s="14">
        <v>2025</v>
      </c>
      <c r="R156" s="14">
        <v>2568</v>
      </c>
      <c r="S156" s="14">
        <v>2670</v>
      </c>
      <c r="T156" s="14">
        <v>2759</v>
      </c>
      <c r="U156" s="89">
        <v>2629</v>
      </c>
      <c r="V156" s="14">
        <v>2780</v>
      </c>
      <c r="W156" s="14">
        <v>2573</v>
      </c>
      <c r="X156" s="14">
        <v>2525</v>
      </c>
      <c r="Y156" s="14">
        <v>2329</v>
      </c>
      <c r="Z156" s="14">
        <v>2307</v>
      </c>
      <c r="AA156" s="14">
        <v>2260</v>
      </c>
      <c r="AB156" s="14">
        <v>2335</v>
      </c>
      <c r="AC156" s="14">
        <v>2540</v>
      </c>
      <c r="AD156" s="14">
        <v>3123</v>
      </c>
      <c r="AE156" s="14">
        <v>3246</v>
      </c>
      <c r="AF156" s="17"/>
      <c r="AG156" s="17"/>
      <c r="AH156" s="87" t="s">
        <v>95</v>
      </c>
      <c r="AI156" s="88" t="s">
        <v>97</v>
      </c>
      <c r="AJ156" s="88" t="s">
        <v>97</v>
      </c>
      <c r="AK156" s="84">
        <v>2154</v>
      </c>
      <c r="AL156" s="88" t="s">
        <v>97</v>
      </c>
      <c r="AM156" s="14">
        <v>2637</v>
      </c>
      <c r="AN156" s="14">
        <v>2159</v>
      </c>
      <c r="AO156" s="14">
        <v>532</v>
      </c>
      <c r="AP156" s="14">
        <v>566</v>
      </c>
      <c r="AQ156" s="14">
        <v>2352</v>
      </c>
      <c r="AR156" s="14">
        <v>2460</v>
      </c>
      <c r="AS156" s="14">
        <v>2333</v>
      </c>
      <c r="AT156" s="14">
        <v>2380</v>
      </c>
      <c r="AU156" s="14">
        <v>2756</v>
      </c>
      <c r="AV156" s="14">
        <v>2517</v>
      </c>
      <c r="AW156" s="14">
        <v>2569</v>
      </c>
      <c r="AX156" s="14">
        <v>2614</v>
      </c>
      <c r="AY156" s="14">
        <v>2717</v>
      </c>
      <c r="AZ156" s="14">
        <v>2495</v>
      </c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</row>
    <row r="157" spans="1:70" s="19" customFormat="1" x14ac:dyDescent="0.25">
      <c r="A157" s="85" t="s">
        <v>98</v>
      </c>
      <c r="B157" s="14">
        <v>3657</v>
      </c>
      <c r="C157" s="14">
        <v>2909</v>
      </c>
      <c r="D157" s="14">
        <v>3263</v>
      </c>
      <c r="E157" s="14">
        <v>3080</v>
      </c>
      <c r="F157" s="14">
        <v>3459</v>
      </c>
      <c r="G157" s="14">
        <v>3789</v>
      </c>
      <c r="H157" s="80" t="s">
        <v>99</v>
      </c>
      <c r="I157" s="14">
        <v>3058</v>
      </c>
      <c r="J157" s="14">
        <v>3723</v>
      </c>
      <c r="K157" s="14">
        <v>3952</v>
      </c>
      <c r="L157" s="14">
        <v>3931</v>
      </c>
      <c r="M157" s="14">
        <v>3732</v>
      </c>
      <c r="N157" s="14">
        <v>4063</v>
      </c>
      <c r="O157" s="80" t="s">
        <v>99</v>
      </c>
      <c r="P157" s="14">
        <v>3735</v>
      </c>
      <c r="Q157" s="14">
        <v>3490</v>
      </c>
      <c r="R157" s="14">
        <v>4006</v>
      </c>
      <c r="S157" s="14">
        <v>3762</v>
      </c>
      <c r="T157" s="14">
        <v>3869</v>
      </c>
      <c r="U157" s="14">
        <v>2994</v>
      </c>
      <c r="V157" s="14">
        <v>2648</v>
      </c>
      <c r="W157" s="14">
        <v>3130</v>
      </c>
      <c r="X157" s="14">
        <v>3003</v>
      </c>
      <c r="Y157" s="14">
        <v>3337</v>
      </c>
      <c r="Z157" s="14">
        <v>3441</v>
      </c>
      <c r="AA157" s="14">
        <v>3337</v>
      </c>
      <c r="AB157" s="14">
        <v>3869</v>
      </c>
      <c r="AC157" s="14">
        <v>4448</v>
      </c>
      <c r="AD157" s="14">
        <v>4617</v>
      </c>
      <c r="AE157" s="14">
        <v>4706</v>
      </c>
      <c r="AF157" s="17"/>
      <c r="AG157" s="17"/>
      <c r="AH157" s="87" t="s">
        <v>98</v>
      </c>
      <c r="AI157" s="88" t="s">
        <v>99</v>
      </c>
      <c r="AJ157" s="88" t="s">
        <v>99</v>
      </c>
      <c r="AK157" s="84">
        <v>3793</v>
      </c>
      <c r="AL157" s="88" t="s">
        <v>99</v>
      </c>
      <c r="AM157" s="14">
        <v>4431</v>
      </c>
      <c r="AN157" s="14">
        <v>3700</v>
      </c>
      <c r="AO157" s="14">
        <v>3244</v>
      </c>
      <c r="AP157" s="14">
        <v>3564</v>
      </c>
      <c r="AQ157" s="14">
        <v>3361</v>
      </c>
      <c r="AR157" s="14">
        <v>3485</v>
      </c>
      <c r="AS157" s="14">
        <v>3623</v>
      </c>
      <c r="AT157" s="14">
        <v>4065</v>
      </c>
      <c r="AU157" s="14">
        <v>3759</v>
      </c>
      <c r="AV157" s="14">
        <v>3562</v>
      </c>
      <c r="AW157" s="14">
        <v>3505</v>
      </c>
      <c r="AX157" s="14">
        <v>3769</v>
      </c>
      <c r="AY157" s="14">
        <v>4253</v>
      </c>
      <c r="AZ157" s="14">
        <v>3593</v>
      </c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</row>
    <row r="158" spans="1:70" s="19" customFormat="1" x14ac:dyDescent="0.25">
      <c r="A158" s="85" t="s">
        <v>100</v>
      </c>
      <c r="B158" s="14">
        <v>2890</v>
      </c>
      <c r="C158" s="14">
        <v>1570</v>
      </c>
      <c r="D158" s="14">
        <v>1097</v>
      </c>
      <c r="E158" s="14">
        <v>569</v>
      </c>
      <c r="F158" s="14">
        <v>529</v>
      </c>
      <c r="G158" s="14">
        <v>753</v>
      </c>
      <c r="H158" s="80" t="s">
        <v>101</v>
      </c>
      <c r="I158" s="14">
        <v>602</v>
      </c>
      <c r="J158" s="14">
        <v>155</v>
      </c>
      <c r="K158" s="14">
        <v>222</v>
      </c>
      <c r="L158" s="14">
        <v>261</v>
      </c>
      <c r="M158" s="14">
        <v>217</v>
      </c>
      <c r="N158" s="14">
        <v>136</v>
      </c>
      <c r="O158" s="80" t="s">
        <v>101</v>
      </c>
      <c r="P158" s="14">
        <v>269</v>
      </c>
      <c r="Q158" s="14">
        <v>120</v>
      </c>
      <c r="R158" s="14">
        <v>114</v>
      </c>
      <c r="S158" s="14">
        <v>362</v>
      </c>
      <c r="T158" s="14">
        <v>63</v>
      </c>
      <c r="U158" s="14">
        <v>70</v>
      </c>
      <c r="V158" s="14">
        <v>97</v>
      </c>
      <c r="W158" s="14">
        <v>74</v>
      </c>
      <c r="X158" s="14">
        <v>79</v>
      </c>
      <c r="Y158" s="14">
        <v>70</v>
      </c>
      <c r="Z158" s="14">
        <v>64</v>
      </c>
      <c r="AA158" s="14">
        <v>83</v>
      </c>
      <c r="AB158" s="14">
        <v>191</v>
      </c>
      <c r="AC158" s="14">
        <v>156</v>
      </c>
      <c r="AD158" s="14">
        <v>147</v>
      </c>
      <c r="AE158" s="14">
        <v>51</v>
      </c>
      <c r="AF158" s="17"/>
      <c r="AG158" s="17"/>
      <c r="AH158" s="87" t="s">
        <v>100</v>
      </c>
      <c r="AI158" s="88" t="s">
        <v>101</v>
      </c>
      <c r="AJ158" s="88" t="s">
        <v>101</v>
      </c>
      <c r="AK158" s="84">
        <v>102</v>
      </c>
      <c r="AL158" s="88" t="s">
        <v>101</v>
      </c>
      <c r="AM158" s="14">
        <v>115</v>
      </c>
      <c r="AN158" s="14">
        <v>90</v>
      </c>
      <c r="AO158" s="14">
        <v>114</v>
      </c>
      <c r="AP158" s="14">
        <v>135</v>
      </c>
      <c r="AQ158" s="14">
        <v>131</v>
      </c>
      <c r="AR158" s="14">
        <v>149</v>
      </c>
      <c r="AS158" s="14">
        <v>205</v>
      </c>
      <c r="AT158" s="14">
        <v>201</v>
      </c>
      <c r="AU158" s="14">
        <v>165</v>
      </c>
      <c r="AV158" s="14">
        <v>77</v>
      </c>
      <c r="AW158" s="14">
        <v>73</v>
      </c>
      <c r="AX158" s="14">
        <v>101</v>
      </c>
      <c r="AY158" s="14">
        <v>297</v>
      </c>
      <c r="AZ158" s="14">
        <v>241</v>
      </c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</row>
    <row r="159" spans="1:70" s="19" customFormat="1" x14ac:dyDescent="0.25">
      <c r="A159" s="85" t="s">
        <v>102</v>
      </c>
      <c r="B159" s="14">
        <v>0</v>
      </c>
      <c r="C159" s="14">
        <v>0</v>
      </c>
      <c r="D159" s="14">
        <v>4</v>
      </c>
      <c r="E159" s="14">
        <v>0</v>
      </c>
      <c r="F159" s="14">
        <v>0</v>
      </c>
      <c r="G159" s="14">
        <v>0</v>
      </c>
      <c r="H159" s="90" t="s">
        <v>103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91" t="s">
        <v>103</v>
      </c>
      <c r="P159" s="14">
        <v>0</v>
      </c>
      <c r="Q159" s="14">
        <v>0</v>
      </c>
      <c r="R159" s="14">
        <v>0</v>
      </c>
      <c r="S159" s="14">
        <v>0</v>
      </c>
      <c r="T159" s="14">
        <v>133</v>
      </c>
      <c r="U159" s="14">
        <v>264</v>
      </c>
      <c r="V159" s="14">
        <v>408</v>
      </c>
      <c r="W159" s="14">
        <v>176</v>
      </c>
      <c r="X159" s="14">
        <v>245</v>
      </c>
      <c r="Y159" s="14">
        <v>253</v>
      </c>
      <c r="Z159" s="14">
        <v>354</v>
      </c>
      <c r="AA159" s="14">
        <v>355</v>
      </c>
      <c r="AB159" s="14">
        <v>330</v>
      </c>
      <c r="AC159" s="14">
        <v>282</v>
      </c>
      <c r="AD159" s="14">
        <v>226</v>
      </c>
      <c r="AE159" s="14">
        <v>163</v>
      </c>
      <c r="AF159" s="17"/>
      <c r="AG159" s="17"/>
      <c r="AH159" s="87" t="s">
        <v>102</v>
      </c>
      <c r="AI159" s="92"/>
      <c r="AJ159" s="92"/>
      <c r="AK159" s="84">
        <v>184</v>
      </c>
      <c r="AL159" s="92"/>
      <c r="AM159" s="14">
        <v>218</v>
      </c>
      <c r="AN159" s="14">
        <v>254</v>
      </c>
      <c r="AO159" s="14">
        <v>447</v>
      </c>
      <c r="AP159" s="14">
        <v>560</v>
      </c>
      <c r="AQ159" s="14">
        <v>411</v>
      </c>
      <c r="AR159" s="14">
        <v>467</v>
      </c>
      <c r="AS159" s="14">
        <v>436</v>
      </c>
      <c r="AT159" s="14">
        <v>548</v>
      </c>
      <c r="AU159" s="14">
        <v>648</v>
      </c>
      <c r="AV159" s="14">
        <v>794</v>
      </c>
      <c r="AW159" s="14">
        <v>732</v>
      </c>
      <c r="AX159" s="14">
        <v>716</v>
      </c>
      <c r="AY159" s="14">
        <v>784</v>
      </c>
      <c r="AZ159" s="14">
        <v>959</v>
      </c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</row>
    <row r="160" spans="1:70" s="19" customFormat="1" x14ac:dyDescent="0.25">
      <c r="A160" s="93" t="s">
        <v>23</v>
      </c>
      <c r="B160" s="94">
        <f t="shared" ref="B160:N160" si="93">SUM(B154:B159)</f>
        <v>8972</v>
      </c>
      <c r="C160" s="94">
        <f t="shared" si="93"/>
        <v>6166</v>
      </c>
      <c r="D160" s="94">
        <f t="shared" si="93"/>
        <v>6456</v>
      </c>
      <c r="E160" s="94">
        <f t="shared" si="93"/>
        <v>5824</v>
      </c>
      <c r="F160" s="94">
        <f t="shared" si="93"/>
        <v>6261</v>
      </c>
      <c r="G160" s="94">
        <f t="shared" si="93"/>
        <v>6910</v>
      </c>
      <c r="H160" s="95"/>
      <c r="I160" s="21">
        <f t="shared" si="93"/>
        <v>5745</v>
      </c>
      <c r="J160" s="21">
        <f t="shared" si="93"/>
        <v>6335</v>
      </c>
      <c r="K160" s="21">
        <f t="shared" si="93"/>
        <v>6450</v>
      </c>
      <c r="L160" s="21">
        <f t="shared" si="93"/>
        <v>6803</v>
      </c>
      <c r="M160" s="21">
        <f t="shared" si="93"/>
        <v>6616</v>
      </c>
      <c r="N160" s="21">
        <f t="shared" si="93"/>
        <v>7281</v>
      </c>
      <c r="O160" s="95"/>
      <c r="P160" s="23">
        <f t="shared" ref="P160:BR160" si="94">SUM(P154:P159)</f>
        <v>7077</v>
      </c>
      <c r="Q160" s="21">
        <f t="shared" si="94"/>
        <v>6745</v>
      </c>
      <c r="R160" s="21">
        <f t="shared" si="94"/>
        <v>8038</v>
      </c>
      <c r="S160" s="21">
        <f t="shared" si="94"/>
        <v>8116</v>
      </c>
      <c r="T160" s="21">
        <f t="shared" si="94"/>
        <v>8476</v>
      </c>
      <c r="U160" s="21">
        <f t="shared" si="94"/>
        <v>7405</v>
      </c>
      <c r="V160" s="21">
        <f t="shared" si="94"/>
        <v>7212</v>
      </c>
      <c r="W160" s="21">
        <f t="shared" si="94"/>
        <v>7369</v>
      </c>
      <c r="X160" s="21">
        <f>SUM(X154:X159)</f>
        <v>7255</v>
      </c>
      <c r="Y160" s="21">
        <f t="shared" si="94"/>
        <v>7338</v>
      </c>
      <c r="Z160" s="21">
        <f t="shared" si="94"/>
        <v>7485</v>
      </c>
      <c r="AA160" s="21">
        <f t="shared" si="94"/>
        <v>7344</v>
      </c>
      <c r="AB160" s="21">
        <f t="shared" si="94"/>
        <v>8073</v>
      </c>
      <c r="AC160" s="21">
        <f t="shared" si="94"/>
        <v>8675</v>
      </c>
      <c r="AD160" s="21">
        <f t="shared" si="94"/>
        <v>9333</v>
      </c>
      <c r="AE160" s="21">
        <f t="shared" si="94"/>
        <v>9199</v>
      </c>
      <c r="AF160" s="24"/>
      <c r="AG160" s="24"/>
      <c r="AH160" s="93" t="s">
        <v>23</v>
      </c>
      <c r="AI160" s="96"/>
      <c r="AJ160" s="96"/>
      <c r="AK160" s="21">
        <f t="shared" si="94"/>
        <v>7033</v>
      </c>
      <c r="AL160" s="96"/>
      <c r="AM160" s="21">
        <f t="shared" si="94"/>
        <v>8358</v>
      </c>
      <c r="AN160" s="21">
        <f t="shared" si="94"/>
        <v>6993</v>
      </c>
      <c r="AO160" s="21">
        <f t="shared" si="94"/>
        <v>6788</v>
      </c>
      <c r="AP160" s="21">
        <f t="shared" si="94"/>
        <v>7070</v>
      </c>
      <c r="AQ160" s="21">
        <f t="shared" si="94"/>
        <v>6965</v>
      </c>
      <c r="AR160" s="21">
        <f t="shared" si="94"/>
        <v>7229</v>
      </c>
      <c r="AS160" s="21">
        <f t="shared" si="94"/>
        <v>7211</v>
      </c>
      <c r="AT160" s="21">
        <f t="shared" si="94"/>
        <v>7838</v>
      </c>
      <c r="AU160" s="21">
        <f t="shared" si="94"/>
        <v>8163</v>
      </c>
      <c r="AV160" s="21">
        <f t="shared" si="94"/>
        <v>7699</v>
      </c>
      <c r="AW160" s="21">
        <f t="shared" si="94"/>
        <v>7667</v>
      </c>
      <c r="AX160" s="21">
        <f t="shared" si="94"/>
        <v>7885</v>
      </c>
      <c r="AY160" s="21">
        <f t="shared" si="94"/>
        <v>8805</v>
      </c>
      <c r="AZ160" s="21">
        <f t="shared" si="94"/>
        <v>8041</v>
      </c>
      <c r="BA160" s="21">
        <f t="shared" si="94"/>
        <v>0</v>
      </c>
      <c r="BB160" s="21">
        <f t="shared" si="94"/>
        <v>0</v>
      </c>
      <c r="BC160" s="21">
        <f t="shared" si="94"/>
        <v>0</v>
      </c>
      <c r="BD160" s="21">
        <f t="shared" si="94"/>
        <v>0</v>
      </c>
      <c r="BE160" s="21">
        <f t="shared" si="94"/>
        <v>0</v>
      </c>
      <c r="BF160" s="21">
        <f t="shared" si="94"/>
        <v>0</v>
      </c>
      <c r="BG160" s="21">
        <f t="shared" si="94"/>
        <v>0</v>
      </c>
      <c r="BH160" s="21">
        <f t="shared" si="94"/>
        <v>0</v>
      </c>
      <c r="BI160" s="21">
        <f t="shared" si="94"/>
        <v>0</v>
      </c>
      <c r="BJ160" s="21">
        <f t="shared" si="94"/>
        <v>0</v>
      </c>
      <c r="BK160" s="21">
        <f t="shared" si="94"/>
        <v>0</v>
      </c>
      <c r="BL160" s="21">
        <f t="shared" si="94"/>
        <v>0</v>
      </c>
      <c r="BM160" s="21">
        <f t="shared" si="94"/>
        <v>0</v>
      </c>
      <c r="BN160" s="21">
        <f t="shared" si="94"/>
        <v>0</v>
      </c>
      <c r="BO160" s="21">
        <f t="shared" si="94"/>
        <v>0</v>
      </c>
      <c r="BP160" s="21">
        <f t="shared" si="94"/>
        <v>0</v>
      </c>
      <c r="BQ160" s="21">
        <f t="shared" si="94"/>
        <v>0</v>
      </c>
      <c r="BR160" s="21">
        <f t="shared" si="94"/>
        <v>0</v>
      </c>
    </row>
    <row r="161" spans="1:70" x14ac:dyDescent="0.25">
      <c r="A161" s="97"/>
      <c r="B161" s="98"/>
      <c r="C161" s="98"/>
      <c r="D161" s="98"/>
      <c r="E161" s="98"/>
      <c r="F161" s="98"/>
      <c r="G161" s="98"/>
      <c r="H161" s="27"/>
      <c r="I161" s="27"/>
      <c r="J161" s="27"/>
      <c r="K161" s="27"/>
      <c r="L161" s="27"/>
      <c r="M161" s="27"/>
      <c r="N161" s="27"/>
      <c r="O161" s="28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97"/>
      <c r="AI161" s="99"/>
      <c r="AJ161" s="99"/>
      <c r="AK161" s="99"/>
      <c r="AL161" s="99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</row>
    <row r="162" spans="1:70" x14ac:dyDescent="0.25">
      <c r="A162" s="7" t="s">
        <v>104</v>
      </c>
      <c r="B162" s="8">
        <v>44562</v>
      </c>
      <c r="C162" s="8" t="e">
        <f ca="1">_xll.FIMMÊS(B162,0)+1</f>
        <v>#NAME?</v>
      </c>
      <c r="D162" s="8" t="e">
        <f ca="1">_xll.FIMMÊS(C162,0)+1</f>
        <v>#NAME?</v>
      </c>
      <c r="E162" s="8" t="e">
        <f ca="1">_xll.FIMMÊS(D162,0)+1</f>
        <v>#NAME?</v>
      </c>
      <c r="F162" s="8" t="e">
        <f ca="1">_xll.FIMMÊS(E162,0)+1</f>
        <v>#NAME?</v>
      </c>
      <c r="G162" s="8" t="e">
        <f ca="1">_xll.FIMMÊS(F162,0)+1</f>
        <v>#NAME?</v>
      </c>
      <c r="H162" s="100"/>
      <c r="I162" s="8" t="e">
        <f ca="1">_xll.FIMMÊS(G162,0)+1</f>
        <v>#NAME?</v>
      </c>
      <c r="J162" s="8" t="e">
        <f ca="1">_xll.FIMMÊS(I162,0)+1</f>
        <v>#NAME?</v>
      </c>
      <c r="K162" s="8" t="e">
        <f ca="1">_xll.FIMMÊS(J162,0)+1</f>
        <v>#NAME?</v>
      </c>
      <c r="L162" s="8" t="e">
        <f ca="1">_xll.FIMMÊS(K162,0)+1</f>
        <v>#NAME?</v>
      </c>
      <c r="M162" s="8" t="e">
        <f ca="1">_xll.FIMMÊS(L162,0)+1</f>
        <v>#NAME?</v>
      </c>
      <c r="N162" s="8" t="e">
        <f ca="1">_xll.FIMMÊS(M162,0)+1</f>
        <v>#NAME?</v>
      </c>
      <c r="O162" s="100"/>
      <c r="P162" s="10" t="e">
        <f t="shared" ref="P162:AE162" ca="1" si="95">P10</f>
        <v>#NAME?</v>
      </c>
      <c r="Q162" s="8" t="e">
        <f t="shared" ca="1" si="95"/>
        <v>#NAME?</v>
      </c>
      <c r="R162" s="8" t="e">
        <f t="shared" ca="1" si="95"/>
        <v>#NAME?</v>
      </c>
      <c r="S162" s="8" t="e">
        <f t="shared" ca="1" si="95"/>
        <v>#NAME?</v>
      </c>
      <c r="T162" s="8" t="e">
        <f t="shared" ca="1" si="95"/>
        <v>#NAME?</v>
      </c>
      <c r="U162" s="8" t="e">
        <f t="shared" ca="1" si="95"/>
        <v>#NAME?</v>
      </c>
      <c r="V162" s="8" t="e">
        <f t="shared" ca="1" si="95"/>
        <v>#NAME?</v>
      </c>
      <c r="W162" s="8" t="e">
        <f t="shared" ca="1" si="95"/>
        <v>#NAME?</v>
      </c>
      <c r="X162" s="8" t="e">
        <f t="shared" ca="1" si="95"/>
        <v>#NAME?</v>
      </c>
      <c r="Y162" s="8" t="e">
        <f t="shared" ca="1" si="95"/>
        <v>#NAME?</v>
      </c>
      <c r="Z162" s="8" t="e">
        <f t="shared" ca="1" si="95"/>
        <v>#NAME?</v>
      </c>
      <c r="AA162" s="8" t="e">
        <f t="shared" ca="1" si="95"/>
        <v>#NAME?</v>
      </c>
      <c r="AB162" s="8" t="e">
        <f t="shared" ca="1" si="95"/>
        <v>#NAME?</v>
      </c>
      <c r="AC162" s="8" t="e">
        <f t="shared" ca="1" si="95"/>
        <v>#NAME?</v>
      </c>
      <c r="AD162" s="8" t="e">
        <f t="shared" ca="1" si="95"/>
        <v>#NAME?</v>
      </c>
      <c r="AE162" s="8" t="e">
        <f t="shared" ca="1" si="95"/>
        <v>#NAME?</v>
      </c>
      <c r="AF162" s="11"/>
      <c r="AG162" s="11"/>
      <c r="AH162" s="7" t="s">
        <v>105</v>
      </c>
      <c r="AI162" s="9"/>
      <c r="AJ162" s="9"/>
      <c r="AK162" s="43" t="str">
        <f>$AK$20</f>
        <v>06 a 31 - Mai - 24</v>
      </c>
      <c r="AL162" s="9"/>
      <c r="AM162" s="8" t="e">
        <f t="shared" ref="AM162:BR162" ca="1" si="96">AM10</f>
        <v>#NAME?</v>
      </c>
      <c r="AN162" s="8" t="e">
        <f t="shared" ca="1" si="96"/>
        <v>#NAME?</v>
      </c>
      <c r="AO162" s="8" t="e">
        <f t="shared" ca="1" si="96"/>
        <v>#NAME?</v>
      </c>
      <c r="AP162" s="8" t="e">
        <f t="shared" ca="1" si="96"/>
        <v>#NAME?</v>
      </c>
      <c r="AQ162" s="8" t="e">
        <f t="shared" ca="1" si="96"/>
        <v>#NAME?</v>
      </c>
      <c r="AR162" s="8" t="e">
        <f t="shared" ca="1" si="96"/>
        <v>#NAME?</v>
      </c>
      <c r="AS162" s="8" t="e">
        <f t="shared" ca="1" si="96"/>
        <v>#NAME?</v>
      </c>
      <c r="AT162" s="8" t="e">
        <f t="shared" ca="1" si="96"/>
        <v>#NAME?</v>
      </c>
      <c r="AU162" s="8" t="e">
        <f t="shared" ca="1" si="96"/>
        <v>#NAME?</v>
      </c>
      <c r="AV162" s="8" t="e">
        <f t="shared" ca="1" si="96"/>
        <v>#NAME?</v>
      </c>
      <c r="AW162" s="8" t="e">
        <f t="shared" ca="1" si="96"/>
        <v>#NAME?</v>
      </c>
      <c r="AX162" s="8" t="e">
        <f t="shared" ca="1" si="96"/>
        <v>#NAME?</v>
      </c>
      <c r="AY162" s="8" t="e">
        <f t="shared" ca="1" si="96"/>
        <v>#NAME?</v>
      </c>
      <c r="AZ162" s="8" t="e">
        <f t="shared" ca="1" si="96"/>
        <v>#NAME?</v>
      </c>
      <c r="BA162" s="8" t="e">
        <f t="shared" ca="1" si="96"/>
        <v>#NAME?</v>
      </c>
      <c r="BB162" s="8" t="e">
        <f t="shared" ca="1" si="96"/>
        <v>#NAME?</v>
      </c>
      <c r="BC162" s="8" t="e">
        <f t="shared" ca="1" si="96"/>
        <v>#NAME?</v>
      </c>
      <c r="BD162" s="8" t="e">
        <f t="shared" ca="1" si="96"/>
        <v>#NAME?</v>
      </c>
      <c r="BE162" s="8" t="e">
        <f t="shared" ca="1" si="96"/>
        <v>#NAME?</v>
      </c>
      <c r="BF162" s="8" t="e">
        <f t="shared" ca="1" si="96"/>
        <v>#NAME?</v>
      </c>
      <c r="BG162" s="8" t="e">
        <f t="shared" ca="1" si="96"/>
        <v>#NAME?</v>
      </c>
      <c r="BH162" s="8" t="e">
        <f t="shared" ca="1" si="96"/>
        <v>#NAME?</v>
      </c>
      <c r="BI162" s="8" t="e">
        <f t="shared" ca="1" si="96"/>
        <v>#NAME?</v>
      </c>
      <c r="BJ162" s="8" t="e">
        <f t="shared" ca="1" si="96"/>
        <v>#NAME?</v>
      </c>
      <c r="BK162" s="8" t="e">
        <f t="shared" ca="1" si="96"/>
        <v>#NAME?</v>
      </c>
      <c r="BL162" s="8" t="e">
        <f t="shared" ca="1" si="96"/>
        <v>#NAME?</v>
      </c>
      <c r="BM162" s="8" t="e">
        <f t="shared" ca="1" si="96"/>
        <v>#NAME?</v>
      </c>
      <c r="BN162" s="8" t="e">
        <f t="shared" ca="1" si="96"/>
        <v>#NAME?</v>
      </c>
      <c r="BO162" s="8" t="e">
        <f t="shared" ca="1" si="96"/>
        <v>#NAME?</v>
      </c>
      <c r="BP162" s="8" t="e">
        <f t="shared" ca="1" si="96"/>
        <v>#NAME?</v>
      </c>
      <c r="BQ162" s="8" t="e">
        <f t="shared" ca="1" si="96"/>
        <v>#NAME?</v>
      </c>
      <c r="BR162" s="8" t="e">
        <f t="shared" ca="1" si="96"/>
        <v>#NAME?</v>
      </c>
    </row>
    <row r="163" spans="1:70" s="19" customFormat="1" x14ac:dyDescent="0.25">
      <c r="A163" s="13" t="s">
        <v>106</v>
      </c>
      <c r="B163" s="14">
        <v>19</v>
      </c>
      <c r="C163" s="14">
        <v>24</v>
      </c>
      <c r="D163" s="14">
        <v>18</v>
      </c>
      <c r="E163" s="14">
        <v>21</v>
      </c>
      <c r="F163" s="14">
        <v>19</v>
      </c>
      <c r="G163" s="14">
        <v>13</v>
      </c>
      <c r="H163" s="15"/>
      <c r="I163" s="14">
        <v>29</v>
      </c>
      <c r="J163" s="14">
        <v>19</v>
      </c>
      <c r="K163" s="14">
        <v>21</v>
      </c>
      <c r="L163" s="14">
        <v>20</v>
      </c>
      <c r="M163" s="14">
        <v>27</v>
      </c>
      <c r="N163" s="14">
        <v>22</v>
      </c>
      <c r="O163" s="15"/>
      <c r="P163" s="16">
        <v>28</v>
      </c>
      <c r="Q163" s="14">
        <v>17</v>
      </c>
      <c r="R163" s="14">
        <v>17</v>
      </c>
      <c r="S163" s="14">
        <v>30</v>
      </c>
      <c r="T163" s="14">
        <v>26</v>
      </c>
      <c r="U163" s="14">
        <v>21</v>
      </c>
      <c r="V163" s="14">
        <v>26</v>
      </c>
      <c r="W163" s="14">
        <v>19</v>
      </c>
      <c r="X163" s="14">
        <v>29</v>
      </c>
      <c r="Y163" s="14">
        <v>26</v>
      </c>
      <c r="Z163" s="14">
        <v>16</v>
      </c>
      <c r="AA163" s="14">
        <v>24</v>
      </c>
      <c r="AB163" s="14">
        <v>18</v>
      </c>
      <c r="AC163" s="14">
        <v>14</v>
      </c>
      <c r="AD163" s="14">
        <v>25</v>
      </c>
      <c r="AE163" s="14">
        <v>24</v>
      </c>
      <c r="AF163" s="17"/>
      <c r="AG163" s="17"/>
      <c r="AH163" s="13" t="s">
        <v>106</v>
      </c>
      <c r="AI163" s="55"/>
      <c r="AJ163" s="55"/>
      <c r="AK163" s="55">
        <v>14</v>
      </c>
      <c r="AL163" s="55"/>
      <c r="AM163" s="14">
        <v>18</v>
      </c>
      <c r="AN163" s="14">
        <v>21</v>
      </c>
      <c r="AO163" s="14">
        <v>20</v>
      </c>
      <c r="AP163" s="14">
        <v>24</v>
      </c>
      <c r="AQ163" s="14">
        <v>17</v>
      </c>
      <c r="AR163" s="14">
        <v>19</v>
      </c>
      <c r="AS163" s="14">
        <v>14</v>
      </c>
      <c r="AT163" s="14">
        <v>16</v>
      </c>
      <c r="AU163" s="14">
        <v>22</v>
      </c>
      <c r="AV163" s="14">
        <v>10</v>
      </c>
      <c r="AW163" s="14">
        <v>20</v>
      </c>
      <c r="AX163" s="14">
        <v>12</v>
      </c>
      <c r="AY163" s="14">
        <v>18</v>
      </c>
      <c r="AZ163" s="14">
        <v>17</v>
      </c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</row>
    <row r="164" spans="1:70" s="19" customFormat="1" x14ac:dyDescent="0.25">
      <c r="A164" s="13"/>
      <c r="B164" s="14"/>
      <c r="C164" s="14"/>
      <c r="D164" s="14"/>
      <c r="E164" s="14"/>
      <c r="F164" s="14"/>
      <c r="G164" s="14"/>
      <c r="H164" s="15"/>
      <c r="I164" s="14"/>
      <c r="J164" s="14"/>
      <c r="K164" s="14"/>
      <c r="L164" s="14"/>
      <c r="M164" s="14"/>
      <c r="N164" s="14"/>
      <c r="O164" s="15"/>
      <c r="P164" s="16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7"/>
      <c r="AG164" s="17"/>
      <c r="AH164" s="13" t="s">
        <v>107</v>
      </c>
      <c r="AI164" s="55"/>
      <c r="AJ164" s="55"/>
      <c r="AK164" s="55"/>
      <c r="AL164" s="55"/>
      <c r="AM164" s="14"/>
      <c r="AN164" s="14"/>
      <c r="AO164" s="14"/>
      <c r="AP164" s="14"/>
      <c r="AQ164" s="14">
        <v>1</v>
      </c>
      <c r="AR164" s="14">
        <v>3</v>
      </c>
      <c r="AS164" s="14">
        <v>1</v>
      </c>
      <c r="AT164" s="14">
        <v>3</v>
      </c>
      <c r="AU164" s="14">
        <v>2</v>
      </c>
      <c r="AV164" s="14">
        <v>0</v>
      </c>
      <c r="AW164" s="14">
        <v>2</v>
      </c>
      <c r="AX164" s="14">
        <v>1</v>
      </c>
      <c r="AY164" s="14">
        <v>0</v>
      </c>
      <c r="AZ164" s="14">
        <v>3</v>
      </c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</row>
    <row r="165" spans="1:70" s="19" customFormat="1" x14ac:dyDescent="0.25">
      <c r="A165" s="13" t="s">
        <v>108</v>
      </c>
      <c r="B165" s="14">
        <v>3</v>
      </c>
      <c r="C165" s="14">
        <v>3</v>
      </c>
      <c r="D165" s="14">
        <v>6</v>
      </c>
      <c r="E165" s="14">
        <v>12</v>
      </c>
      <c r="F165" s="14">
        <v>11</v>
      </c>
      <c r="G165" s="14">
        <v>10</v>
      </c>
      <c r="H165" s="15"/>
      <c r="I165" s="14">
        <v>8</v>
      </c>
      <c r="J165" s="14">
        <v>12</v>
      </c>
      <c r="K165" s="14">
        <v>7</v>
      </c>
      <c r="L165" s="14">
        <v>12</v>
      </c>
      <c r="M165" s="14">
        <v>10</v>
      </c>
      <c r="N165" s="14">
        <v>15</v>
      </c>
      <c r="O165" s="15"/>
      <c r="P165" s="16">
        <v>9</v>
      </c>
      <c r="Q165" s="14">
        <v>15</v>
      </c>
      <c r="R165" s="14">
        <v>16</v>
      </c>
      <c r="S165" s="14">
        <v>12</v>
      </c>
      <c r="T165" s="14">
        <v>13</v>
      </c>
      <c r="U165" s="14">
        <v>9</v>
      </c>
      <c r="V165" s="14">
        <v>5</v>
      </c>
      <c r="W165" s="14">
        <v>6</v>
      </c>
      <c r="X165" s="14">
        <v>13</v>
      </c>
      <c r="Y165" s="14">
        <v>4</v>
      </c>
      <c r="Z165" s="14">
        <v>14</v>
      </c>
      <c r="AA165" s="14">
        <v>15</v>
      </c>
      <c r="AB165" s="14">
        <v>7</v>
      </c>
      <c r="AC165" s="14">
        <v>4</v>
      </c>
      <c r="AD165" s="14">
        <v>5</v>
      </c>
      <c r="AE165" s="14">
        <v>2</v>
      </c>
      <c r="AF165" s="17"/>
      <c r="AG165" s="17"/>
      <c r="AH165" s="13" t="s">
        <v>108</v>
      </c>
      <c r="AI165" s="55"/>
      <c r="AJ165" s="55"/>
      <c r="AK165" s="55">
        <v>7</v>
      </c>
      <c r="AL165" s="55"/>
      <c r="AM165" s="14">
        <v>9</v>
      </c>
      <c r="AN165" s="14">
        <v>4</v>
      </c>
      <c r="AO165" s="14">
        <v>2</v>
      </c>
      <c r="AP165" s="14">
        <v>7</v>
      </c>
      <c r="AQ165" s="14">
        <v>6</v>
      </c>
      <c r="AR165" s="14">
        <v>11</v>
      </c>
      <c r="AS165" s="14">
        <v>13</v>
      </c>
      <c r="AT165" s="14">
        <v>9</v>
      </c>
      <c r="AU165" s="14">
        <v>6</v>
      </c>
      <c r="AV165" s="14">
        <v>2</v>
      </c>
      <c r="AW165" s="14">
        <v>3</v>
      </c>
      <c r="AX165" s="14">
        <v>3</v>
      </c>
      <c r="AY165" s="14">
        <v>4</v>
      </c>
      <c r="AZ165" s="14">
        <v>6</v>
      </c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</row>
    <row r="166" spans="1:70" s="19" customFormat="1" x14ac:dyDescent="0.25">
      <c r="A166" s="13" t="s">
        <v>109</v>
      </c>
      <c r="B166" s="14">
        <v>8</v>
      </c>
      <c r="C166" s="14">
        <v>13</v>
      </c>
      <c r="D166" s="14">
        <v>16</v>
      </c>
      <c r="E166" s="14">
        <v>25</v>
      </c>
      <c r="F166" s="14">
        <v>18</v>
      </c>
      <c r="G166" s="14">
        <v>81</v>
      </c>
      <c r="H166" s="15"/>
      <c r="I166" s="14">
        <v>60</v>
      </c>
      <c r="J166" s="14">
        <v>66</v>
      </c>
      <c r="K166" s="14">
        <v>60</v>
      </c>
      <c r="L166" s="14">
        <v>41</v>
      </c>
      <c r="M166" s="14">
        <v>39</v>
      </c>
      <c r="N166" s="14">
        <v>49</v>
      </c>
      <c r="O166" s="15"/>
      <c r="P166" s="16">
        <v>63</v>
      </c>
      <c r="Q166" s="14">
        <v>49</v>
      </c>
      <c r="R166" s="14">
        <v>49</v>
      </c>
      <c r="S166" s="14">
        <v>46</v>
      </c>
      <c r="T166" s="14">
        <v>55</v>
      </c>
      <c r="U166" s="14">
        <v>53</v>
      </c>
      <c r="V166" s="14">
        <v>51</v>
      </c>
      <c r="W166" s="14">
        <v>39</v>
      </c>
      <c r="X166" s="14">
        <v>48</v>
      </c>
      <c r="Y166" s="14">
        <v>32</v>
      </c>
      <c r="Z166" s="14">
        <v>55</v>
      </c>
      <c r="AA166" s="14">
        <v>34</v>
      </c>
      <c r="AB166" s="14">
        <v>36</v>
      </c>
      <c r="AC166" s="14">
        <v>31</v>
      </c>
      <c r="AD166" s="14">
        <v>37</v>
      </c>
      <c r="AE166" s="14">
        <v>28</v>
      </c>
      <c r="AF166" s="17"/>
      <c r="AG166" s="17"/>
      <c r="AH166" s="13" t="s">
        <v>109</v>
      </c>
      <c r="AI166" s="55"/>
      <c r="AJ166" s="55"/>
      <c r="AK166" s="55">
        <v>20</v>
      </c>
      <c r="AL166" s="55"/>
      <c r="AM166" s="14">
        <v>26</v>
      </c>
      <c r="AN166" s="14">
        <v>26</v>
      </c>
      <c r="AO166" s="14">
        <v>27</v>
      </c>
      <c r="AP166" s="14">
        <v>24</v>
      </c>
      <c r="AQ166" s="14">
        <v>20</v>
      </c>
      <c r="AR166" s="14">
        <v>42</v>
      </c>
      <c r="AS166" s="14">
        <v>38</v>
      </c>
      <c r="AT166" s="14">
        <v>30</v>
      </c>
      <c r="AU166" s="14">
        <v>42</v>
      </c>
      <c r="AV166" s="14">
        <v>39</v>
      </c>
      <c r="AW166" s="14">
        <v>38</v>
      </c>
      <c r="AX166" s="14">
        <v>57</v>
      </c>
      <c r="AY166" s="14">
        <v>39</v>
      </c>
      <c r="AZ166" s="14">
        <v>37</v>
      </c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</row>
    <row r="167" spans="1:70" s="19" customFormat="1" x14ac:dyDescent="0.25">
      <c r="A167" s="20" t="s">
        <v>9</v>
      </c>
      <c r="B167" s="21">
        <f t="shared" ref="B167:N167" si="97">SUM(B163:B166)</f>
        <v>30</v>
      </c>
      <c r="C167" s="21">
        <f t="shared" si="97"/>
        <v>40</v>
      </c>
      <c r="D167" s="21">
        <f t="shared" si="97"/>
        <v>40</v>
      </c>
      <c r="E167" s="21">
        <f t="shared" si="97"/>
        <v>58</v>
      </c>
      <c r="F167" s="21">
        <f t="shared" si="97"/>
        <v>48</v>
      </c>
      <c r="G167" s="21">
        <f t="shared" si="97"/>
        <v>104</v>
      </c>
      <c r="H167" s="23"/>
      <c r="I167" s="21">
        <f t="shared" si="97"/>
        <v>97</v>
      </c>
      <c r="J167" s="21">
        <f t="shared" si="97"/>
        <v>97</v>
      </c>
      <c r="K167" s="21">
        <f t="shared" si="97"/>
        <v>88</v>
      </c>
      <c r="L167" s="21">
        <f t="shared" si="97"/>
        <v>73</v>
      </c>
      <c r="M167" s="21">
        <f t="shared" si="97"/>
        <v>76</v>
      </c>
      <c r="N167" s="21">
        <f t="shared" si="97"/>
        <v>86</v>
      </c>
      <c r="O167" s="23"/>
      <c r="P167" s="23">
        <f t="shared" ref="P167:BR167" si="98">SUM(P163:P166)</f>
        <v>100</v>
      </c>
      <c r="Q167" s="21">
        <f t="shared" si="98"/>
        <v>81</v>
      </c>
      <c r="R167" s="21">
        <f t="shared" si="98"/>
        <v>82</v>
      </c>
      <c r="S167" s="21">
        <f t="shared" si="98"/>
        <v>88</v>
      </c>
      <c r="T167" s="21">
        <f t="shared" si="98"/>
        <v>94</v>
      </c>
      <c r="U167" s="21">
        <f t="shared" si="98"/>
        <v>83</v>
      </c>
      <c r="V167" s="21">
        <f t="shared" si="98"/>
        <v>82</v>
      </c>
      <c r="W167" s="21">
        <f t="shared" si="98"/>
        <v>64</v>
      </c>
      <c r="X167" s="21">
        <f>SUM(X163:X166)</f>
        <v>90</v>
      </c>
      <c r="Y167" s="21">
        <f t="shared" si="98"/>
        <v>62</v>
      </c>
      <c r="Z167" s="21">
        <f t="shared" si="98"/>
        <v>85</v>
      </c>
      <c r="AA167" s="21">
        <f t="shared" si="98"/>
        <v>73</v>
      </c>
      <c r="AB167" s="21">
        <f t="shared" si="98"/>
        <v>61</v>
      </c>
      <c r="AC167" s="21">
        <f t="shared" si="98"/>
        <v>49</v>
      </c>
      <c r="AD167" s="21">
        <f t="shared" si="98"/>
        <v>67</v>
      </c>
      <c r="AE167" s="21">
        <f t="shared" si="98"/>
        <v>54</v>
      </c>
      <c r="AF167" s="24"/>
      <c r="AG167" s="24"/>
      <c r="AH167" s="20" t="s">
        <v>9</v>
      </c>
      <c r="AI167" s="56"/>
      <c r="AJ167" s="56"/>
      <c r="AK167" s="21">
        <f t="shared" si="98"/>
        <v>41</v>
      </c>
      <c r="AL167" s="56"/>
      <c r="AM167" s="21">
        <f t="shared" si="98"/>
        <v>53</v>
      </c>
      <c r="AN167" s="21">
        <f t="shared" si="98"/>
        <v>51</v>
      </c>
      <c r="AO167" s="21">
        <f t="shared" si="98"/>
        <v>49</v>
      </c>
      <c r="AP167" s="21">
        <f t="shared" si="98"/>
        <v>55</v>
      </c>
      <c r="AQ167" s="21">
        <f t="shared" si="98"/>
        <v>44</v>
      </c>
      <c r="AR167" s="21">
        <f t="shared" si="98"/>
        <v>75</v>
      </c>
      <c r="AS167" s="21">
        <f t="shared" si="98"/>
        <v>66</v>
      </c>
      <c r="AT167" s="21">
        <f t="shared" si="98"/>
        <v>58</v>
      </c>
      <c r="AU167" s="21">
        <f t="shared" si="98"/>
        <v>72</v>
      </c>
      <c r="AV167" s="21">
        <f t="shared" si="98"/>
        <v>51</v>
      </c>
      <c r="AW167" s="21">
        <f t="shared" si="98"/>
        <v>63</v>
      </c>
      <c r="AX167" s="21">
        <f t="shared" si="98"/>
        <v>73</v>
      </c>
      <c r="AY167" s="21">
        <f t="shared" si="98"/>
        <v>61</v>
      </c>
      <c r="AZ167" s="21">
        <f t="shared" si="98"/>
        <v>63</v>
      </c>
      <c r="BA167" s="21">
        <f t="shared" si="98"/>
        <v>0</v>
      </c>
      <c r="BB167" s="21">
        <f t="shared" si="98"/>
        <v>0</v>
      </c>
      <c r="BC167" s="21">
        <f t="shared" si="98"/>
        <v>0</v>
      </c>
      <c r="BD167" s="21">
        <f t="shared" si="98"/>
        <v>0</v>
      </c>
      <c r="BE167" s="21">
        <f t="shared" si="98"/>
        <v>0</v>
      </c>
      <c r="BF167" s="21">
        <f t="shared" si="98"/>
        <v>0</v>
      </c>
      <c r="BG167" s="21">
        <f t="shared" si="98"/>
        <v>0</v>
      </c>
      <c r="BH167" s="21">
        <f t="shared" si="98"/>
        <v>0</v>
      </c>
      <c r="BI167" s="21">
        <f t="shared" si="98"/>
        <v>0</v>
      </c>
      <c r="BJ167" s="21">
        <f t="shared" si="98"/>
        <v>0</v>
      </c>
      <c r="BK167" s="21">
        <f t="shared" si="98"/>
        <v>0</v>
      </c>
      <c r="BL167" s="21">
        <f t="shared" si="98"/>
        <v>0</v>
      </c>
      <c r="BM167" s="21">
        <f t="shared" si="98"/>
        <v>0</v>
      </c>
      <c r="BN167" s="21">
        <f t="shared" si="98"/>
        <v>0</v>
      </c>
      <c r="BO167" s="21">
        <f t="shared" si="98"/>
        <v>0</v>
      </c>
      <c r="BP167" s="21">
        <f t="shared" si="98"/>
        <v>0</v>
      </c>
      <c r="BQ167" s="21">
        <f t="shared" si="98"/>
        <v>0</v>
      </c>
      <c r="BR167" s="21">
        <f t="shared" si="98"/>
        <v>0</v>
      </c>
    </row>
  </sheetData>
  <mergeCells count="24">
    <mergeCell ref="AL44:AL49"/>
    <mergeCell ref="A1:N6"/>
    <mergeCell ref="AH1:BR5"/>
    <mergeCell ref="A7:BR7"/>
    <mergeCell ref="B8:G8"/>
    <mergeCell ref="H8:N8"/>
    <mergeCell ref="O8:AE8"/>
    <mergeCell ref="AH8:BR8"/>
    <mergeCell ref="AJ44:AJ49"/>
    <mergeCell ref="H28:H31"/>
    <mergeCell ref="O28:O31"/>
    <mergeCell ref="H44:H49"/>
    <mergeCell ref="O44:O49"/>
    <mergeCell ref="AI44:AI49"/>
    <mergeCell ref="H60:H62"/>
    <mergeCell ref="O60:O62"/>
    <mergeCell ref="AI60:AI62"/>
    <mergeCell ref="AJ60:AJ62"/>
    <mergeCell ref="AL60:AL62"/>
    <mergeCell ref="H53:H56"/>
    <mergeCell ref="O53:O56"/>
    <mergeCell ref="AI53:AI56"/>
    <mergeCell ref="AJ53:AJ56"/>
    <mergeCell ref="AL53:AL56"/>
  </mergeCells>
  <printOptions horizontalCentered="1"/>
  <pageMargins left="0.19685039370078741" right="0.19685039370078741" top="0.19685039370078741" bottom="0.39370078740157483" header="0" footer="0"/>
  <pageSetup paperSize="9" scale="86" fitToHeight="2" orientation="portrait" r:id="rId1"/>
  <headerFooter>
    <oddHeader>&amp;A</oddHeader>
    <oddFooter>&amp;C
Diretoria Geral HEF&amp;RPágina &amp;P de &amp;N</oddFooter>
  </headerFooter>
  <rowBreaks count="1" manualBreakCount="1">
    <brk id="93" max="6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2A6D6-DE1D-4CDE-8ED3-6CC351249D53}">
  <sheetPr>
    <tabColor theme="4" tint="-0.249977111117893"/>
    <pageSetUpPr fitToPage="1"/>
  </sheetPr>
  <dimension ref="A1:BP66"/>
  <sheetViews>
    <sheetView showGridLines="0" tabSelected="1" view="pageBreakPreview" topLeftCell="AH1" zoomScaleNormal="100" zoomScaleSheetLayoutView="100" workbookViewId="0">
      <pane ySplit="7" topLeftCell="A8" activePane="bottomLeft" state="frozen"/>
      <selection activeCell="AH9" sqref="AH9:AI9"/>
      <selection pane="bottomLeft" activeCell="AX59" sqref="AX59"/>
    </sheetView>
  </sheetViews>
  <sheetFormatPr defaultColWidth="14.42578125" defaultRowHeight="15" x14ac:dyDescent="0.25"/>
  <cols>
    <col min="1" max="1" width="75" style="5" hidden="1" customWidth="1"/>
    <col min="2" max="8" width="12.7109375" style="5" hidden="1" customWidth="1"/>
    <col min="9" max="9" width="20.7109375" style="5" hidden="1" customWidth="1"/>
    <col min="10" max="14" width="11.7109375" style="5" hidden="1" customWidth="1"/>
    <col min="15" max="16" width="20.7109375" style="5" hidden="1" customWidth="1"/>
    <col min="17" max="17" width="12.7109375" style="101" hidden="1" customWidth="1"/>
    <col min="18" max="20" width="12.7109375" style="5" hidden="1" customWidth="1"/>
    <col min="21" max="21" width="20.7109375" style="5" hidden="1" customWidth="1"/>
    <col min="22" max="22" width="15.7109375" style="5" hidden="1" customWidth="1"/>
    <col min="23" max="23" width="15.85546875" style="5" hidden="1" customWidth="1"/>
    <col min="24" max="25" width="20.7109375" style="5" hidden="1" customWidth="1"/>
    <col min="26" max="27" width="8" style="5" hidden="1" customWidth="1"/>
    <col min="28" max="32" width="20.7109375" style="5" hidden="1" customWidth="1"/>
    <col min="33" max="33" width="1" style="5" hidden="1" customWidth="1"/>
    <col min="34" max="34" width="85.140625" style="5" bestFit="1" customWidth="1"/>
    <col min="35" max="35" width="22.7109375" style="5" customWidth="1"/>
    <col min="36" max="36" width="16.140625" style="5" hidden="1" customWidth="1"/>
    <col min="37" max="37" width="8.140625" style="5" hidden="1" customWidth="1"/>
    <col min="38" max="43" width="14.7109375" style="5" hidden="1" customWidth="1"/>
    <col min="44" max="44" width="12" style="5" hidden="1" customWidth="1"/>
    <col min="45" max="46" width="10.42578125" style="5" hidden="1" customWidth="1"/>
    <col min="47" max="47" width="20.140625" style="5" hidden="1" customWidth="1"/>
    <col min="48" max="48" width="10.42578125" style="5" hidden="1" customWidth="1"/>
    <col min="49" max="49" width="22.7109375" style="5" hidden="1" customWidth="1"/>
    <col min="50" max="50" width="22.7109375" style="5" customWidth="1"/>
    <col min="51" max="68" width="14.42578125" style="5" hidden="1" customWidth="1"/>
    <col min="69" max="70" width="14.42578125" style="5"/>
    <col min="71" max="78" width="14.42578125" style="5" customWidth="1"/>
    <col min="79" max="16384" width="14.42578125" style="5"/>
  </cols>
  <sheetData>
    <row r="1" spans="1:68" x14ac:dyDescent="0.25">
      <c r="A1" s="213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68" x14ac:dyDescent="0.25">
      <c r="A2" s="218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8"/>
    </row>
    <row r="3" spans="1:68" x14ac:dyDescent="0.25">
      <c r="A3" s="218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8"/>
    </row>
    <row r="4" spans="1:68" x14ac:dyDescent="0.25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</row>
    <row r="5" spans="1:68" x14ac:dyDescent="0.25">
      <c r="A5" s="215" t="s">
        <v>0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</row>
    <row r="6" spans="1:68" s="104" customFormat="1" x14ac:dyDescent="0.25">
      <c r="A6" s="103" t="s">
        <v>110</v>
      </c>
      <c r="B6" s="217" t="s">
        <v>111</v>
      </c>
      <c r="C6" s="217"/>
      <c r="D6" s="217"/>
      <c r="E6" s="217"/>
      <c r="F6" s="217"/>
      <c r="G6" s="217"/>
      <c r="H6" s="217"/>
      <c r="I6" s="217" t="s">
        <v>112</v>
      </c>
      <c r="J6" s="217"/>
      <c r="K6" s="217"/>
      <c r="L6" s="217"/>
      <c r="M6" s="217"/>
      <c r="N6" s="217"/>
      <c r="O6" s="217"/>
      <c r="P6" s="215" t="s">
        <v>4</v>
      </c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4"/>
      <c r="AH6" s="215" t="s">
        <v>5</v>
      </c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</row>
    <row r="7" spans="1:68" x14ac:dyDescent="0.25">
      <c r="A7" s="105" t="s">
        <v>113</v>
      </c>
      <c r="B7" s="106" t="s">
        <v>14</v>
      </c>
      <c r="C7" s="8">
        <v>44562</v>
      </c>
      <c r="D7" s="8" t="e">
        <f ca="1">_xll.FIMMÊS(C7,0)+1</f>
        <v>#NAME?</v>
      </c>
      <c r="E7" s="8" t="e">
        <f ca="1">_xll.FIMMÊS(D7,0)+1</f>
        <v>#NAME?</v>
      </c>
      <c r="F7" s="8" t="e">
        <f ca="1">_xll.FIMMÊS(E7,0)+1</f>
        <v>#NAME?</v>
      </c>
      <c r="G7" s="8" t="e">
        <f ca="1">_xll.FIMMÊS(F7,0)+1</f>
        <v>#NAME?</v>
      </c>
      <c r="H7" s="8" t="e">
        <f ca="1">_xll.FIMMÊS(G7,0)+1</f>
        <v>#NAME?</v>
      </c>
      <c r="I7" s="106" t="s">
        <v>14</v>
      </c>
      <c r="J7" s="8" t="e">
        <f ca="1">_xll.FIMMÊS(H7,0)+1</f>
        <v>#NAME?</v>
      </c>
      <c r="K7" s="8" t="e">
        <f ca="1">_xll.FIMMÊS(J7,0)+1</f>
        <v>#NAME?</v>
      </c>
      <c r="L7" s="8" t="e">
        <f ca="1">_xll.FIMMÊS(K7,0)+1</f>
        <v>#NAME?</v>
      </c>
      <c r="M7" s="8" t="e">
        <f ca="1">_xll.FIMMÊS(L7,0)+1</f>
        <v>#NAME?</v>
      </c>
      <c r="N7" s="8" t="e">
        <f ca="1">_xll.FIMMÊS(M7,0)+1</f>
        <v>#NAME?</v>
      </c>
      <c r="O7" s="8" t="e">
        <f ca="1">_xll.FIMMÊS(N7,0)+1</f>
        <v>#NAME?</v>
      </c>
      <c r="P7" s="106" t="s">
        <v>14</v>
      </c>
      <c r="Q7" s="8" t="e">
        <f ca="1">_xll.FIMMÊS(O7,0)+1</f>
        <v>#NAME?</v>
      </c>
      <c r="R7" s="8" t="e">
        <f t="shared" ref="R7:AF7" ca="1" si="0">_xll.FIMMÊS(Q7,0)+1</f>
        <v>#NAME?</v>
      </c>
      <c r="S7" s="8" t="e">
        <f t="shared" ca="1" si="0"/>
        <v>#NAME?</v>
      </c>
      <c r="T7" s="8" t="e">
        <f t="shared" ca="1" si="0"/>
        <v>#NAME?</v>
      </c>
      <c r="U7" s="8" t="e">
        <f t="shared" ca="1" si="0"/>
        <v>#NAME?</v>
      </c>
      <c r="V7" s="8" t="e">
        <f t="shared" ca="1" si="0"/>
        <v>#NAME?</v>
      </c>
      <c r="W7" s="8" t="e">
        <f t="shared" ca="1" si="0"/>
        <v>#NAME?</v>
      </c>
      <c r="X7" s="8" t="e">
        <f t="shared" ca="1" si="0"/>
        <v>#NAME?</v>
      </c>
      <c r="Y7" s="8" t="e">
        <f t="shared" ca="1" si="0"/>
        <v>#NAME?</v>
      </c>
      <c r="Z7" s="8" t="e">
        <f t="shared" ca="1" si="0"/>
        <v>#NAME?</v>
      </c>
      <c r="AA7" s="8" t="e">
        <f t="shared" ca="1" si="0"/>
        <v>#NAME?</v>
      </c>
      <c r="AB7" s="8" t="e">
        <f t="shared" ca="1" si="0"/>
        <v>#NAME?</v>
      </c>
      <c r="AC7" s="8" t="e">
        <f t="shared" ca="1" si="0"/>
        <v>#NAME?</v>
      </c>
      <c r="AD7" s="8" t="e">
        <f t="shared" ca="1" si="0"/>
        <v>#NAME?</v>
      </c>
      <c r="AE7" s="8" t="e">
        <f t="shared" ca="1" si="0"/>
        <v>#NAME?</v>
      </c>
      <c r="AF7" s="8" t="e">
        <f t="shared" ca="1" si="0"/>
        <v>#NAME?</v>
      </c>
      <c r="AG7" s="8"/>
      <c r="AH7" s="105" t="s">
        <v>114</v>
      </c>
      <c r="AI7" s="106" t="s">
        <v>14</v>
      </c>
      <c r="AJ7" s="107" t="str">
        <f>Produção!AK20</f>
        <v>06 a 31 - Mai - 24</v>
      </c>
      <c r="AK7" s="8" t="e">
        <f ca="1">_xll.FIMMÊS(AF7,0)+1</f>
        <v>#NAME?</v>
      </c>
      <c r="AL7" s="8" t="e">
        <f t="shared" ref="AL7:BP7" ca="1" si="1">_xll.FIMMÊS(AK7,0)+1</f>
        <v>#NAME?</v>
      </c>
      <c r="AM7" s="8" t="e">
        <f t="shared" ca="1" si="1"/>
        <v>#NAME?</v>
      </c>
      <c r="AN7" s="8" t="e">
        <f t="shared" ca="1" si="1"/>
        <v>#NAME?</v>
      </c>
      <c r="AO7" s="8" t="e">
        <f t="shared" ca="1" si="1"/>
        <v>#NAME?</v>
      </c>
      <c r="AP7" s="8" t="e">
        <f t="shared" ca="1" si="1"/>
        <v>#NAME?</v>
      </c>
      <c r="AQ7" s="8" t="e">
        <f t="shared" ca="1" si="1"/>
        <v>#NAME?</v>
      </c>
      <c r="AR7" s="8" t="e">
        <f t="shared" ca="1" si="1"/>
        <v>#NAME?</v>
      </c>
      <c r="AS7" s="8" t="e">
        <f t="shared" ca="1" si="1"/>
        <v>#NAME?</v>
      </c>
      <c r="AT7" s="8" t="e">
        <f t="shared" ca="1" si="1"/>
        <v>#NAME?</v>
      </c>
      <c r="AU7" s="8" t="e">
        <f t="shared" ca="1" si="1"/>
        <v>#NAME?</v>
      </c>
      <c r="AV7" s="8" t="e">
        <f t="shared" ca="1" si="1"/>
        <v>#NAME?</v>
      </c>
      <c r="AW7" s="8" t="e">
        <f t="shared" ca="1" si="1"/>
        <v>#NAME?</v>
      </c>
      <c r="AX7" s="8" t="e">
        <f t="shared" ca="1" si="1"/>
        <v>#NAME?</v>
      </c>
      <c r="AY7" s="8" t="e">
        <f t="shared" ca="1" si="1"/>
        <v>#NAME?</v>
      </c>
      <c r="AZ7" s="8" t="e">
        <f t="shared" ca="1" si="1"/>
        <v>#NAME?</v>
      </c>
      <c r="BA7" s="8" t="e">
        <f t="shared" ca="1" si="1"/>
        <v>#NAME?</v>
      </c>
      <c r="BB7" s="8" t="e">
        <f t="shared" ca="1" si="1"/>
        <v>#NAME?</v>
      </c>
      <c r="BC7" s="8" t="e">
        <f t="shared" ca="1" si="1"/>
        <v>#NAME?</v>
      </c>
      <c r="BD7" s="8" t="e">
        <f t="shared" ca="1" si="1"/>
        <v>#NAME?</v>
      </c>
      <c r="BE7" s="8" t="e">
        <f t="shared" ca="1" si="1"/>
        <v>#NAME?</v>
      </c>
      <c r="BF7" s="8" t="e">
        <f t="shared" ca="1" si="1"/>
        <v>#NAME?</v>
      </c>
      <c r="BG7" s="8" t="e">
        <f t="shared" ca="1" si="1"/>
        <v>#NAME?</v>
      </c>
      <c r="BH7" s="8" t="e">
        <f t="shared" ca="1" si="1"/>
        <v>#NAME?</v>
      </c>
      <c r="BI7" s="8" t="e">
        <f t="shared" ca="1" si="1"/>
        <v>#NAME?</v>
      </c>
      <c r="BJ7" s="8" t="e">
        <f t="shared" ca="1" si="1"/>
        <v>#NAME?</v>
      </c>
      <c r="BK7" s="8" t="e">
        <f t="shared" ca="1" si="1"/>
        <v>#NAME?</v>
      </c>
      <c r="BL7" s="8" t="e">
        <f t="shared" ca="1" si="1"/>
        <v>#NAME?</v>
      </c>
      <c r="BM7" s="8" t="e">
        <f t="shared" ca="1" si="1"/>
        <v>#NAME?</v>
      </c>
      <c r="BN7" s="8" t="e">
        <f t="shared" ca="1" si="1"/>
        <v>#NAME?</v>
      </c>
      <c r="BO7" s="8" t="e">
        <f t="shared" ca="1" si="1"/>
        <v>#NAME?</v>
      </c>
      <c r="BP7" s="8" t="e">
        <f t="shared" ca="1" si="1"/>
        <v>#NAME?</v>
      </c>
    </row>
    <row r="8" spans="1:68" x14ac:dyDescent="0.25">
      <c r="A8" s="108" t="s">
        <v>115</v>
      </c>
      <c r="B8" s="109" t="s">
        <v>116</v>
      </c>
      <c r="C8" s="110">
        <f t="shared" ref="C8:O8" si="2">IFERROR((C9/C10),0)</f>
        <v>0.61237661351556572</v>
      </c>
      <c r="D8" s="110">
        <f t="shared" si="2"/>
        <v>0.79114906832298137</v>
      </c>
      <c r="E8" s="110">
        <f t="shared" si="2"/>
        <v>0.85313531353135319</v>
      </c>
      <c r="F8" s="110">
        <f t="shared" si="2"/>
        <v>0.94615384615384612</v>
      </c>
      <c r="G8" s="110">
        <f t="shared" si="2"/>
        <v>0.97735042735042732</v>
      </c>
      <c r="H8" s="110">
        <f t="shared" si="2"/>
        <v>0.89204545454545459</v>
      </c>
      <c r="I8" s="110" t="s">
        <v>116</v>
      </c>
      <c r="J8" s="110">
        <f t="shared" si="2"/>
        <v>0.90159248672927728</v>
      </c>
      <c r="K8" s="110">
        <f t="shared" si="2"/>
        <v>0.998</v>
      </c>
      <c r="L8" s="110">
        <f t="shared" si="2"/>
        <v>0.93148381672971836</v>
      </c>
      <c r="M8" s="110">
        <f t="shared" si="2"/>
        <v>0.98252032520325205</v>
      </c>
      <c r="N8" s="110">
        <f t="shared" si="2"/>
        <v>0.84142114384748701</v>
      </c>
      <c r="O8" s="110">
        <f t="shared" si="2"/>
        <v>0.80938416422287385</v>
      </c>
      <c r="P8" s="110" t="s">
        <v>116</v>
      </c>
      <c r="Q8" s="110">
        <f t="shared" ref="Q8:BP8" si="3">IFERROR((Q9/Q10),0)</f>
        <v>0.83074989526602427</v>
      </c>
      <c r="R8" s="110">
        <f t="shared" si="3"/>
        <v>0.9058441558441559</v>
      </c>
      <c r="S8" s="110">
        <f t="shared" si="3"/>
        <v>0.8944281524926686</v>
      </c>
      <c r="T8" s="110">
        <f t="shared" si="3"/>
        <v>0.9865684575389948</v>
      </c>
      <c r="U8" s="110">
        <f t="shared" si="3"/>
        <v>0.99663441312578882</v>
      </c>
      <c r="V8" s="110">
        <f t="shared" si="3"/>
        <v>0.89181818181818184</v>
      </c>
      <c r="W8" s="110">
        <f t="shared" si="3"/>
        <v>0.91705069124423966</v>
      </c>
      <c r="X8" s="110">
        <f t="shared" si="3"/>
        <v>0.90894242547978765</v>
      </c>
      <c r="Y8" s="110">
        <f>IFERROR((Y9/Y10),0)</f>
        <v>0.90928270042194093</v>
      </c>
      <c r="Z8" s="110">
        <f t="shared" si="3"/>
        <v>0.91384238464679457</v>
      </c>
      <c r="AA8" s="110">
        <f t="shared" si="3"/>
        <v>0.93196685564762316</v>
      </c>
      <c r="AB8" s="110">
        <f t="shared" si="3"/>
        <v>0.9703153988868275</v>
      </c>
      <c r="AC8" s="110">
        <f t="shared" si="3"/>
        <v>0.93633276740237692</v>
      </c>
      <c r="AD8" s="110">
        <f t="shared" si="3"/>
        <v>0.92745185848634126</v>
      </c>
      <c r="AE8" s="110">
        <f t="shared" si="3"/>
        <v>0.95655913978494622</v>
      </c>
      <c r="AF8" s="110">
        <f t="shared" si="3"/>
        <v>0.96915662650602408</v>
      </c>
      <c r="AG8" s="110"/>
      <c r="AH8" s="108" t="s">
        <v>115</v>
      </c>
      <c r="AI8" s="110" t="s">
        <v>116</v>
      </c>
      <c r="AJ8" s="110">
        <f>IFERROR((AJ9/AJ10),0)</f>
        <v>0.99890410958904108</v>
      </c>
      <c r="AK8" s="110">
        <f t="shared" si="3"/>
        <v>0.99907834101382487</v>
      </c>
      <c r="AL8" s="110">
        <f t="shared" si="3"/>
        <v>0.93894389438943893</v>
      </c>
      <c r="AM8" s="110">
        <f t="shared" si="3"/>
        <v>0.86451612903225805</v>
      </c>
      <c r="AN8" s="110">
        <f t="shared" si="3"/>
        <v>0.886527514231499</v>
      </c>
      <c r="AO8" s="110">
        <f t="shared" si="3"/>
        <v>0.87254901960784315</v>
      </c>
      <c r="AP8" s="110">
        <f t="shared" si="3"/>
        <v>0.91119544592030366</v>
      </c>
      <c r="AQ8" s="110">
        <f t="shared" si="3"/>
        <v>0.88901960784313727</v>
      </c>
      <c r="AR8" s="110">
        <f t="shared" si="3"/>
        <v>0.85616698292220117</v>
      </c>
      <c r="AS8" s="110">
        <f t="shared" si="3"/>
        <v>0.89715370018975327</v>
      </c>
      <c r="AT8" s="110">
        <f t="shared" si="3"/>
        <v>0.89983579638752054</v>
      </c>
      <c r="AU8" s="110">
        <f t="shared" si="3"/>
        <v>0.87170930663700408</v>
      </c>
      <c r="AV8" s="110">
        <f t="shared" si="3"/>
        <v>0.91149425287356323</v>
      </c>
      <c r="AW8" s="110">
        <f t="shared" si="3"/>
        <v>0.89581015943641085</v>
      </c>
      <c r="AX8" s="110">
        <f t="shared" si="3"/>
        <v>0.91839080459770117</v>
      </c>
      <c r="AY8" s="110">
        <f t="shared" si="3"/>
        <v>0</v>
      </c>
      <c r="AZ8" s="110">
        <f t="shared" si="3"/>
        <v>0</v>
      </c>
      <c r="BA8" s="110">
        <f t="shared" si="3"/>
        <v>0</v>
      </c>
      <c r="BB8" s="110">
        <f t="shared" si="3"/>
        <v>0</v>
      </c>
      <c r="BC8" s="110">
        <f t="shared" si="3"/>
        <v>0</v>
      </c>
      <c r="BD8" s="110">
        <f t="shared" si="3"/>
        <v>0</v>
      </c>
      <c r="BE8" s="110">
        <f t="shared" si="3"/>
        <v>0</v>
      </c>
      <c r="BF8" s="110">
        <f t="shared" si="3"/>
        <v>0</v>
      </c>
      <c r="BG8" s="110">
        <f t="shared" si="3"/>
        <v>0</v>
      </c>
      <c r="BH8" s="110">
        <f t="shared" si="3"/>
        <v>0</v>
      </c>
      <c r="BI8" s="110">
        <f t="shared" si="3"/>
        <v>0</v>
      </c>
      <c r="BJ8" s="110">
        <f t="shared" si="3"/>
        <v>0</v>
      </c>
      <c r="BK8" s="110">
        <f t="shared" si="3"/>
        <v>0</v>
      </c>
      <c r="BL8" s="110">
        <f t="shared" si="3"/>
        <v>0</v>
      </c>
      <c r="BM8" s="110">
        <f t="shared" si="3"/>
        <v>0</v>
      </c>
      <c r="BN8" s="110">
        <f t="shared" si="3"/>
        <v>0</v>
      </c>
      <c r="BO8" s="110">
        <f t="shared" si="3"/>
        <v>0</v>
      </c>
      <c r="BP8" s="110">
        <f t="shared" si="3"/>
        <v>0</v>
      </c>
    </row>
    <row r="9" spans="1:68" x14ac:dyDescent="0.25">
      <c r="A9" s="111" t="s">
        <v>117</v>
      </c>
      <c r="B9" s="112"/>
      <c r="C9" s="113">
        <v>1613</v>
      </c>
      <c r="D9" s="113">
        <v>2038</v>
      </c>
      <c r="E9" s="113">
        <v>2068</v>
      </c>
      <c r="F9" s="113">
        <v>2214</v>
      </c>
      <c r="G9" s="113">
        <v>2287</v>
      </c>
      <c r="H9" s="113">
        <v>2355</v>
      </c>
      <c r="I9" s="112"/>
      <c r="J9" s="113">
        <v>2208</v>
      </c>
      <c r="K9" s="113">
        <v>2495</v>
      </c>
      <c r="L9" s="113">
        <v>2216</v>
      </c>
      <c r="M9" s="113">
        <v>2417</v>
      </c>
      <c r="N9" s="113">
        <v>1942</v>
      </c>
      <c r="O9" s="113">
        <v>1932</v>
      </c>
      <c r="P9" s="112"/>
      <c r="Q9" s="113">
        <v>1983</v>
      </c>
      <c r="R9" s="113">
        <v>1953</v>
      </c>
      <c r="S9" s="113">
        <v>2135</v>
      </c>
      <c r="T9" s="113">
        <v>2277</v>
      </c>
      <c r="U9" s="113">
        <v>2369</v>
      </c>
      <c r="V9" s="113">
        <v>1962</v>
      </c>
      <c r="W9" s="113">
        <v>2189</v>
      </c>
      <c r="X9" s="113">
        <v>2226</v>
      </c>
      <c r="Y9" s="113">
        <v>2155</v>
      </c>
      <c r="Z9" s="113">
        <v>2238</v>
      </c>
      <c r="AA9" s="113">
        <v>2137</v>
      </c>
      <c r="AB9" s="113">
        <v>2092</v>
      </c>
      <c r="AC9" s="113">
        <v>2206</v>
      </c>
      <c r="AD9" s="113">
        <v>2071</v>
      </c>
      <c r="AE9" s="113">
        <v>2224</v>
      </c>
      <c r="AF9" s="113">
        <v>2011</v>
      </c>
      <c r="AG9" s="113"/>
      <c r="AH9" s="111" t="s">
        <v>117</v>
      </c>
      <c r="AI9" s="114"/>
      <c r="AJ9" s="113">
        <v>1823</v>
      </c>
      <c r="AK9" s="113">
        <v>2168</v>
      </c>
      <c r="AL9" s="113">
        <v>2276</v>
      </c>
      <c r="AM9" s="113">
        <v>2278</v>
      </c>
      <c r="AN9" s="113">
        <v>2336</v>
      </c>
      <c r="AO9" s="113">
        <v>2225</v>
      </c>
      <c r="AP9" s="113">
        <v>2401</v>
      </c>
      <c r="AQ9" s="113">
        <v>2267</v>
      </c>
      <c r="AR9" s="113">
        <v>2256</v>
      </c>
      <c r="AS9" s="113">
        <v>2364</v>
      </c>
      <c r="AT9" s="113">
        <v>2192</v>
      </c>
      <c r="AU9" s="113">
        <v>2351</v>
      </c>
      <c r="AV9" s="113">
        <v>2379</v>
      </c>
      <c r="AW9" s="113">
        <v>2416</v>
      </c>
      <c r="AX9" s="113">
        <v>2397</v>
      </c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</row>
    <row r="10" spans="1:68" x14ac:dyDescent="0.25">
      <c r="A10" s="111" t="s">
        <v>118</v>
      </c>
      <c r="B10" s="112"/>
      <c r="C10" s="113">
        <v>2634</v>
      </c>
      <c r="D10" s="113">
        <v>2576</v>
      </c>
      <c r="E10" s="113">
        <v>2424</v>
      </c>
      <c r="F10" s="113">
        <v>2340</v>
      </c>
      <c r="G10" s="113">
        <v>2340</v>
      </c>
      <c r="H10" s="113">
        <v>2640</v>
      </c>
      <c r="I10" s="112"/>
      <c r="J10" s="113">
        <v>2449</v>
      </c>
      <c r="K10" s="113">
        <v>2500</v>
      </c>
      <c r="L10" s="113">
        <v>2379</v>
      </c>
      <c r="M10" s="113">
        <v>2460</v>
      </c>
      <c r="N10" s="113">
        <v>2308</v>
      </c>
      <c r="O10" s="113">
        <v>2387</v>
      </c>
      <c r="P10" s="112"/>
      <c r="Q10" s="113">
        <v>2387</v>
      </c>
      <c r="R10" s="113">
        <v>2156</v>
      </c>
      <c r="S10" s="113">
        <v>2387</v>
      </c>
      <c r="T10" s="113">
        <v>2308</v>
      </c>
      <c r="U10" s="113">
        <v>2377</v>
      </c>
      <c r="V10" s="113">
        <v>2200</v>
      </c>
      <c r="W10" s="113">
        <v>2387</v>
      </c>
      <c r="X10" s="113">
        <v>2449</v>
      </c>
      <c r="Y10" s="113">
        <v>2370</v>
      </c>
      <c r="Z10" s="113">
        <v>2449</v>
      </c>
      <c r="AA10" s="113">
        <v>2293</v>
      </c>
      <c r="AB10" s="113">
        <v>2156</v>
      </c>
      <c r="AC10" s="113">
        <v>2356</v>
      </c>
      <c r="AD10" s="113">
        <v>2233</v>
      </c>
      <c r="AE10" s="113">
        <v>2325</v>
      </c>
      <c r="AF10" s="113">
        <v>2075</v>
      </c>
      <c r="AG10" s="113"/>
      <c r="AH10" s="111" t="s">
        <v>118</v>
      </c>
      <c r="AI10" s="115"/>
      <c r="AJ10" s="113">
        <v>1825</v>
      </c>
      <c r="AK10" s="113">
        <v>2170</v>
      </c>
      <c r="AL10" s="113">
        <v>2424</v>
      </c>
      <c r="AM10" s="113">
        <v>2635</v>
      </c>
      <c r="AN10" s="113">
        <v>2635</v>
      </c>
      <c r="AO10" s="113">
        <v>2550</v>
      </c>
      <c r="AP10" s="113">
        <v>2635</v>
      </c>
      <c r="AQ10" s="113">
        <v>2550</v>
      </c>
      <c r="AR10" s="113">
        <v>2635</v>
      </c>
      <c r="AS10" s="113">
        <v>2635</v>
      </c>
      <c r="AT10" s="113">
        <v>2436</v>
      </c>
      <c r="AU10" s="113">
        <v>2697</v>
      </c>
      <c r="AV10" s="113">
        <v>2610</v>
      </c>
      <c r="AW10" s="113">
        <v>2697</v>
      </c>
      <c r="AX10" s="113">
        <v>2610</v>
      </c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</row>
    <row r="11" spans="1:68" x14ac:dyDescent="0.25">
      <c r="A11" s="108" t="s">
        <v>119</v>
      </c>
      <c r="B11" s="109" t="s">
        <v>120</v>
      </c>
      <c r="C11" s="116">
        <f t="shared" ref="C11:O11" si="4">IFERROR((C12/C13),0)</f>
        <v>2.5808</v>
      </c>
      <c r="D11" s="116">
        <f t="shared" si="4"/>
        <v>4.0118110236220472</v>
      </c>
      <c r="E11" s="116">
        <f t="shared" si="4"/>
        <v>3.5902777777777777</v>
      </c>
      <c r="F11" s="116">
        <f t="shared" si="4"/>
        <v>4.0401459854014599</v>
      </c>
      <c r="G11" s="116">
        <f t="shared" si="4"/>
        <v>3.9636048526863084</v>
      </c>
      <c r="H11" s="116">
        <f t="shared" si="4"/>
        <v>3.9249999999999998</v>
      </c>
      <c r="I11" s="116" t="s">
        <v>121</v>
      </c>
      <c r="J11" s="116">
        <f t="shared" si="4"/>
        <v>3.607843137254902</v>
      </c>
      <c r="K11" s="116">
        <f t="shared" si="4"/>
        <v>4.5036101083032491</v>
      </c>
      <c r="L11" s="116">
        <f t="shared" si="4"/>
        <v>3.7945205479452055</v>
      </c>
      <c r="M11" s="116">
        <f t="shared" si="4"/>
        <v>4.0690235690235692</v>
      </c>
      <c r="N11" s="116">
        <f t="shared" si="4"/>
        <v>4.867167919799499</v>
      </c>
      <c r="O11" s="116">
        <f t="shared" si="4"/>
        <v>3.6315789473684212</v>
      </c>
      <c r="P11" s="116" t="s">
        <v>121</v>
      </c>
      <c r="Q11" s="116">
        <f t="shared" ref="Q11:BP11" si="5">IFERROR((Q12/Q13),0)</f>
        <v>3.8504854368932038</v>
      </c>
      <c r="R11" s="116">
        <f t="shared" si="5"/>
        <v>3.3730569948186528</v>
      </c>
      <c r="S11" s="116">
        <f t="shared" si="5"/>
        <v>3.5057471264367814</v>
      </c>
      <c r="T11" s="116">
        <f t="shared" si="5"/>
        <v>4.0588235294117645</v>
      </c>
      <c r="U11" s="116">
        <f t="shared" si="5"/>
        <v>4.3229927007299267</v>
      </c>
      <c r="V11" s="116">
        <f t="shared" si="5"/>
        <v>3.8698224852071004</v>
      </c>
      <c r="W11" s="116">
        <f t="shared" si="5"/>
        <v>3.5709624796084829</v>
      </c>
      <c r="X11" s="116">
        <f t="shared" si="5"/>
        <v>4.0253164556962027</v>
      </c>
      <c r="Y11" s="116">
        <f>IFERROR((Y12/Y13),0)</f>
        <v>3.627946127946128</v>
      </c>
      <c r="Z11" s="116">
        <f t="shared" si="5"/>
        <v>3.9964285714285714</v>
      </c>
      <c r="AA11" s="116">
        <f t="shared" si="5"/>
        <v>3.9721189591078065</v>
      </c>
      <c r="AB11" s="116">
        <f t="shared" si="5"/>
        <v>3.6256499133448874</v>
      </c>
      <c r="AC11" s="116">
        <v>4</v>
      </c>
      <c r="AD11" s="116">
        <f t="shared" si="5"/>
        <v>3.40625</v>
      </c>
      <c r="AE11" s="116">
        <f t="shared" si="5"/>
        <v>3.4804381846635368</v>
      </c>
      <c r="AF11" s="116">
        <f t="shared" si="5"/>
        <v>3.3969594594594597</v>
      </c>
      <c r="AG11" s="116"/>
      <c r="AH11" s="108" t="s">
        <v>119</v>
      </c>
      <c r="AI11" s="116" t="s">
        <v>122</v>
      </c>
      <c r="AJ11" s="116">
        <f>IFERROR((AJ12/AJ13),0)</f>
        <v>0</v>
      </c>
      <c r="AK11" s="116">
        <f t="shared" si="5"/>
        <v>3.5080906148867315</v>
      </c>
      <c r="AL11" s="116">
        <f t="shared" si="5"/>
        <v>3.7870216306156408</v>
      </c>
      <c r="AM11" s="116">
        <f t="shared" si="5"/>
        <v>3.8741496598639458</v>
      </c>
      <c r="AN11" s="116">
        <f t="shared" si="5"/>
        <v>4.0345423143350603</v>
      </c>
      <c r="AO11" s="116">
        <f t="shared" si="5"/>
        <v>3.7648054145516077</v>
      </c>
      <c r="AP11" s="116">
        <f t="shared" si="5"/>
        <v>3.9104234527687298</v>
      </c>
      <c r="AQ11" s="116">
        <f t="shared" si="5"/>
        <v>3.9289428076256501</v>
      </c>
      <c r="AR11" s="116">
        <f t="shared" si="5"/>
        <v>3.7105263157894739</v>
      </c>
      <c r="AS11" s="116">
        <f t="shared" si="5"/>
        <v>4.1328671328671325</v>
      </c>
      <c r="AT11" s="116">
        <f t="shared" si="5"/>
        <v>4.0146520146520146</v>
      </c>
      <c r="AU11" s="116">
        <f t="shared" si="5"/>
        <v>3.9183333333333334</v>
      </c>
      <c r="AV11" s="116">
        <f t="shared" si="5"/>
        <v>3.9192751235584842</v>
      </c>
      <c r="AW11" s="116">
        <f t="shared" si="5"/>
        <v>4.2090592334494774</v>
      </c>
      <c r="AX11" s="116">
        <f t="shared" si="5"/>
        <v>3.9685430463576159</v>
      </c>
      <c r="AY11" s="116">
        <f t="shared" si="5"/>
        <v>0</v>
      </c>
      <c r="AZ11" s="116">
        <f t="shared" si="5"/>
        <v>0</v>
      </c>
      <c r="BA11" s="116">
        <f t="shared" si="5"/>
        <v>0</v>
      </c>
      <c r="BB11" s="116">
        <f t="shared" si="5"/>
        <v>0</v>
      </c>
      <c r="BC11" s="116">
        <f t="shared" si="5"/>
        <v>0</v>
      </c>
      <c r="BD11" s="116">
        <f t="shared" si="5"/>
        <v>0</v>
      </c>
      <c r="BE11" s="116">
        <f t="shared" si="5"/>
        <v>0</v>
      </c>
      <c r="BF11" s="116">
        <f t="shared" si="5"/>
        <v>0</v>
      </c>
      <c r="BG11" s="116">
        <f t="shared" si="5"/>
        <v>0</v>
      </c>
      <c r="BH11" s="116">
        <f t="shared" si="5"/>
        <v>0</v>
      </c>
      <c r="BI11" s="116">
        <f t="shared" si="5"/>
        <v>0</v>
      </c>
      <c r="BJ11" s="116">
        <f t="shared" si="5"/>
        <v>0</v>
      </c>
      <c r="BK11" s="116">
        <f t="shared" si="5"/>
        <v>0</v>
      </c>
      <c r="BL11" s="116">
        <f t="shared" si="5"/>
        <v>0</v>
      </c>
      <c r="BM11" s="116">
        <f t="shared" si="5"/>
        <v>0</v>
      </c>
      <c r="BN11" s="116">
        <f t="shared" si="5"/>
        <v>0</v>
      </c>
      <c r="BO11" s="116">
        <f t="shared" si="5"/>
        <v>0</v>
      </c>
      <c r="BP11" s="116">
        <f t="shared" si="5"/>
        <v>0</v>
      </c>
    </row>
    <row r="12" spans="1:68" x14ac:dyDescent="0.25">
      <c r="A12" s="111" t="s">
        <v>117</v>
      </c>
      <c r="B12" s="112"/>
      <c r="C12" s="113">
        <f>C9</f>
        <v>1613</v>
      </c>
      <c r="D12" s="113">
        <f t="shared" ref="D12:N12" si="6">D9</f>
        <v>2038</v>
      </c>
      <c r="E12" s="113">
        <f t="shared" si="6"/>
        <v>2068</v>
      </c>
      <c r="F12" s="113">
        <f t="shared" si="6"/>
        <v>2214</v>
      </c>
      <c r="G12" s="113">
        <f t="shared" si="6"/>
        <v>2287</v>
      </c>
      <c r="H12" s="113">
        <f t="shared" si="6"/>
        <v>2355</v>
      </c>
      <c r="I12" s="112"/>
      <c r="J12" s="113">
        <f t="shared" si="6"/>
        <v>2208</v>
      </c>
      <c r="K12" s="113">
        <f t="shared" si="6"/>
        <v>2495</v>
      </c>
      <c r="L12" s="113">
        <f t="shared" si="6"/>
        <v>2216</v>
      </c>
      <c r="M12" s="113">
        <f t="shared" si="6"/>
        <v>2417</v>
      </c>
      <c r="N12" s="113">
        <f t="shared" si="6"/>
        <v>1942</v>
      </c>
      <c r="O12" s="113">
        <f>O9</f>
        <v>1932</v>
      </c>
      <c r="P12" s="112"/>
      <c r="Q12" s="113">
        <f t="shared" ref="Q12:AK12" si="7">Q9</f>
        <v>1983</v>
      </c>
      <c r="R12" s="113">
        <f t="shared" si="7"/>
        <v>1953</v>
      </c>
      <c r="S12" s="113">
        <f t="shared" si="7"/>
        <v>2135</v>
      </c>
      <c r="T12" s="113">
        <f t="shared" si="7"/>
        <v>2277</v>
      </c>
      <c r="U12" s="113">
        <f t="shared" si="7"/>
        <v>2369</v>
      </c>
      <c r="V12" s="113">
        <f t="shared" si="7"/>
        <v>1962</v>
      </c>
      <c r="W12" s="113">
        <f t="shared" si="7"/>
        <v>2189</v>
      </c>
      <c r="X12" s="113">
        <f t="shared" si="7"/>
        <v>2226</v>
      </c>
      <c r="Y12" s="113">
        <f>Y9</f>
        <v>2155</v>
      </c>
      <c r="Z12" s="113">
        <f t="shared" si="7"/>
        <v>2238</v>
      </c>
      <c r="AA12" s="113">
        <f t="shared" si="7"/>
        <v>2137</v>
      </c>
      <c r="AB12" s="113">
        <f t="shared" si="7"/>
        <v>2092</v>
      </c>
      <c r="AC12" s="113">
        <v>2206</v>
      </c>
      <c r="AD12" s="113">
        <f>AD9</f>
        <v>2071</v>
      </c>
      <c r="AE12" s="113">
        <f t="shared" si="7"/>
        <v>2224</v>
      </c>
      <c r="AF12" s="113">
        <f t="shared" si="7"/>
        <v>2011</v>
      </c>
      <c r="AG12" s="113"/>
      <c r="AH12" s="111" t="s">
        <v>117</v>
      </c>
      <c r="AI12" s="114"/>
      <c r="AJ12" s="113">
        <f>AJ9</f>
        <v>1823</v>
      </c>
      <c r="AK12" s="113">
        <f t="shared" si="7"/>
        <v>2168</v>
      </c>
      <c r="AL12" s="113">
        <v>2276</v>
      </c>
      <c r="AM12" s="113">
        <f t="shared" ref="AM12:BP12" si="8">AM9</f>
        <v>2278</v>
      </c>
      <c r="AN12" s="113">
        <f t="shared" si="8"/>
        <v>2336</v>
      </c>
      <c r="AO12" s="113">
        <f t="shared" si="8"/>
        <v>2225</v>
      </c>
      <c r="AP12" s="113">
        <f t="shared" si="8"/>
        <v>2401</v>
      </c>
      <c r="AQ12" s="113">
        <f t="shared" si="8"/>
        <v>2267</v>
      </c>
      <c r="AR12" s="113">
        <f t="shared" si="8"/>
        <v>2256</v>
      </c>
      <c r="AS12" s="113">
        <f t="shared" si="8"/>
        <v>2364</v>
      </c>
      <c r="AT12" s="113">
        <f t="shared" si="8"/>
        <v>2192</v>
      </c>
      <c r="AU12" s="113">
        <f t="shared" si="8"/>
        <v>2351</v>
      </c>
      <c r="AV12" s="113">
        <f t="shared" si="8"/>
        <v>2379</v>
      </c>
      <c r="AW12" s="113">
        <f t="shared" si="8"/>
        <v>2416</v>
      </c>
      <c r="AX12" s="113">
        <v>2397</v>
      </c>
      <c r="AY12" s="113">
        <f t="shared" si="8"/>
        <v>0</v>
      </c>
      <c r="AZ12" s="113">
        <f t="shared" si="8"/>
        <v>0</v>
      </c>
      <c r="BA12" s="113">
        <f t="shared" si="8"/>
        <v>0</v>
      </c>
      <c r="BB12" s="113">
        <f t="shared" si="8"/>
        <v>0</v>
      </c>
      <c r="BC12" s="113">
        <f t="shared" si="8"/>
        <v>0</v>
      </c>
      <c r="BD12" s="113">
        <f t="shared" si="8"/>
        <v>0</v>
      </c>
      <c r="BE12" s="113">
        <f t="shared" si="8"/>
        <v>0</v>
      </c>
      <c r="BF12" s="113">
        <f t="shared" si="8"/>
        <v>0</v>
      </c>
      <c r="BG12" s="113">
        <f t="shared" si="8"/>
        <v>0</v>
      </c>
      <c r="BH12" s="113">
        <f t="shared" si="8"/>
        <v>0</v>
      </c>
      <c r="BI12" s="113">
        <f t="shared" si="8"/>
        <v>0</v>
      </c>
      <c r="BJ12" s="113">
        <f t="shared" si="8"/>
        <v>0</v>
      </c>
      <c r="BK12" s="113">
        <f t="shared" si="8"/>
        <v>0</v>
      </c>
      <c r="BL12" s="113">
        <f t="shared" si="8"/>
        <v>0</v>
      </c>
      <c r="BM12" s="113">
        <f t="shared" si="8"/>
        <v>0</v>
      </c>
      <c r="BN12" s="113">
        <f t="shared" si="8"/>
        <v>0</v>
      </c>
      <c r="BO12" s="113">
        <f t="shared" si="8"/>
        <v>0</v>
      </c>
      <c r="BP12" s="113">
        <f t="shared" si="8"/>
        <v>0</v>
      </c>
    </row>
    <row r="13" spans="1:68" x14ac:dyDescent="0.25">
      <c r="A13" s="111" t="s">
        <v>123</v>
      </c>
      <c r="B13" s="112"/>
      <c r="C13" s="113">
        <v>625</v>
      </c>
      <c r="D13" s="113">
        <v>508</v>
      </c>
      <c r="E13" s="113">
        <v>576</v>
      </c>
      <c r="F13" s="113">
        <v>548</v>
      </c>
      <c r="G13" s="113">
        <v>577</v>
      </c>
      <c r="H13" s="113">
        <v>600</v>
      </c>
      <c r="I13" s="112"/>
      <c r="J13" s="113">
        <v>612</v>
      </c>
      <c r="K13" s="113">
        <v>554</v>
      </c>
      <c r="L13" s="113">
        <v>584</v>
      </c>
      <c r="M13" s="113">
        <v>594</v>
      </c>
      <c r="N13" s="113">
        <v>399</v>
      </c>
      <c r="O13" s="113">
        <v>532</v>
      </c>
      <c r="P13" s="112"/>
      <c r="Q13" s="113">
        <v>515</v>
      </c>
      <c r="R13" s="113">
        <v>579</v>
      </c>
      <c r="S13" s="113">
        <v>609</v>
      </c>
      <c r="T13" s="113">
        <v>561</v>
      </c>
      <c r="U13" s="113">
        <v>548</v>
      </c>
      <c r="V13" s="113">
        <v>507</v>
      </c>
      <c r="W13" s="113">
        <v>613</v>
      </c>
      <c r="X13" s="113">
        <v>553</v>
      </c>
      <c r="Y13" s="113">
        <v>594</v>
      </c>
      <c r="Z13" s="113">
        <v>560</v>
      </c>
      <c r="AA13" s="113">
        <v>538</v>
      </c>
      <c r="AB13" s="113">
        <v>577</v>
      </c>
      <c r="AC13" s="113">
        <v>541</v>
      </c>
      <c r="AD13" s="113">
        <v>608</v>
      </c>
      <c r="AE13" s="113">
        <v>639</v>
      </c>
      <c r="AF13" s="113">
        <v>592</v>
      </c>
      <c r="AG13" s="113"/>
      <c r="AH13" s="111" t="s">
        <v>123</v>
      </c>
      <c r="AI13" s="115"/>
      <c r="AJ13" s="113"/>
      <c r="AK13" s="113">
        <f>Produção!AM25</f>
        <v>618</v>
      </c>
      <c r="AL13" s="113">
        <v>601</v>
      </c>
      <c r="AM13" s="113">
        <f>Produção!AO25</f>
        <v>588</v>
      </c>
      <c r="AN13" s="113">
        <f>Produção!AP25</f>
        <v>579</v>
      </c>
      <c r="AO13" s="113">
        <v>591</v>
      </c>
      <c r="AP13" s="113">
        <v>614</v>
      </c>
      <c r="AQ13" s="113">
        <f>Produção!AS25</f>
        <v>577</v>
      </c>
      <c r="AR13" s="113">
        <f>Produção!AT25</f>
        <v>608</v>
      </c>
      <c r="AS13" s="113">
        <f>Produção!AU25</f>
        <v>572</v>
      </c>
      <c r="AT13" s="113">
        <f>Produção!AV25</f>
        <v>546</v>
      </c>
      <c r="AU13" s="113">
        <f>Produção!AW25</f>
        <v>600</v>
      </c>
      <c r="AV13" s="113">
        <f>Produção!AX25</f>
        <v>607</v>
      </c>
      <c r="AW13" s="113">
        <f>Produção!AY25</f>
        <v>574</v>
      </c>
      <c r="AX13" s="113">
        <f>Produção!AZ25</f>
        <v>604</v>
      </c>
      <c r="AY13" s="113">
        <f>Produção!BA25</f>
        <v>0</v>
      </c>
      <c r="AZ13" s="113">
        <f>Produção!BB25</f>
        <v>0</v>
      </c>
      <c r="BA13" s="113">
        <f>Produção!BC25</f>
        <v>0</v>
      </c>
      <c r="BB13" s="113">
        <f>Produção!BD25</f>
        <v>0</v>
      </c>
      <c r="BC13" s="113">
        <f>Produção!BE25</f>
        <v>0</v>
      </c>
      <c r="BD13" s="113">
        <f>Produção!BF25</f>
        <v>0</v>
      </c>
      <c r="BE13" s="113">
        <f>Produção!BG25</f>
        <v>0</v>
      </c>
      <c r="BF13" s="113">
        <f>Produção!BH25</f>
        <v>0</v>
      </c>
      <c r="BG13" s="113">
        <f>Produção!BI25</f>
        <v>0</v>
      </c>
      <c r="BH13" s="113">
        <f>Produção!BJ25</f>
        <v>0</v>
      </c>
      <c r="BI13" s="113">
        <f>Produção!BK25</f>
        <v>0</v>
      </c>
      <c r="BJ13" s="113">
        <f>Produção!BL25</f>
        <v>0</v>
      </c>
      <c r="BK13" s="113">
        <f>Produção!BM25</f>
        <v>0</v>
      </c>
      <c r="BL13" s="113">
        <f>Produção!BN25</f>
        <v>0</v>
      </c>
      <c r="BM13" s="113">
        <f>Produção!BO25</f>
        <v>0</v>
      </c>
      <c r="BN13" s="113">
        <f>Produção!BP25</f>
        <v>0</v>
      </c>
      <c r="BO13" s="113">
        <f>Produção!BQ25</f>
        <v>0</v>
      </c>
      <c r="BP13" s="113">
        <f>Produção!BR25</f>
        <v>0</v>
      </c>
    </row>
    <row r="14" spans="1:68" s="119" customFormat="1" x14ac:dyDescent="0.25">
      <c r="A14" s="117" t="s">
        <v>124</v>
      </c>
      <c r="B14" s="118"/>
      <c r="C14" s="118"/>
      <c r="D14" s="118"/>
      <c r="E14" s="118"/>
      <c r="F14" s="118"/>
      <c r="G14" s="118"/>
      <c r="H14" s="118"/>
      <c r="I14" s="118" t="s">
        <v>125</v>
      </c>
      <c r="J14" s="118">
        <f t="shared" ref="J14:O14" si="9">(((1-J15)*J16)/(J15))*24</f>
        <v>9.4509803921568611</v>
      </c>
      <c r="K14" s="118">
        <f t="shared" si="9"/>
        <v>0.21660649819494604</v>
      </c>
      <c r="L14" s="118">
        <f t="shared" si="9"/>
        <v>6.6986301369863028</v>
      </c>
      <c r="M14" s="118">
        <f t="shared" si="9"/>
        <v>1.7373737373737352</v>
      </c>
      <c r="N14" s="118">
        <f t="shared" si="9"/>
        <v>22.01503759398496</v>
      </c>
      <c r="O14" s="118">
        <f t="shared" si="9"/>
        <v>20.526315789473689</v>
      </c>
      <c r="P14" s="118" t="s">
        <v>125</v>
      </c>
      <c r="Q14" s="118">
        <f t="shared" ref="Q14:BP14" si="10">IFERROR(((((1-Q15)*Q16)/(Q15))*24),0)</f>
        <v>18.827184466019421</v>
      </c>
      <c r="R14" s="118">
        <f t="shared" si="10"/>
        <v>8.4145077720207198</v>
      </c>
      <c r="S14" s="118">
        <f t="shared" si="10"/>
        <v>9.9310344827586228</v>
      </c>
      <c r="T14" s="118">
        <f t="shared" si="10"/>
        <v>1.3262032085561495</v>
      </c>
      <c r="U14" s="118">
        <f t="shared" si="10"/>
        <v>0.35036496350364843</v>
      </c>
      <c r="V14" s="118">
        <f t="shared" si="10"/>
        <v>11.26627218934911</v>
      </c>
      <c r="W14" s="118">
        <f t="shared" si="10"/>
        <v>7.7520391517128857</v>
      </c>
      <c r="X14" s="118">
        <f t="shared" si="10"/>
        <v>9.6781193490054278</v>
      </c>
      <c r="Y14" s="118">
        <f>IFERROR(((((1-Y15)*Y16)/(Y15))*24),0)</f>
        <v>8.6868686868686869</v>
      </c>
      <c r="Z14" s="118">
        <f t="shared" si="10"/>
        <v>9.042857142857148</v>
      </c>
      <c r="AA14" s="118">
        <f t="shared" si="10"/>
        <v>6.9591078066914545</v>
      </c>
      <c r="AB14" s="118">
        <f t="shared" si="10"/>
        <v>2.6620450606585755</v>
      </c>
      <c r="AC14" s="118">
        <f t="shared" si="10"/>
        <v>6.5312399871835929</v>
      </c>
      <c r="AD14" s="118">
        <f t="shared" si="10"/>
        <v>6.3947368421052611</v>
      </c>
      <c r="AE14" s="118">
        <f t="shared" si="10"/>
        <v>3.7934272300469489</v>
      </c>
      <c r="AF14" s="118">
        <f t="shared" si="10"/>
        <v>2.5945945945945965</v>
      </c>
      <c r="AG14" s="118"/>
      <c r="AH14" s="117" t="s">
        <v>124</v>
      </c>
      <c r="AI14" s="118" t="s">
        <v>126</v>
      </c>
      <c r="AJ14" s="118">
        <f>IFERROR(((((1-AJ15)*AJ16)/(AJ15))*24),0)</f>
        <v>0</v>
      </c>
      <c r="AK14" s="118">
        <f t="shared" si="10"/>
        <v>7.7669902912622907E-2</v>
      </c>
      <c r="AL14" s="118">
        <f t="shared" si="10"/>
        <v>5.9101497504159752</v>
      </c>
      <c r="AM14" s="118">
        <f t="shared" si="10"/>
        <v>14.571428571428573</v>
      </c>
      <c r="AN14" s="118">
        <f t="shared" si="10"/>
        <v>12.393782383419694</v>
      </c>
      <c r="AO14" s="118">
        <f t="shared" si="10"/>
        <v>13.197969543147209</v>
      </c>
      <c r="AP14" s="118">
        <f t="shared" si="10"/>
        <v>9.1465798045602558</v>
      </c>
      <c r="AQ14" s="118">
        <f t="shared" si="10"/>
        <v>11.771230502599652</v>
      </c>
      <c r="AR14" s="118">
        <f t="shared" si="10"/>
        <v>14.960526315789469</v>
      </c>
      <c r="AS14" s="118">
        <f t="shared" si="10"/>
        <v>11.370629370629375</v>
      </c>
      <c r="AT14" s="118">
        <f t="shared" si="10"/>
        <v>10.725274725274723</v>
      </c>
      <c r="AU14" s="118">
        <f t="shared" si="10"/>
        <v>13.84</v>
      </c>
      <c r="AV14" s="118">
        <f t="shared" si="10"/>
        <v>9.1334431630971977</v>
      </c>
      <c r="AW14" s="118">
        <f t="shared" si="10"/>
        <v>11.749128919860626</v>
      </c>
      <c r="AX14" s="118">
        <f t="shared" si="10"/>
        <v>8.4635761589403948</v>
      </c>
      <c r="AY14" s="118">
        <f t="shared" si="10"/>
        <v>0</v>
      </c>
      <c r="AZ14" s="118">
        <f t="shared" si="10"/>
        <v>0</v>
      </c>
      <c r="BA14" s="118">
        <f t="shared" si="10"/>
        <v>0</v>
      </c>
      <c r="BB14" s="118">
        <f t="shared" si="10"/>
        <v>0</v>
      </c>
      <c r="BC14" s="118">
        <f t="shared" si="10"/>
        <v>0</v>
      </c>
      <c r="BD14" s="118">
        <f t="shared" si="10"/>
        <v>0</v>
      </c>
      <c r="BE14" s="118">
        <f t="shared" si="10"/>
        <v>0</v>
      </c>
      <c r="BF14" s="118">
        <f t="shared" si="10"/>
        <v>0</v>
      </c>
      <c r="BG14" s="118">
        <f t="shared" si="10"/>
        <v>0</v>
      </c>
      <c r="BH14" s="118">
        <f t="shared" si="10"/>
        <v>0</v>
      </c>
      <c r="BI14" s="118">
        <f t="shared" si="10"/>
        <v>0</v>
      </c>
      <c r="BJ14" s="118">
        <f t="shared" si="10"/>
        <v>0</v>
      </c>
      <c r="BK14" s="118">
        <f t="shared" si="10"/>
        <v>0</v>
      </c>
      <c r="BL14" s="118">
        <f t="shared" si="10"/>
        <v>0</v>
      </c>
      <c r="BM14" s="118">
        <f t="shared" si="10"/>
        <v>0</v>
      </c>
      <c r="BN14" s="118">
        <f t="shared" si="10"/>
        <v>0</v>
      </c>
      <c r="BO14" s="118">
        <f t="shared" si="10"/>
        <v>0</v>
      </c>
      <c r="BP14" s="118">
        <f t="shared" si="10"/>
        <v>0</v>
      </c>
    </row>
    <row r="15" spans="1:68" s="123" customFormat="1" x14ac:dyDescent="0.25">
      <c r="A15" s="120" t="s">
        <v>127</v>
      </c>
      <c r="B15" s="110"/>
      <c r="C15" s="121"/>
      <c r="D15" s="121"/>
      <c r="E15" s="121"/>
      <c r="F15" s="121"/>
      <c r="G15" s="121"/>
      <c r="H15" s="121"/>
      <c r="I15" s="110"/>
      <c r="J15" s="121">
        <f t="shared" ref="J15:O15" si="11">J8</f>
        <v>0.90159248672927728</v>
      </c>
      <c r="K15" s="121">
        <f t="shared" si="11"/>
        <v>0.998</v>
      </c>
      <c r="L15" s="121">
        <f t="shared" si="11"/>
        <v>0.93148381672971836</v>
      </c>
      <c r="M15" s="121">
        <f t="shared" si="11"/>
        <v>0.98252032520325205</v>
      </c>
      <c r="N15" s="121">
        <f t="shared" si="11"/>
        <v>0.84142114384748701</v>
      </c>
      <c r="O15" s="121">
        <f t="shared" si="11"/>
        <v>0.80938416422287385</v>
      </c>
      <c r="P15" s="110"/>
      <c r="Q15" s="121">
        <f t="shared" ref="Q15:BP15" si="12">Q8</f>
        <v>0.83074989526602427</v>
      </c>
      <c r="R15" s="121">
        <f t="shared" si="12"/>
        <v>0.9058441558441559</v>
      </c>
      <c r="S15" s="121">
        <f t="shared" si="12"/>
        <v>0.8944281524926686</v>
      </c>
      <c r="T15" s="121">
        <f t="shared" si="12"/>
        <v>0.9865684575389948</v>
      </c>
      <c r="U15" s="121">
        <f t="shared" si="12"/>
        <v>0.99663441312578882</v>
      </c>
      <c r="V15" s="121">
        <f t="shared" si="12"/>
        <v>0.89181818181818184</v>
      </c>
      <c r="W15" s="121">
        <f t="shared" si="12"/>
        <v>0.91705069124423966</v>
      </c>
      <c r="X15" s="121">
        <f t="shared" si="12"/>
        <v>0.90894242547978765</v>
      </c>
      <c r="Y15" s="121">
        <f>Y8</f>
        <v>0.90928270042194093</v>
      </c>
      <c r="Z15" s="121">
        <f t="shared" si="12"/>
        <v>0.91384238464679457</v>
      </c>
      <c r="AA15" s="121">
        <f t="shared" si="12"/>
        <v>0.93196685564762316</v>
      </c>
      <c r="AB15" s="121">
        <f t="shared" si="12"/>
        <v>0.9703153988868275</v>
      </c>
      <c r="AC15" s="121">
        <v>0.93630000000000002</v>
      </c>
      <c r="AD15" s="121">
        <f>AD8</f>
        <v>0.92745185848634126</v>
      </c>
      <c r="AE15" s="121">
        <f t="shared" si="12"/>
        <v>0.95655913978494622</v>
      </c>
      <c r="AF15" s="121">
        <f t="shared" si="12"/>
        <v>0.96915662650602408</v>
      </c>
      <c r="AG15" s="121"/>
      <c r="AH15" s="120" t="s">
        <v>127</v>
      </c>
      <c r="AI15" s="122"/>
      <c r="AJ15" s="121">
        <f>AJ8</f>
        <v>0.99890410958904108</v>
      </c>
      <c r="AK15" s="121">
        <f t="shared" si="12"/>
        <v>0.99907834101382487</v>
      </c>
      <c r="AL15" s="121">
        <f t="shared" si="12"/>
        <v>0.93894389438943893</v>
      </c>
      <c r="AM15" s="121">
        <f t="shared" si="12"/>
        <v>0.86451612903225805</v>
      </c>
      <c r="AN15" s="121">
        <f t="shared" si="12"/>
        <v>0.886527514231499</v>
      </c>
      <c r="AO15" s="121">
        <f t="shared" si="12"/>
        <v>0.87254901960784315</v>
      </c>
      <c r="AP15" s="121">
        <f t="shared" si="12"/>
        <v>0.91119544592030366</v>
      </c>
      <c r="AQ15" s="121">
        <f t="shared" si="12"/>
        <v>0.88901960784313727</v>
      </c>
      <c r="AR15" s="121">
        <f t="shared" si="12"/>
        <v>0.85616698292220117</v>
      </c>
      <c r="AS15" s="121">
        <f t="shared" si="12"/>
        <v>0.89715370018975327</v>
      </c>
      <c r="AT15" s="121">
        <f t="shared" si="12"/>
        <v>0.89983579638752054</v>
      </c>
      <c r="AU15" s="121">
        <f t="shared" si="12"/>
        <v>0.87170930663700408</v>
      </c>
      <c r="AV15" s="121">
        <f t="shared" si="12"/>
        <v>0.91149425287356323</v>
      </c>
      <c r="AW15" s="121">
        <f t="shared" si="12"/>
        <v>0.89581015943641085</v>
      </c>
      <c r="AX15" s="121">
        <f t="shared" si="12"/>
        <v>0.91839080459770117</v>
      </c>
      <c r="AY15" s="121">
        <f t="shared" si="12"/>
        <v>0</v>
      </c>
      <c r="AZ15" s="121">
        <f t="shared" si="12"/>
        <v>0</v>
      </c>
      <c r="BA15" s="121">
        <f t="shared" si="12"/>
        <v>0</v>
      </c>
      <c r="BB15" s="121">
        <f t="shared" si="12"/>
        <v>0</v>
      </c>
      <c r="BC15" s="121">
        <f t="shared" si="12"/>
        <v>0</v>
      </c>
      <c r="BD15" s="121">
        <f t="shared" si="12"/>
        <v>0</v>
      </c>
      <c r="BE15" s="121">
        <f t="shared" si="12"/>
        <v>0</v>
      </c>
      <c r="BF15" s="121">
        <f t="shared" si="12"/>
        <v>0</v>
      </c>
      <c r="BG15" s="121">
        <f t="shared" si="12"/>
        <v>0</v>
      </c>
      <c r="BH15" s="121">
        <f t="shared" si="12"/>
        <v>0</v>
      </c>
      <c r="BI15" s="121">
        <f t="shared" si="12"/>
        <v>0</v>
      </c>
      <c r="BJ15" s="121">
        <f t="shared" si="12"/>
        <v>0</v>
      </c>
      <c r="BK15" s="121">
        <f t="shared" si="12"/>
        <v>0</v>
      </c>
      <c r="BL15" s="121">
        <f t="shared" si="12"/>
        <v>0</v>
      </c>
      <c r="BM15" s="121">
        <f t="shared" si="12"/>
        <v>0</v>
      </c>
      <c r="BN15" s="121">
        <f t="shared" si="12"/>
        <v>0</v>
      </c>
      <c r="BO15" s="121">
        <f t="shared" si="12"/>
        <v>0</v>
      </c>
      <c r="BP15" s="121">
        <f t="shared" si="12"/>
        <v>0</v>
      </c>
    </row>
    <row r="16" spans="1:68" s="119" customFormat="1" x14ac:dyDescent="0.25">
      <c r="A16" s="124" t="s">
        <v>128</v>
      </c>
      <c r="B16" s="118"/>
      <c r="C16" s="125"/>
      <c r="D16" s="126"/>
      <c r="E16" s="126"/>
      <c r="F16" s="126"/>
      <c r="G16" s="126"/>
      <c r="H16" s="126"/>
      <c r="I16" s="118"/>
      <c r="J16" s="126">
        <f t="shared" ref="J16:O16" si="13">J11</f>
        <v>3.607843137254902</v>
      </c>
      <c r="K16" s="126">
        <f t="shared" si="13"/>
        <v>4.5036101083032491</v>
      </c>
      <c r="L16" s="126">
        <f t="shared" si="13"/>
        <v>3.7945205479452055</v>
      </c>
      <c r="M16" s="126">
        <f t="shared" si="13"/>
        <v>4.0690235690235692</v>
      </c>
      <c r="N16" s="126">
        <f t="shared" si="13"/>
        <v>4.867167919799499</v>
      </c>
      <c r="O16" s="126">
        <f t="shared" si="13"/>
        <v>3.6315789473684212</v>
      </c>
      <c r="P16" s="118"/>
      <c r="Q16" s="126">
        <f t="shared" ref="Q16:BP16" si="14">Q11</f>
        <v>3.8504854368932038</v>
      </c>
      <c r="R16" s="126">
        <f t="shared" si="14"/>
        <v>3.3730569948186528</v>
      </c>
      <c r="S16" s="126">
        <f t="shared" si="14"/>
        <v>3.5057471264367814</v>
      </c>
      <c r="T16" s="126">
        <f t="shared" si="14"/>
        <v>4.0588235294117645</v>
      </c>
      <c r="U16" s="126">
        <f t="shared" si="14"/>
        <v>4.3229927007299267</v>
      </c>
      <c r="V16" s="126">
        <f t="shared" si="14"/>
        <v>3.8698224852071004</v>
      </c>
      <c r="W16" s="126">
        <f t="shared" si="14"/>
        <v>3.5709624796084829</v>
      </c>
      <c r="X16" s="126">
        <f t="shared" si="14"/>
        <v>4.0253164556962027</v>
      </c>
      <c r="Y16" s="126">
        <f>Y11</f>
        <v>3.627946127946128</v>
      </c>
      <c r="Z16" s="126">
        <f t="shared" si="14"/>
        <v>3.9964285714285714</v>
      </c>
      <c r="AA16" s="126">
        <f t="shared" si="14"/>
        <v>3.9721189591078065</v>
      </c>
      <c r="AB16" s="126">
        <f t="shared" si="14"/>
        <v>3.6256499133448874</v>
      </c>
      <c r="AC16" s="126">
        <f t="shared" si="14"/>
        <v>4</v>
      </c>
      <c r="AD16" s="126">
        <f t="shared" si="14"/>
        <v>3.40625</v>
      </c>
      <c r="AE16" s="126">
        <f t="shared" si="14"/>
        <v>3.4804381846635368</v>
      </c>
      <c r="AF16" s="126">
        <f t="shared" si="14"/>
        <v>3.3969594594594597</v>
      </c>
      <c r="AG16" s="126"/>
      <c r="AH16" s="124" t="s">
        <v>128</v>
      </c>
      <c r="AI16" s="127"/>
      <c r="AJ16" s="126">
        <f>AJ11</f>
        <v>0</v>
      </c>
      <c r="AK16" s="126">
        <f t="shared" si="14"/>
        <v>3.5080906148867315</v>
      </c>
      <c r="AL16" s="126">
        <f t="shared" si="14"/>
        <v>3.7870216306156408</v>
      </c>
      <c r="AM16" s="126">
        <f t="shared" si="14"/>
        <v>3.8741496598639458</v>
      </c>
      <c r="AN16" s="126">
        <f t="shared" si="14"/>
        <v>4.0345423143350603</v>
      </c>
      <c r="AO16" s="126">
        <f t="shared" si="14"/>
        <v>3.7648054145516077</v>
      </c>
      <c r="AP16" s="126">
        <f t="shared" si="14"/>
        <v>3.9104234527687298</v>
      </c>
      <c r="AQ16" s="126">
        <f t="shared" si="14"/>
        <v>3.9289428076256501</v>
      </c>
      <c r="AR16" s="126">
        <f t="shared" si="14"/>
        <v>3.7105263157894739</v>
      </c>
      <c r="AS16" s="126">
        <f t="shared" si="14"/>
        <v>4.1328671328671325</v>
      </c>
      <c r="AT16" s="126">
        <f t="shared" si="14"/>
        <v>4.0146520146520146</v>
      </c>
      <c r="AU16" s="126">
        <f t="shared" si="14"/>
        <v>3.9183333333333334</v>
      </c>
      <c r="AV16" s="126">
        <f t="shared" si="14"/>
        <v>3.9192751235584842</v>
      </c>
      <c r="AW16" s="126">
        <f t="shared" si="14"/>
        <v>4.2090592334494774</v>
      </c>
      <c r="AX16" s="126">
        <f t="shared" si="14"/>
        <v>3.9685430463576159</v>
      </c>
      <c r="AY16" s="126">
        <f t="shared" si="14"/>
        <v>0</v>
      </c>
      <c r="AZ16" s="126">
        <f t="shared" si="14"/>
        <v>0</v>
      </c>
      <c r="BA16" s="126">
        <f t="shared" si="14"/>
        <v>0</v>
      </c>
      <c r="BB16" s="126">
        <f t="shared" si="14"/>
        <v>0</v>
      </c>
      <c r="BC16" s="126">
        <f t="shared" si="14"/>
        <v>0</v>
      </c>
      <c r="BD16" s="126">
        <f t="shared" si="14"/>
        <v>0</v>
      </c>
      <c r="BE16" s="126">
        <f t="shared" si="14"/>
        <v>0</v>
      </c>
      <c r="BF16" s="126">
        <f t="shared" si="14"/>
        <v>0</v>
      </c>
      <c r="BG16" s="126">
        <f t="shared" si="14"/>
        <v>0</v>
      </c>
      <c r="BH16" s="126">
        <f t="shared" si="14"/>
        <v>0</v>
      </c>
      <c r="BI16" s="126">
        <f t="shared" si="14"/>
        <v>0</v>
      </c>
      <c r="BJ16" s="126">
        <f t="shared" si="14"/>
        <v>0</v>
      </c>
      <c r="BK16" s="126">
        <f t="shared" si="14"/>
        <v>0</v>
      </c>
      <c r="BL16" s="126">
        <f t="shared" si="14"/>
        <v>0</v>
      </c>
      <c r="BM16" s="126">
        <f t="shared" si="14"/>
        <v>0</v>
      </c>
      <c r="BN16" s="126">
        <f t="shared" si="14"/>
        <v>0</v>
      </c>
      <c r="BO16" s="126">
        <f t="shared" si="14"/>
        <v>0</v>
      </c>
      <c r="BP16" s="126">
        <f t="shared" si="14"/>
        <v>0</v>
      </c>
    </row>
    <row r="17" spans="1:68" s="123" customFormat="1" x14ac:dyDescent="0.25">
      <c r="A17" s="128" t="s">
        <v>129</v>
      </c>
      <c r="B17" s="110"/>
      <c r="C17" s="110"/>
      <c r="D17" s="110"/>
      <c r="E17" s="110"/>
      <c r="F17" s="110"/>
      <c r="G17" s="110"/>
      <c r="H17" s="110"/>
      <c r="I17" s="110" t="s">
        <v>130</v>
      </c>
      <c r="J17" s="110">
        <f t="shared" ref="J17:BP17" si="15">IFERROR((J18/J19),0)</f>
        <v>0</v>
      </c>
      <c r="K17" s="110">
        <f t="shared" si="15"/>
        <v>0</v>
      </c>
      <c r="L17" s="110">
        <f t="shared" si="15"/>
        <v>0</v>
      </c>
      <c r="M17" s="110">
        <f t="shared" si="15"/>
        <v>0</v>
      </c>
      <c r="N17" s="110">
        <f t="shared" si="15"/>
        <v>0</v>
      </c>
      <c r="O17" s="110">
        <f t="shared" si="15"/>
        <v>4.0816326530612242E-2</v>
      </c>
      <c r="P17" s="110" t="s">
        <v>130</v>
      </c>
      <c r="Q17" s="110">
        <f t="shared" si="15"/>
        <v>0</v>
      </c>
      <c r="R17" s="110">
        <f t="shared" si="15"/>
        <v>2.0408163265306121E-2</v>
      </c>
      <c r="S17" s="110">
        <f t="shared" si="15"/>
        <v>4.0816326530612242E-2</v>
      </c>
      <c r="T17" s="110">
        <f t="shared" si="15"/>
        <v>2.1739130434782608E-2</v>
      </c>
      <c r="U17" s="110">
        <f t="shared" si="15"/>
        <v>1.8181818181818181E-2</v>
      </c>
      <c r="V17" s="110">
        <f t="shared" si="15"/>
        <v>0</v>
      </c>
      <c r="W17" s="110">
        <f t="shared" si="15"/>
        <v>2.4390243902439025E-2</v>
      </c>
      <c r="X17" s="110">
        <f t="shared" si="15"/>
        <v>2.564102564102564E-2</v>
      </c>
      <c r="Y17" s="110">
        <f>IFERROR((Y18/Y19),0)</f>
        <v>0</v>
      </c>
      <c r="Z17" s="110">
        <f t="shared" si="15"/>
        <v>0</v>
      </c>
      <c r="AA17" s="110">
        <f t="shared" si="15"/>
        <v>1.8181818181818181E-2</v>
      </c>
      <c r="AB17" s="110">
        <f t="shared" si="15"/>
        <v>0</v>
      </c>
      <c r="AC17" s="110">
        <f t="shared" si="15"/>
        <v>0.04</v>
      </c>
      <c r="AD17" s="110">
        <f t="shared" si="15"/>
        <v>0</v>
      </c>
      <c r="AE17" s="110">
        <f t="shared" si="15"/>
        <v>1.4925373134328358E-2</v>
      </c>
      <c r="AF17" s="110">
        <f t="shared" si="15"/>
        <v>0</v>
      </c>
      <c r="AG17" s="110"/>
      <c r="AH17" s="128" t="s">
        <v>129</v>
      </c>
      <c r="AI17" s="110" t="s">
        <v>130</v>
      </c>
      <c r="AJ17" s="110">
        <f>IFERROR((AJ18/AJ19),0)</f>
        <v>0</v>
      </c>
      <c r="AK17" s="110">
        <f t="shared" si="15"/>
        <v>0</v>
      </c>
      <c r="AL17" s="110">
        <f t="shared" si="15"/>
        <v>0</v>
      </c>
      <c r="AM17" s="110">
        <f t="shared" si="15"/>
        <v>0</v>
      </c>
      <c r="AN17" s="110">
        <f t="shared" si="15"/>
        <v>0</v>
      </c>
      <c r="AO17" s="110">
        <f t="shared" si="15"/>
        <v>0</v>
      </c>
      <c r="AP17" s="110">
        <f t="shared" si="15"/>
        <v>1.3333333333333334E-2</v>
      </c>
      <c r="AQ17" s="110">
        <f t="shared" si="15"/>
        <v>1.5151515151515152E-2</v>
      </c>
      <c r="AR17" s="110">
        <f t="shared" si="15"/>
        <v>0</v>
      </c>
      <c r="AS17" s="110">
        <f t="shared" si="15"/>
        <v>0</v>
      </c>
      <c r="AT17" s="110">
        <f t="shared" si="15"/>
        <v>0</v>
      </c>
      <c r="AU17" s="110">
        <f t="shared" si="15"/>
        <v>0</v>
      </c>
      <c r="AV17" s="110">
        <f t="shared" si="15"/>
        <v>0</v>
      </c>
      <c r="AW17" s="110">
        <f t="shared" si="15"/>
        <v>0</v>
      </c>
      <c r="AX17" s="110">
        <f t="shared" si="15"/>
        <v>0</v>
      </c>
      <c r="AY17" s="110">
        <f t="shared" si="15"/>
        <v>0</v>
      </c>
      <c r="AZ17" s="110">
        <f t="shared" si="15"/>
        <v>0</v>
      </c>
      <c r="BA17" s="110">
        <f t="shared" si="15"/>
        <v>0</v>
      </c>
      <c r="BB17" s="110">
        <f t="shared" si="15"/>
        <v>0</v>
      </c>
      <c r="BC17" s="110">
        <f t="shared" si="15"/>
        <v>0</v>
      </c>
      <c r="BD17" s="110">
        <f t="shared" si="15"/>
        <v>0</v>
      </c>
      <c r="BE17" s="110">
        <f t="shared" si="15"/>
        <v>0</v>
      </c>
      <c r="BF17" s="110">
        <f t="shared" si="15"/>
        <v>0</v>
      </c>
      <c r="BG17" s="110">
        <f t="shared" si="15"/>
        <v>0</v>
      </c>
      <c r="BH17" s="110">
        <f t="shared" si="15"/>
        <v>0</v>
      </c>
      <c r="BI17" s="110">
        <f t="shared" si="15"/>
        <v>0</v>
      </c>
      <c r="BJ17" s="110">
        <f t="shared" si="15"/>
        <v>0</v>
      </c>
      <c r="BK17" s="110">
        <f t="shared" si="15"/>
        <v>0</v>
      </c>
      <c r="BL17" s="110">
        <f t="shared" si="15"/>
        <v>0</v>
      </c>
      <c r="BM17" s="110">
        <f t="shared" si="15"/>
        <v>0</v>
      </c>
      <c r="BN17" s="110">
        <f t="shared" si="15"/>
        <v>0</v>
      </c>
      <c r="BO17" s="110">
        <f t="shared" si="15"/>
        <v>0</v>
      </c>
      <c r="BP17" s="110">
        <f t="shared" si="15"/>
        <v>0</v>
      </c>
    </row>
    <row r="18" spans="1:68" s="132" customFormat="1" x14ac:dyDescent="0.25">
      <c r="A18" s="129" t="s">
        <v>131</v>
      </c>
      <c r="B18" s="130"/>
      <c r="C18" s="14"/>
      <c r="D18" s="14"/>
      <c r="E18" s="14"/>
      <c r="F18" s="14"/>
      <c r="G18" s="14"/>
      <c r="H18" s="14"/>
      <c r="I18" s="130"/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2</v>
      </c>
      <c r="P18" s="130"/>
      <c r="Q18" s="14">
        <v>0</v>
      </c>
      <c r="R18" s="14">
        <v>1</v>
      </c>
      <c r="S18" s="14">
        <v>2</v>
      </c>
      <c r="T18" s="14">
        <v>1</v>
      </c>
      <c r="U18" s="14">
        <v>1</v>
      </c>
      <c r="V18" s="14">
        <v>0</v>
      </c>
      <c r="W18" s="14">
        <v>2</v>
      </c>
      <c r="X18" s="14">
        <v>1</v>
      </c>
      <c r="Y18" s="14">
        <v>0</v>
      </c>
      <c r="Z18" s="14">
        <v>0</v>
      </c>
      <c r="AA18" s="14">
        <v>1</v>
      </c>
      <c r="AB18" s="14">
        <v>0</v>
      </c>
      <c r="AC18" s="14">
        <v>1</v>
      </c>
      <c r="AD18" s="14">
        <v>0</v>
      </c>
      <c r="AE18" s="14">
        <v>1</v>
      </c>
      <c r="AF18" s="14">
        <v>0</v>
      </c>
      <c r="AG18" s="14"/>
      <c r="AH18" s="129" t="s">
        <v>131</v>
      </c>
      <c r="AI18" s="131"/>
      <c r="AJ18" s="113">
        <v>0</v>
      </c>
      <c r="AK18" s="113">
        <v>0</v>
      </c>
      <c r="AL18" s="113">
        <v>0</v>
      </c>
      <c r="AM18" s="113">
        <v>0</v>
      </c>
      <c r="AN18" s="113">
        <v>0</v>
      </c>
      <c r="AO18" s="113">
        <v>0</v>
      </c>
      <c r="AP18" s="113">
        <v>1</v>
      </c>
      <c r="AQ18" s="113">
        <v>1</v>
      </c>
      <c r="AR18" s="113">
        <v>0</v>
      </c>
      <c r="AS18" s="113">
        <v>0</v>
      </c>
      <c r="AT18" s="113">
        <v>0</v>
      </c>
      <c r="AU18" s="113">
        <v>0</v>
      </c>
      <c r="AV18" s="113">
        <v>0</v>
      </c>
      <c r="AW18" s="113">
        <v>0</v>
      </c>
      <c r="AX18" s="113">
        <v>0</v>
      </c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</row>
    <row r="19" spans="1:68" s="132" customFormat="1" x14ac:dyDescent="0.25">
      <c r="A19" s="129" t="s">
        <v>132</v>
      </c>
      <c r="B19" s="130"/>
      <c r="C19" s="133"/>
      <c r="D19" s="14"/>
      <c r="E19" s="14"/>
      <c r="F19" s="14"/>
      <c r="G19" s="14"/>
      <c r="H19" s="14"/>
      <c r="I19" s="130"/>
      <c r="J19" s="14">
        <v>10</v>
      </c>
      <c r="K19" s="14">
        <v>14</v>
      </c>
      <c r="L19" s="14">
        <v>67</v>
      </c>
      <c r="M19" s="14">
        <v>13</v>
      </c>
      <c r="N19" s="14">
        <v>0</v>
      </c>
      <c r="O19" s="14">
        <v>49</v>
      </c>
      <c r="P19" s="130"/>
      <c r="Q19" s="14">
        <v>63</v>
      </c>
      <c r="R19" s="14">
        <v>49</v>
      </c>
      <c r="S19" s="14">
        <v>49</v>
      </c>
      <c r="T19" s="14">
        <v>46</v>
      </c>
      <c r="U19" s="14">
        <v>55</v>
      </c>
      <c r="V19" s="14">
        <v>53</v>
      </c>
      <c r="W19" s="14">
        <v>82</v>
      </c>
      <c r="X19" s="14">
        <v>39</v>
      </c>
      <c r="Y19" s="14">
        <v>48</v>
      </c>
      <c r="Z19" s="14">
        <v>29</v>
      </c>
      <c r="AA19" s="14">
        <v>55</v>
      </c>
      <c r="AB19" s="14">
        <v>73</v>
      </c>
      <c r="AC19" s="14">
        <v>25</v>
      </c>
      <c r="AD19" s="14">
        <v>49</v>
      </c>
      <c r="AE19" s="14">
        <v>67</v>
      </c>
      <c r="AF19" s="14">
        <v>54</v>
      </c>
      <c r="AG19" s="14"/>
      <c r="AH19" s="129" t="s">
        <v>132</v>
      </c>
      <c r="AI19" s="134"/>
      <c r="AJ19" s="113">
        <v>41</v>
      </c>
      <c r="AK19" s="113">
        <v>53</v>
      </c>
      <c r="AL19" s="113">
        <v>51</v>
      </c>
      <c r="AM19" s="113">
        <v>49</v>
      </c>
      <c r="AN19" s="113">
        <v>55</v>
      </c>
      <c r="AO19" s="113">
        <v>44</v>
      </c>
      <c r="AP19" s="113">
        <v>75</v>
      </c>
      <c r="AQ19" s="113">
        <v>66</v>
      </c>
      <c r="AR19" s="113">
        <v>58</v>
      </c>
      <c r="AS19" s="113">
        <v>72</v>
      </c>
      <c r="AT19" s="113">
        <v>51</v>
      </c>
      <c r="AU19" s="113">
        <v>63</v>
      </c>
      <c r="AV19" s="113">
        <v>73</v>
      </c>
      <c r="AW19" s="113">
        <v>61</v>
      </c>
      <c r="AX19" s="113">
        <v>63</v>
      </c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</row>
    <row r="20" spans="1:68" s="123" customFormat="1" x14ac:dyDescent="0.25">
      <c r="A20" s="128" t="s">
        <v>133</v>
      </c>
      <c r="B20" s="110"/>
      <c r="C20" s="110"/>
      <c r="D20" s="110"/>
      <c r="E20" s="110"/>
      <c r="F20" s="110"/>
      <c r="G20" s="110"/>
      <c r="H20" s="110"/>
      <c r="I20" s="109" t="s">
        <v>134</v>
      </c>
      <c r="J20" s="110">
        <f t="shared" ref="J20:O20" si="16">IFERROR((J21/J22),0)</f>
        <v>4.5977011494252873E-2</v>
      </c>
      <c r="K20" s="110">
        <f t="shared" si="16"/>
        <v>3.1914893617021274E-2</v>
      </c>
      <c r="L20" s="110">
        <f t="shared" si="16"/>
        <v>7.6923076923076927E-2</v>
      </c>
      <c r="M20" s="110">
        <f t="shared" si="16"/>
        <v>6.919275123558484E-2</v>
      </c>
      <c r="N20" s="110">
        <f t="shared" si="16"/>
        <v>2.1015761821366025E-2</v>
      </c>
      <c r="O20" s="110">
        <f t="shared" si="16"/>
        <v>2.2508038585209004E-2</v>
      </c>
      <c r="P20" s="109" t="s">
        <v>134</v>
      </c>
      <c r="Q20" s="110">
        <f t="shared" ref="Q20:BP20" si="17">IFERROR((Q21/Q22),0)</f>
        <v>2.4205748865355523E-2</v>
      </c>
      <c r="R20" s="110">
        <f t="shared" si="17"/>
        <v>1.2944983818770227E-2</v>
      </c>
      <c r="S20" s="110">
        <f t="shared" si="17"/>
        <v>2.1806853582554516E-2</v>
      </c>
      <c r="T20" s="110">
        <f t="shared" si="17"/>
        <v>2.4890190336749635E-2</v>
      </c>
      <c r="U20" s="110">
        <f t="shared" si="17"/>
        <v>2.5796661608497723E-2</v>
      </c>
      <c r="V20" s="110">
        <f t="shared" si="17"/>
        <v>1.7730496453900711E-2</v>
      </c>
      <c r="W20" s="110">
        <f t="shared" si="17"/>
        <v>1.6298020954598369E-2</v>
      </c>
      <c r="X20" s="110">
        <f t="shared" si="17"/>
        <v>3.875968992248062E-2</v>
      </c>
      <c r="Y20" s="110">
        <f>IFERROR((Y21/Y22),0)</f>
        <v>5.4858934169278999E-2</v>
      </c>
      <c r="Z20" s="110">
        <f t="shared" si="17"/>
        <v>1.7741935483870968E-2</v>
      </c>
      <c r="AA20" s="110">
        <f t="shared" si="17"/>
        <v>2.1666666666666667E-2</v>
      </c>
      <c r="AB20" s="110">
        <f t="shared" si="17"/>
        <v>1.4516129032258065E-2</v>
      </c>
      <c r="AC20" s="110">
        <f t="shared" si="17"/>
        <v>6.7226890756302525E-3</v>
      </c>
      <c r="AD20" s="110">
        <f t="shared" si="17"/>
        <v>1.532033426183844E-2</v>
      </c>
      <c r="AE20" s="110">
        <f t="shared" si="17"/>
        <v>1.5647226173541962E-2</v>
      </c>
      <c r="AF20" s="110">
        <f t="shared" si="17"/>
        <v>2.0155038759689922E-2</v>
      </c>
      <c r="AG20" s="110"/>
      <c r="AH20" s="128" t="s">
        <v>133</v>
      </c>
      <c r="AI20" s="109" t="s">
        <v>134</v>
      </c>
      <c r="AJ20" s="110">
        <f>IFERROR((AJ21/AJ22),0)</f>
        <v>1.0948905109489052E-2</v>
      </c>
      <c r="AK20" s="110">
        <f t="shared" si="17"/>
        <v>1.3846153846153847E-2</v>
      </c>
      <c r="AL20" s="110">
        <f t="shared" si="17"/>
        <v>3.110419906687403E-2</v>
      </c>
      <c r="AM20" s="110">
        <f t="shared" si="17"/>
        <v>1.9736842105263157E-2</v>
      </c>
      <c r="AN20" s="110">
        <f t="shared" si="17"/>
        <v>1.6420361247947456E-2</v>
      </c>
      <c r="AO20" s="110">
        <f t="shared" si="17"/>
        <v>1.5974440894568689E-2</v>
      </c>
      <c r="AP20" s="110">
        <f t="shared" si="17"/>
        <v>2.1374045801526718E-2</v>
      </c>
      <c r="AQ20" s="110">
        <f t="shared" si="17"/>
        <v>1.1475409836065573E-2</v>
      </c>
      <c r="AR20" s="110">
        <f>IFERROR((AR21/AR22),0)</f>
        <v>7.9491255961844191E-3</v>
      </c>
      <c r="AS20" s="110">
        <f t="shared" si="17"/>
        <v>7.9617834394904458E-3</v>
      </c>
      <c r="AT20" s="110">
        <f t="shared" si="17"/>
        <v>1.1804384485666104E-2</v>
      </c>
      <c r="AU20" s="110">
        <f t="shared" si="17"/>
        <v>7.9617834394904458E-3</v>
      </c>
      <c r="AV20" s="110">
        <f t="shared" si="17"/>
        <v>1.3473053892215569E-2</v>
      </c>
      <c r="AW20" s="110">
        <f t="shared" si="17"/>
        <v>1.5948963317384369E-2</v>
      </c>
      <c r="AX20" s="110">
        <f t="shared" si="17"/>
        <v>1.5479876160990712E-2</v>
      </c>
      <c r="AY20" s="110">
        <f t="shared" si="17"/>
        <v>0</v>
      </c>
      <c r="AZ20" s="110">
        <f t="shared" si="17"/>
        <v>0</v>
      </c>
      <c r="BA20" s="110">
        <f t="shared" si="17"/>
        <v>0</v>
      </c>
      <c r="BB20" s="110">
        <f t="shared" si="17"/>
        <v>0</v>
      </c>
      <c r="BC20" s="110">
        <f t="shared" si="17"/>
        <v>0</v>
      </c>
      <c r="BD20" s="110">
        <f t="shared" si="17"/>
        <v>0</v>
      </c>
      <c r="BE20" s="110">
        <f t="shared" si="17"/>
        <v>0</v>
      </c>
      <c r="BF20" s="110">
        <f t="shared" si="17"/>
        <v>0</v>
      </c>
      <c r="BG20" s="110">
        <f t="shared" si="17"/>
        <v>0</v>
      </c>
      <c r="BH20" s="110">
        <f t="shared" si="17"/>
        <v>0</v>
      </c>
      <c r="BI20" s="110">
        <f t="shared" si="17"/>
        <v>0</v>
      </c>
      <c r="BJ20" s="110">
        <f t="shared" si="17"/>
        <v>0</v>
      </c>
      <c r="BK20" s="110">
        <f t="shared" si="17"/>
        <v>0</v>
      </c>
      <c r="BL20" s="110">
        <f t="shared" si="17"/>
        <v>0</v>
      </c>
      <c r="BM20" s="110">
        <f t="shared" si="17"/>
        <v>0</v>
      </c>
      <c r="BN20" s="110">
        <f t="shared" si="17"/>
        <v>0</v>
      </c>
      <c r="BO20" s="110">
        <f t="shared" si="17"/>
        <v>0</v>
      </c>
      <c r="BP20" s="110">
        <f t="shared" si="17"/>
        <v>0</v>
      </c>
    </row>
    <row r="21" spans="1:68" s="132" customFormat="1" x14ac:dyDescent="0.25">
      <c r="A21" s="129" t="s">
        <v>135</v>
      </c>
      <c r="B21" s="130"/>
      <c r="C21" s="14"/>
      <c r="D21" s="14"/>
      <c r="E21" s="14"/>
      <c r="F21" s="14"/>
      <c r="G21" s="14"/>
      <c r="H21" s="14"/>
      <c r="I21" s="130"/>
      <c r="J21" s="14">
        <v>28</v>
      </c>
      <c r="K21" s="14">
        <v>21</v>
      </c>
      <c r="L21" s="14">
        <v>44</v>
      </c>
      <c r="M21" s="14">
        <v>42</v>
      </c>
      <c r="N21" s="14">
        <v>12</v>
      </c>
      <c r="O21" s="14">
        <v>14</v>
      </c>
      <c r="P21" s="130"/>
      <c r="Q21" s="14">
        <v>16</v>
      </c>
      <c r="R21" s="14">
        <v>8</v>
      </c>
      <c r="S21" s="14">
        <v>14</v>
      </c>
      <c r="T21" s="14">
        <v>17</v>
      </c>
      <c r="U21" s="14">
        <v>17</v>
      </c>
      <c r="V21" s="14">
        <v>10</v>
      </c>
      <c r="W21" s="14">
        <v>14</v>
      </c>
      <c r="X21" s="14">
        <v>25</v>
      </c>
      <c r="Y21" s="14">
        <v>35</v>
      </c>
      <c r="Z21" s="14">
        <v>11</v>
      </c>
      <c r="AA21" s="14">
        <v>13</v>
      </c>
      <c r="AB21" s="14">
        <v>9</v>
      </c>
      <c r="AC21" s="14">
        <v>4</v>
      </c>
      <c r="AD21" s="14">
        <v>11</v>
      </c>
      <c r="AE21" s="14">
        <v>11</v>
      </c>
      <c r="AF21" s="14">
        <v>13</v>
      </c>
      <c r="AG21" s="14"/>
      <c r="AH21" s="129" t="s">
        <v>135</v>
      </c>
      <c r="AI21" s="131"/>
      <c r="AJ21" s="113">
        <v>6</v>
      </c>
      <c r="AK21" s="113">
        <v>9</v>
      </c>
      <c r="AL21" s="113">
        <v>20</v>
      </c>
      <c r="AM21" s="113">
        <v>12</v>
      </c>
      <c r="AN21" s="113">
        <v>10</v>
      </c>
      <c r="AO21" s="113">
        <v>10</v>
      </c>
      <c r="AP21" s="113">
        <v>14</v>
      </c>
      <c r="AQ21" s="113">
        <v>7</v>
      </c>
      <c r="AR21" s="113">
        <v>5</v>
      </c>
      <c r="AS21" s="113">
        <v>5</v>
      </c>
      <c r="AT21" s="113">
        <v>7</v>
      </c>
      <c r="AU21" s="113">
        <v>5</v>
      </c>
      <c r="AV21" s="113">
        <v>9</v>
      </c>
      <c r="AW21" s="113">
        <v>10</v>
      </c>
      <c r="AX21" s="113">
        <v>10</v>
      </c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</row>
    <row r="22" spans="1:68" s="132" customFormat="1" x14ac:dyDescent="0.25">
      <c r="A22" s="129" t="s">
        <v>136</v>
      </c>
      <c r="B22" s="130"/>
      <c r="C22" s="133"/>
      <c r="D22" s="14"/>
      <c r="E22" s="14"/>
      <c r="F22" s="14"/>
      <c r="G22" s="14"/>
      <c r="H22" s="14"/>
      <c r="I22" s="130"/>
      <c r="J22" s="14">
        <v>609</v>
      </c>
      <c r="K22" s="14">
        <v>658</v>
      </c>
      <c r="L22" s="14">
        <v>572</v>
      </c>
      <c r="M22" s="14">
        <v>607</v>
      </c>
      <c r="N22" s="14">
        <v>571</v>
      </c>
      <c r="O22" s="14">
        <v>622</v>
      </c>
      <c r="P22" s="130"/>
      <c r="Q22" s="14">
        <v>661</v>
      </c>
      <c r="R22" s="14">
        <v>618</v>
      </c>
      <c r="S22" s="14">
        <v>642</v>
      </c>
      <c r="T22" s="14">
        <v>683</v>
      </c>
      <c r="U22" s="14">
        <v>659</v>
      </c>
      <c r="V22" s="14">
        <v>564</v>
      </c>
      <c r="W22" s="14">
        <v>859</v>
      </c>
      <c r="X22" s="14">
        <v>645</v>
      </c>
      <c r="Y22" s="14">
        <v>638</v>
      </c>
      <c r="Z22" s="14">
        <v>620</v>
      </c>
      <c r="AA22" s="14">
        <v>600</v>
      </c>
      <c r="AB22" s="14">
        <v>620</v>
      </c>
      <c r="AC22" s="14">
        <v>595</v>
      </c>
      <c r="AD22" s="14">
        <v>718</v>
      </c>
      <c r="AE22" s="14">
        <v>703</v>
      </c>
      <c r="AF22" s="14">
        <v>645</v>
      </c>
      <c r="AG22" s="14"/>
      <c r="AH22" s="129" t="s">
        <v>136</v>
      </c>
      <c r="AI22" s="134"/>
      <c r="AJ22" s="113">
        <v>548</v>
      </c>
      <c r="AK22" s="113">
        <v>650</v>
      </c>
      <c r="AL22" s="113">
        <v>643</v>
      </c>
      <c r="AM22" s="113">
        <v>608</v>
      </c>
      <c r="AN22" s="113">
        <v>609</v>
      </c>
      <c r="AO22" s="113">
        <v>626</v>
      </c>
      <c r="AP22" s="113">
        <v>655</v>
      </c>
      <c r="AQ22" s="113">
        <v>610</v>
      </c>
      <c r="AR22" s="113">
        <v>629</v>
      </c>
      <c r="AS22" s="113">
        <v>628</v>
      </c>
      <c r="AT22" s="113">
        <v>593</v>
      </c>
      <c r="AU22" s="113">
        <v>628</v>
      </c>
      <c r="AV22" s="113">
        <v>668</v>
      </c>
      <c r="AW22" s="113">
        <v>627</v>
      </c>
      <c r="AX22" s="113">
        <v>646</v>
      </c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</row>
    <row r="23" spans="1:68" x14ac:dyDescent="0.25">
      <c r="A23" s="105"/>
      <c r="B23" s="106"/>
      <c r="C23" s="8">
        <v>44531</v>
      </c>
      <c r="D23" s="8" t="e">
        <f ca="1">_xll.FIMMÊS(C23,0)+1</f>
        <v>#NAME?</v>
      </c>
      <c r="E23" s="8" t="e">
        <f ca="1">_xll.FIMMÊS(D23,0)+1</f>
        <v>#NAME?</v>
      </c>
      <c r="F23" s="8" t="e">
        <f ca="1">_xll.FIMMÊS(E23,0)+1</f>
        <v>#NAME?</v>
      </c>
      <c r="G23" s="8" t="e">
        <f ca="1">_xll.FIMMÊS(F23,0)+1</f>
        <v>#NAME?</v>
      </c>
      <c r="H23" s="8">
        <v>44682</v>
      </c>
      <c r="I23" s="106"/>
      <c r="J23" s="8" t="e">
        <f ca="1">_xll.FIMMÊS(H23,0)+1</f>
        <v>#NAME?</v>
      </c>
      <c r="K23" s="8" t="e">
        <f ca="1">_xll.FIMMÊS(J23,0)+1</f>
        <v>#NAME?</v>
      </c>
      <c r="L23" s="8" t="e">
        <f ca="1">_xll.FIMMÊS(K23,0)+1</f>
        <v>#NAME?</v>
      </c>
      <c r="M23" s="8" t="e">
        <f ca="1">_xll.FIMMÊS(L23,0)+1</f>
        <v>#NAME?</v>
      </c>
      <c r="N23" s="8" t="e">
        <f ca="1">_xll.FIMMÊS(M23,0)+1</f>
        <v>#NAME?</v>
      </c>
      <c r="O23" s="8" t="e">
        <f ca="1">_xll.FIMMÊS(N23,0)+1</f>
        <v>#NAME?</v>
      </c>
      <c r="P23" s="106"/>
      <c r="Q23" s="8" t="e">
        <f ca="1">_xll.FIMMÊS(O23,0)+1</f>
        <v>#NAME?</v>
      </c>
      <c r="R23" s="8" t="e">
        <f t="shared" ref="R23:AF23" ca="1" si="18">_xll.FIMMÊS(Q23,0)+1</f>
        <v>#NAME?</v>
      </c>
      <c r="S23" s="8" t="e">
        <f t="shared" ca="1" si="18"/>
        <v>#NAME?</v>
      </c>
      <c r="T23" s="8" t="e">
        <f t="shared" ca="1" si="18"/>
        <v>#NAME?</v>
      </c>
      <c r="U23" s="8" t="e">
        <f t="shared" ca="1" si="18"/>
        <v>#NAME?</v>
      </c>
      <c r="V23" s="8" t="e">
        <f t="shared" ca="1" si="18"/>
        <v>#NAME?</v>
      </c>
      <c r="W23" s="8" t="e">
        <f t="shared" ca="1" si="18"/>
        <v>#NAME?</v>
      </c>
      <c r="X23" s="8" t="e">
        <f t="shared" ca="1" si="18"/>
        <v>#NAME?</v>
      </c>
      <c r="Y23" s="8" t="e">
        <f t="shared" ca="1" si="18"/>
        <v>#NAME?</v>
      </c>
      <c r="Z23" s="8" t="e">
        <f t="shared" ca="1" si="18"/>
        <v>#NAME?</v>
      </c>
      <c r="AA23" s="8" t="e">
        <f t="shared" ca="1" si="18"/>
        <v>#NAME?</v>
      </c>
      <c r="AB23" s="8" t="e">
        <f t="shared" ca="1" si="18"/>
        <v>#NAME?</v>
      </c>
      <c r="AC23" s="8" t="e">
        <f t="shared" ca="1" si="18"/>
        <v>#NAME?</v>
      </c>
      <c r="AD23" s="8" t="e">
        <f t="shared" ca="1" si="18"/>
        <v>#NAME?</v>
      </c>
      <c r="AE23" s="8" t="e">
        <f t="shared" ca="1" si="18"/>
        <v>#NAME?</v>
      </c>
      <c r="AF23" s="8" t="e">
        <f t="shared" ca="1" si="18"/>
        <v>#NAME?</v>
      </c>
      <c r="AG23" s="8"/>
      <c r="AH23" s="105"/>
      <c r="AI23" s="106"/>
      <c r="AJ23" s="8" t="e">
        <f ca="1">AK23</f>
        <v>#NAME?</v>
      </c>
      <c r="AK23" s="8" t="e">
        <f ca="1">_xll.FIMMÊS(AF23,0)+1</f>
        <v>#NAME?</v>
      </c>
      <c r="AL23" s="8" t="e">
        <f t="shared" ref="AL23:BP23" ca="1" si="19">_xll.FIMMÊS(AK23,0)+1</f>
        <v>#NAME?</v>
      </c>
      <c r="AM23" s="8" t="e">
        <f t="shared" ca="1" si="19"/>
        <v>#NAME?</v>
      </c>
      <c r="AN23" s="8" t="e">
        <f t="shared" ca="1" si="19"/>
        <v>#NAME?</v>
      </c>
      <c r="AO23" s="8" t="e">
        <f t="shared" ca="1" si="19"/>
        <v>#NAME?</v>
      </c>
      <c r="AP23" s="8" t="e">
        <f t="shared" ca="1" si="19"/>
        <v>#NAME?</v>
      </c>
      <c r="AQ23" s="8" t="e">
        <f t="shared" ca="1" si="19"/>
        <v>#NAME?</v>
      </c>
      <c r="AR23" s="8" t="e">
        <f t="shared" ca="1" si="19"/>
        <v>#NAME?</v>
      </c>
      <c r="AS23" s="8" t="e">
        <f t="shared" ca="1" si="19"/>
        <v>#NAME?</v>
      </c>
      <c r="AT23" s="8" t="e">
        <f t="shared" ca="1" si="19"/>
        <v>#NAME?</v>
      </c>
      <c r="AU23" s="8" t="e">
        <f t="shared" ca="1" si="19"/>
        <v>#NAME?</v>
      </c>
      <c r="AV23" s="8" t="e">
        <f t="shared" ca="1" si="19"/>
        <v>#NAME?</v>
      </c>
      <c r="AW23" s="8" t="e">
        <f t="shared" ca="1" si="19"/>
        <v>#NAME?</v>
      </c>
      <c r="AX23" s="8" t="e">
        <f t="shared" ca="1" si="19"/>
        <v>#NAME?</v>
      </c>
      <c r="AY23" s="8" t="e">
        <f t="shared" ca="1" si="19"/>
        <v>#NAME?</v>
      </c>
      <c r="AZ23" s="8" t="e">
        <f t="shared" ca="1" si="19"/>
        <v>#NAME?</v>
      </c>
      <c r="BA23" s="8" t="e">
        <f t="shared" ca="1" si="19"/>
        <v>#NAME?</v>
      </c>
      <c r="BB23" s="8" t="e">
        <f t="shared" ca="1" si="19"/>
        <v>#NAME?</v>
      </c>
      <c r="BC23" s="8" t="e">
        <f t="shared" ca="1" si="19"/>
        <v>#NAME?</v>
      </c>
      <c r="BD23" s="8" t="e">
        <f t="shared" ca="1" si="19"/>
        <v>#NAME?</v>
      </c>
      <c r="BE23" s="8" t="e">
        <f t="shared" ca="1" si="19"/>
        <v>#NAME?</v>
      </c>
      <c r="BF23" s="8" t="e">
        <f t="shared" ca="1" si="19"/>
        <v>#NAME?</v>
      </c>
      <c r="BG23" s="8" t="e">
        <f t="shared" ca="1" si="19"/>
        <v>#NAME?</v>
      </c>
      <c r="BH23" s="8" t="e">
        <f t="shared" ca="1" si="19"/>
        <v>#NAME?</v>
      </c>
      <c r="BI23" s="8" t="e">
        <f t="shared" ca="1" si="19"/>
        <v>#NAME?</v>
      </c>
      <c r="BJ23" s="8" t="e">
        <f t="shared" ca="1" si="19"/>
        <v>#NAME?</v>
      </c>
      <c r="BK23" s="8" t="e">
        <f t="shared" ca="1" si="19"/>
        <v>#NAME?</v>
      </c>
      <c r="BL23" s="8" t="e">
        <f t="shared" ca="1" si="19"/>
        <v>#NAME?</v>
      </c>
      <c r="BM23" s="8" t="e">
        <f t="shared" ca="1" si="19"/>
        <v>#NAME?</v>
      </c>
      <c r="BN23" s="8" t="e">
        <f t="shared" ca="1" si="19"/>
        <v>#NAME?</v>
      </c>
      <c r="BO23" s="8" t="e">
        <f t="shared" ca="1" si="19"/>
        <v>#NAME?</v>
      </c>
      <c r="BP23" s="8" t="e">
        <f t="shared" ca="1" si="19"/>
        <v>#NAME?</v>
      </c>
    </row>
    <row r="24" spans="1:68" x14ac:dyDescent="0.25">
      <c r="A24" s="108" t="s">
        <v>137</v>
      </c>
      <c r="B24" s="109" t="s">
        <v>138</v>
      </c>
      <c r="C24" s="110">
        <f t="shared" ref="C24:O24" si="20">IF(C26=0,0,(IFERROR((C25/C26),0)))</f>
        <v>0</v>
      </c>
      <c r="D24" s="110">
        <f t="shared" si="20"/>
        <v>0</v>
      </c>
      <c r="E24" s="110">
        <f t="shared" si="20"/>
        <v>6.9444444444444441E-3</v>
      </c>
      <c r="F24" s="110">
        <f t="shared" si="20"/>
        <v>9.2592592592592587E-3</v>
      </c>
      <c r="G24" s="110">
        <f t="shared" si="20"/>
        <v>3.7578288100208766E-2</v>
      </c>
      <c r="H24" s="110">
        <f t="shared" si="20"/>
        <v>5.4466230936819175E-2</v>
      </c>
      <c r="I24" s="110" t="s">
        <v>139</v>
      </c>
      <c r="J24" s="110">
        <f t="shared" si="20"/>
        <v>1.8779342723004695E-2</v>
      </c>
      <c r="K24" s="110">
        <f t="shared" si="20"/>
        <v>3.7142857142857144E-2</v>
      </c>
      <c r="L24" s="110">
        <f t="shared" si="20"/>
        <v>1.3232514177693762E-2</v>
      </c>
      <c r="M24" s="110">
        <f t="shared" si="20"/>
        <v>8.0256821829855531E-3</v>
      </c>
      <c r="N24" s="110">
        <f t="shared" si="20"/>
        <v>2.6086956521739129E-2</v>
      </c>
      <c r="O24" s="110">
        <f t="shared" si="20"/>
        <v>3.0405405405405407E-2</v>
      </c>
      <c r="P24" s="110" t="s">
        <v>139</v>
      </c>
      <c r="Q24" s="110">
        <f t="shared" ref="Q24:BP24" si="21">IF(Q26=0,0,(IFERROR((Q25/Q26),0)))</f>
        <v>8.0000000000000002E-3</v>
      </c>
      <c r="R24" s="110">
        <f t="shared" si="21"/>
        <v>7.6732673267326731E-2</v>
      </c>
      <c r="S24" s="110">
        <f t="shared" si="21"/>
        <v>0.10575427682737169</v>
      </c>
      <c r="T24" s="110">
        <f t="shared" si="21"/>
        <v>0.13850415512465375</v>
      </c>
      <c r="U24" s="110">
        <f t="shared" si="21"/>
        <v>1.4548981571290009E-2</v>
      </c>
      <c r="V24" s="110">
        <f t="shared" si="21"/>
        <v>1.8024513338139869E-2</v>
      </c>
      <c r="W24" s="110">
        <f t="shared" si="21"/>
        <v>8.4033613445378148E-3</v>
      </c>
      <c r="X24" s="110">
        <f t="shared" si="21"/>
        <v>0.19210053859964094</v>
      </c>
      <c r="Y24" s="110">
        <f>IF(Y26=0,0,(IFERROR((Y25/Y26),0)))</f>
        <v>3.9840637450199202E-3</v>
      </c>
      <c r="Z24" s="110">
        <f t="shared" si="21"/>
        <v>5.6258790436005627E-3</v>
      </c>
      <c r="AA24" s="110">
        <f t="shared" si="21"/>
        <v>5.387931034482759E-3</v>
      </c>
      <c r="AB24" s="110">
        <f t="shared" si="21"/>
        <v>4.0927694406548429E-3</v>
      </c>
      <c r="AC24" s="110">
        <f t="shared" si="21"/>
        <v>1.3888888888888889E-3</v>
      </c>
      <c r="AD24" s="110">
        <f t="shared" si="21"/>
        <v>0</v>
      </c>
      <c r="AE24" s="110">
        <f t="shared" si="21"/>
        <v>1.4970059880239522E-3</v>
      </c>
      <c r="AF24" s="110">
        <f t="shared" si="21"/>
        <v>0</v>
      </c>
      <c r="AG24" s="110"/>
      <c r="AH24" s="108" t="s">
        <v>137</v>
      </c>
      <c r="AI24" s="110" t="s">
        <v>140</v>
      </c>
      <c r="AJ24" s="110">
        <f>IF(AJ26=0,0,(IFERROR((AJ25/AJ26),0)))</f>
        <v>2.7700831024930748E-3</v>
      </c>
      <c r="AK24" s="110">
        <f t="shared" si="21"/>
        <v>2.7700831024930748E-3</v>
      </c>
      <c r="AL24" s="110">
        <f t="shared" si="21"/>
        <v>4.1958041958041958E-3</v>
      </c>
      <c r="AM24" s="110">
        <f t="shared" si="21"/>
        <v>0</v>
      </c>
      <c r="AN24" s="110">
        <f t="shared" si="21"/>
        <v>3.8535645472061657E-3</v>
      </c>
      <c r="AO24" s="110">
        <f t="shared" si="21"/>
        <v>4.4843049327354259E-3</v>
      </c>
      <c r="AP24" s="110">
        <f t="shared" si="21"/>
        <v>0</v>
      </c>
      <c r="AQ24" s="110">
        <f t="shared" si="21"/>
        <v>0</v>
      </c>
      <c r="AR24" s="110">
        <f t="shared" si="21"/>
        <v>4.1899441340782122E-3</v>
      </c>
      <c r="AS24" s="110">
        <f t="shared" si="21"/>
        <v>2.9027576197387518E-3</v>
      </c>
      <c r="AT24" s="110">
        <f t="shared" si="21"/>
        <v>0</v>
      </c>
      <c r="AU24" s="110">
        <f t="shared" si="21"/>
        <v>4.9751243781094526E-3</v>
      </c>
      <c r="AV24" s="110">
        <f t="shared" si="21"/>
        <v>0</v>
      </c>
      <c r="AW24" s="110">
        <f t="shared" si="21"/>
        <v>0</v>
      </c>
      <c r="AX24" s="110">
        <f t="shared" si="21"/>
        <v>0</v>
      </c>
      <c r="AY24" s="110">
        <f t="shared" si="21"/>
        <v>0</v>
      </c>
      <c r="AZ24" s="110">
        <f t="shared" si="21"/>
        <v>0</v>
      </c>
      <c r="BA24" s="110">
        <f t="shared" si="21"/>
        <v>0</v>
      </c>
      <c r="BB24" s="110">
        <f t="shared" si="21"/>
        <v>0</v>
      </c>
      <c r="BC24" s="110">
        <f t="shared" si="21"/>
        <v>0</v>
      </c>
      <c r="BD24" s="110">
        <f t="shared" si="21"/>
        <v>0</v>
      </c>
      <c r="BE24" s="110">
        <f t="shared" si="21"/>
        <v>0</v>
      </c>
      <c r="BF24" s="110">
        <f t="shared" si="21"/>
        <v>0</v>
      </c>
      <c r="BG24" s="110">
        <f t="shared" si="21"/>
        <v>0</v>
      </c>
      <c r="BH24" s="110">
        <f t="shared" si="21"/>
        <v>0</v>
      </c>
      <c r="BI24" s="110">
        <f t="shared" si="21"/>
        <v>0</v>
      </c>
      <c r="BJ24" s="110">
        <f t="shared" si="21"/>
        <v>0</v>
      </c>
      <c r="BK24" s="110">
        <f t="shared" si="21"/>
        <v>0</v>
      </c>
      <c r="BL24" s="110">
        <f t="shared" si="21"/>
        <v>0</v>
      </c>
      <c r="BM24" s="110">
        <f t="shared" si="21"/>
        <v>0</v>
      </c>
      <c r="BN24" s="110">
        <f t="shared" si="21"/>
        <v>0</v>
      </c>
      <c r="BO24" s="110">
        <f t="shared" si="21"/>
        <v>0</v>
      </c>
      <c r="BP24" s="110">
        <f t="shared" si="21"/>
        <v>0</v>
      </c>
    </row>
    <row r="25" spans="1:68" s="137" customFormat="1" ht="15" customHeight="1" x14ac:dyDescent="0.25">
      <c r="A25" s="135" t="s">
        <v>141</v>
      </c>
      <c r="B25" s="130"/>
      <c r="C25" s="14">
        <v>0</v>
      </c>
      <c r="D25" s="14">
        <v>0</v>
      </c>
      <c r="E25" s="14">
        <v>1</v>
      </c>
      <c r="F25" s="14">
        <v>2</v>
      </c>
      <c r="G25" s="14">
        <v>18</v>
      </c>
      <c r="H25" s="14">
        <v>25</v>
      </c>
      <c r="I25" s="130"/>
      <c r="J25" s="14">
        <v>8</v>
      </c>
      <c r="K25" s="14">
        <v>13</v>
      </c>
      <c r="L25" s="14">
        <v>7</v>
      </c>
      <c r="M25" s="14">
        <v>5</v>
      </c>
      <c r="N25" s="136">
        <v>15</v>
      </c>
      <c r="O25" s="133">
        <v>9</v>
      </c>
      <c r="P25" s="130"/>
      <c r="Q25" s="133">
        <v>1</v>
      </c>
      <c r="R25" s="133">
        <v>31</v>
      </c>
      <c r="S25" s="133">
        <v>68</v>
      </c>
      <c r="T25" s="133">
        <v>100</v>
      </c>
      <c r="U25" s="133">
        <v>15</v>
      </c>
      <c r="V25" s="133">
        <v>25</v>
      </c>
      <c r="W25" s="133">
        <v>7</v>
      </c>
      <c r="X25" s="133">
        <v>107</v>
      </c>
      <c r="Y25" s="133">
        <v>3</v>
      </c>
      <c r="Z25" s="133">
        <v>4</v>
      </c>
      <c r="AA25" s="133">
        <v>5</v>
      </c>
      <c r="AB25" s="133">
        <v>3</v>
      </c>
      <c r="AC25" s="133">
        <v>1</v>
      </c>
      <c r="AD25" s="133">
        <v>0</v>
      </c>
      <c r="AE25" s="133">
        <v>1</v>
      </c>
      <c r="AF25" s="133">
        <v>0</v>
      </c>
      <c r="AG25" s="133"/>
      <c r="AH25" s="135" t="s">
        <v>142</v>
      </c>
      <c r="AI25" s="131"/>
      <c r="AJ25" s="113">
        <f>AK25</f>
        <v>2</v>
      </c>
      <c r="AK25" s="113">
        <v>2</v>
      </c>
      <c r="AL25" s="113">
        <v>3</v>
      </c>
      <c r="AM25" s="113">
        <v>0</v>
      </c>
      <c r="AN25" s="113">
        <v>2</v>
      </c>
      <c r="AO25" s="113">
        <v>2</v>
      </c>
      <c r="AP25" s="113">
        <v>0</v>
      </c>
      <c r="AQ25" s="113">
        <v>0</v>
      </c>
      <c r="AR25" s="113">
        <v>3</v>
      </c>
      <c r="AS25" s="113">
        <v>2</v>
      </c>
      <c r="AT25" s="113">
        <v>0</v>
      </c>
      <c r="AU25" s="113">
        <v>4</v>
      </c>
      <c r="AV25" s="113">
        <v>0</v>
      </c>
      <c r="AW25" s="113">
        <v>0</v>
      </c>
      <c r="AX25" s="113">
        <v>0</v>
      </c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</row>
    <row r="26" spans="1:68" s="137" customFormat="1" ht="15" customHeight="1" x14ac:dyDescent="0.25">
      <c r="A26" s="135" t="s">
        <v>143</v>
      </c>
      <c r="B26" s="130"/>
      <c r="C26" s="14">
        <v>159</v>
      </c>
      <c r="D26" s="14">
        <v>215</v>
      </c>
      <c r="E26" s="14">
        <v>144</v>
      </c>
      <c r="F26" s="14">
        <v>216</v>
      </c>
      <c r="G26" s="14">
        <v>479</v>
      </c>
      <c r="H26" s="14">
        <v>459</v>
      </c>
      <c r="I26" s="130"/>
      <c r="J26" s="14">
        <v>426</v>
      </c>
      <c r="K26" s="14">
        <v>350</v>
      </c>
      <c r="L26" s="14">
        <v>529</v>
      </c>
      <c r="M26" s="14">
        <v>623</v>
      </c>
      <c r="N26" s="136">
        <v>575</v>
      </c>
      <c r="O26" s="133">
        <v>296</v>
      </c>
      <c r="P26" s="130"/>
      <c r="Q26" s="133">
        <v>125</v>
      </c>
      <c r="R26" s="133">
        <v>404</v>
      </c>
      <c r="S26" s="133">
        <v>643</v>
      </c>
      <c r="T26" s="133">
        <v>722</v>
      </c>
      <c r="U26" s="133">
        <v>1031</v>
      </c>
      <c r="V26" s="133">
        <v>1387</v>
      </c>
      <c r="W26" s="133">
        <v>833</v>
      </c>
      <c r="X26" s="133">
        <v>557</v>
      </c>
      <c r="Y26" s="133">
        <v>753</v>
      </c>
      <c r="Z26" s="133">
        <v>711</v>
      </c>
      <c r="AA26" s="133">
        <v>928</v>
      </c>
      <c r="AB26" s="133">
        <v>733</v>
      </c>
      <c r="AC26" s="133">
        <v>720</v>
      </c>
      <c r="AD26" s="133">
        <v>750</v>
      </c>
      <c r="AE26" s="133">
        <v>668</v>
      </c>
      <c r="AF26" s="133">
        <v>674</v>
      </c>
      <c r="AG26" s="133"/>
      <c r="AH26" s="135" t="s">
        <v>143</v>
      </c>
      <c r="AI26" s="134"/>
      <c r="AJ26" s="113">
        <f>AK26</f>
        <v>722</v>
      </c>
      <c r="AK26" s="113">
        <v>722</v>
      </c>
      <c r="AL26" s="113">
        <v>715</v>
      </c>
      <c r="AM26" s="113">
        <v>753</v>
      </c>
      <c r="AN26" s="113">
        <v>519</v>
      </c>
      <c r="AO26" s="113">
        <v>446</v>
      </c>
      <c r="AP26" s="113">
        <v>409</v>
      </c>
      <c r="AQ26" s="113">
        <v>1689</v>
      </c>
      <c r="AR26" s="113">
        <v>716</v>
      </c>
      <c r="AS26" s="113">
        <v>689</v>
      </c>
      <c r="AT26" s="113">
        <v>738</v>
      </c>
      <c r="AU26" s="113">
        <v>804</v>
      </c>
      <c r="AV26" s="113">
        <v>1518</v>
      </c>
      <c r="AW26" s="113">
        <v>627</v>
      </c>
      <c r="AX26" s="113">
        <v>845</v>
      </c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</row>
    <row r="27" spans="1:68" x14ac:dyDescent="0.25">
      <c r="A27" s="105"/>
      <c r="B27" s="106"/>
      <c r="C27" s="8">
        <v>44562</v>
      </c>
      <c r="D27" s="8" t="e">
        <f ca="1">_xll.FIMMÊS(C27,0)+1</f>
        <v>#NAME?</v>
      </c>
      <c r="E27" s="8" t="e">
        <f ca="1">_xll.FIMMÊS(D27,0)+1</f>
        <v>#NAME?</v>
      </c>
      <c r="F27" s="8" t="e">
        <f ca="1">_xll.FIMMÊS(E27,0)+1</f>
        <v>#NAME?</v>
      </c>
      <c r="G27" s="8" t="e">
        <f ca="1">_xll.FIMMÊS(F27,0)+1</f>
        <v>#NAME?</v>
      </c>
      <c r="H27" s="8" t="e">
        <f ca="1">_xll.FIMMÊS(G27,0)+1</f>
        <v>#NAME?</v>
      </c>
      <c r="I27" s="106"/>
      <c r="J27" s="8" t="e">
        <f ca="1">_xll.FIMMÊS(H27,0)+1</f>
        <v>#NAME?</v>
      </c>
      <c r="K27" s="8" t="e">
        <f ca="1">_xll.FIMMÊS(J27,0)+1</f>
        <v>#NAME?</v>
      </c>
      <c r="L27" s="8" t="e">
        <f ca="1">_xll.FIMMÊS(K27,0)+1</f>
        <v>#NAME?</v>
      </c>
      <c r="M27" s="8" t="e">
        <f ca="1">_xll.FIMMÊS(L27,0)+1</f>
        <v>#NAME?</v>
      </c>
      <c r="N27" s="8" t="e">
        <f ca="1">_xll.FIMMÊS(M27,0)+1</f>
        <v>#NAME?</v>
      </c>
      <c r="O27" s="8" t="e">
        <f ca="1">_xll.FIMMÊS(N27,0)+1</f>
        <v>#NAME?</v>
      </c>
      <c r="P27" s="106"/>
      <c r="Q27" s="8" t="e">
        <f ca="1">_xll.FIMMÊS(O27,0)+1</f>
        <v>#NAME?</v>
      </c>
      <c r="R27" s="8" t="e">
        <f t="shared" ref="R27:AA27" ca="1" si="22">_xll.FIMMÊS(Q27,0)+1</f>
        <v>#NAME?</v>
      </c>
      <c r="S27" s="8" t="e">
        <f t="shared" ca="1" si="22"/>
        <v>#NAME?</v>
      </c>
      <c r="T27" s="8" t="e">
        <f t="shared" ca="1" si="22"/>
        <v>#NAME?</v>
      </c>
      <c r="U27" s="8" t="e">
        <f t="shared" ca="1" si="22"/>
        <v>#NAME?</v>
      </c>
      <c r="V27" s="8" t="e">
        <f t="shared" ca="1" si="22"/>
        <v>#NAME?</v>
      </c>
      <c r="W27" s="8" t="e">
        <f t="shared" ca="1" si="22"/>
        <v>#NAME?</v>
      </c>
      <c r="X27" s="8" t="e">
        <f t="shared" ca="1" si="22"/>
        <v>#NAME?</v>
      </c>
      <c r="Y27" s="8" t="e">
        <f t="shared" ca="1" si="22"/>
        <v>#NAME?</v>
      </c>
      <c r="Z27" s="8" t="e">
        <f t="shared" ca="1" si="22"/>
        <v>#NAME?</v>
      </c>
      <c r="AA27" s="8" t="e">
        <f t="shared" ca="1" si="22"/>
        <v>#NAME?</v>
      </c>
      <c r="AB27" s="8" t="e">
        <f ca="1">_xll.FIMMÊS(O27,0)+1</f>
        <v>#NAME?</v>
      </c>
      <c r="AC27" s="8" t="e">
        <f ca="1">_xll.FIMMÊS(P27,0)+1</f>
        <v>#NAME?</v>
      </c>
      <c r="AD27" s="8" t="e">
        <f ca="1">_xll.FIMMÊS(Q27,0)+1</f>
        <v>#NAME?</v>
      </c>
      <c r="AE27" s="8" t="e">
        <f ca="1">_xll.FIMMÊS(R27,0)+1</f>
        <v>#NAME?</v>
      </c>
      <c r="AF27" s="8" t="e">
        <f ca="1">_xll.FIMMÊS(S27,0)+1</f>
        <v>#NAME?</v>
      </c>
      <c r="AG27" s="8"/>
      <c r="AH27" s="105"/>
      <c r="AI27" s="106"/>
      <c r="AJ27" s="8" t="str">
        <f>AJ7</f>
        <v>06 a 31 - Mai - 24</v>
      </c>
      <c r="AK27" s="8" t="e">
        <f ca="1">AK7</f>
        <v>#NAME?</v>
      </c>
      <c r="AL27" s="8" t="e">
        <f t="shared" ref="AL27:BP27" ca="1" si="23">AL7</f>
        <v>#NAME?</v>
      </c>
      <c r="AM27" s="8" t="e">
        <f t="shared" ca="1" si="23"/>
        <v>#NAME?</v>
      </c>
      <c r="AN27" s="8" t="e">
        <f t="shared" ca="1" si="23"/>
        <v>#NAME?</v>
      </c>
      <c r="AO27" s="8" t="e">
        <f t="shared" ca="1" si="23"/>
        <v>#NAME?</v>
      </c>
      <c r="AP27" s="8" t="e">
        <f t="shared" ca="1" si="23"/>
        <v>#NAME?</v>
      </c>
      <c r="AQ27" s="8" t="e">
        <f t="shared" ca="1" si="23"/>
        <v>#NAME?</v>
      </c>
      <c r="AR27" s="8" t="e">
        <f t="shared" ca="1" si="23"/>
        <v>#NAME?</v>
      </c>
      <c r="AS27" s="8" t="e">
        <f t="shared" ca="1" si="23"/>
        <v>#NAME?</v>
      </c>
      <c r="AT27" s="8" t="e">
        <f t="shared" ca="1" si="23"/>
        <v>#NAME?</v>
      </c>
      <c r="AU27" s="8" t="e">
        <f t="shared" ca="1" si="23"/>
        <v>#NAME?</v>
      </c>
      <c r="AV27" s="8" t="e">
        <f t="shared" ca="1" si="23"/>
        <v>#NAME?</v>
      </c>
      <c r="AW27" s="8" t="e">
        <f t="shared" ca="1" si="23"/>
        <v>#NAME?</v>
      </c>
      <c r="AX27" s="8" t="e">
        <f t="shared" ca="1" si="23"/>
        <v>#NAME?</v>
      </c>
      <c r="AY27" s="8" t="e">
        <f t="shared" ca="1" si="23"/>
        <v>#NAME?</v>
      </c>
      <c r="AZ27" s="8" t="e">
        <f t="shared" ca="1" si="23"/>
        <v>#NAME?</v>
      </c>
      <c r="BA27" s="8" t="e">
        <f t="shared" ca="1" si="23"/>
        <v>#NAME?</v>
      </c>
      <c r="BB27" s="8" t="e">
        <f t="shared" ca="1" si="23"/>
        <v>#NAME?</v>
      </c>
      <c r="BC27" s="8" t="e">
        <f t="shared" ca="1" si="23"/>
        <v>#NAME?</v>
      </c>
      <c r="BD27" s="8" t="e">
        <f t="shared" ca="1" si="23"/>
        <v>#NAME?</v>
      </c>
      <c r="BE27" s="8" t="e">
        <f t="shared" ca="1" si="23"/>
        <v>#NAME?</v>
      </c>
      <c r="BF27" s="8" t="e">
        <f t="shared" ca="1" si="23"/>
        <v>#NAME?</v>
      </c>
      <c r="BG27" s="8" t="e">
        <f t="shared" ca="1" si="23"/>
        <v>#NAME?</v>
      </c>
      <c r="BH27" s="8" t="e">
        <f t="shared" ca="1" si="23"/>
        <v>#NAME?</v>
      </c>
      <c r="BI27" s="8" t="e">
        <f t="shared" ca="1" si="23"/>
        <v>#NAME?</v>
      </c>
      <c r="BJ27" s="8" t="e">
        <f t="shared" ca="1" si="23"/>
        <v>#NAME?</v>
      </c>
      <c r="BK27" s="8" t="e">
        <f t="shared" ca="1" si="23"/>
        <v>#NAME?</v>
      </c>
      <c r="BL27" s="8" t="e">
        <f t="shared" ca="1" si="23"/>
        <v>#NAME?</v>
      </c>
      <c r="BM27" s="8" t="e">
        <f t="shared" ca="1" si="23"/>
        <v>#NAME?</v>
      </c>
      <c r="BN27" s="8" t="e">
        <f t="shared" ca="1" si="23"/>
        <v>#NAME?</v>
      </c>
      <c r="BO27" s="8" t="e">
        <f t="shared" ca="1" si="23"/>
        <v>#NAME?</v>
      </c>
      <c r="BP27" s="8" t="e">
        <f t="shared" ca="1" si="23"/>
        <v>#NAME?</v>
      </c>
    </row>
    <row r="28" spans="1:68" ht="25.5" x14ac:dyDescent="0.25">
      <c r="A28" s="108" t="s">
        <v>144</v>
      </c>
      <c r="B28" s="138" t="s">
        <v>139</v>
      </c>
      <c r="C28" s="110">
        <f t="shared" ref="C28:O28" si="24">IF(C30=0,0,(IFERROR((C29/C30),0)))</f>
        <v>0</v>
      </c>
      <c r="D28" s="110">
        <f t="shared" si="24"/>
        <v>0</v>
      </c>
      <c r="E28" s="110">
        <f t="shared" si="24"/>
        <v>0</v>
      </c>
      <c r="F28" s="110">
        <f t="shared" si="24"/>
        <v>0</v>
      </c>
      <c r="G28" s="110">
        <f t="shared" si="24"/>
        <v>0</v>
      </c>
      <c r="H28" s="110">
        <f t="shared" si="24"/>
        <v>3.2154340836012861E-3</v>
      </c>
      <c r="I28" s="110" t="s">
        <v>139</v>
      </c>
      <c r="J28" s="110">
        <f t="shared" si="24"/>
        <v>0</v>
      </c>
      <c r="K28" s="110">
        <f t="shared" si="24"/>
        <v>2.6666666666666668E-2</v>
      </c>
      <c r="L28" s="110">
        <f t="shared" si="24"/>
        <v>0</v>
      </c>
      <c r="M28" s="110">
        <f t="shared" si="24"/>
        <v>9.6153846153846159E-3</v>
      </c>
      <c r="N28" s="110">
        <f t="shared" si="24"/>
        <v>0</v>
      </c>
      <c r="O28" s="110">
        <f t="shared" si="24"/>
        <v>0</v>
      </c>
      <c r="P28" s="110" t="s">
        <v>139</v>
      </c>
      <c r="Q28" s="110">
        <f t="shared" ref="Q28:BP28" si="25">IF(Q30=0,0,(IFERROR((Q29/Q30),0)))</f>
        <v>0</v>
      </c>
      <c r="R28" s="110">
        <f t="shared" si="25"/>
        <v>0</v>
      </c>
      <c r="S28" s="110">
        <f t="shared" si="25"/>
        <v>0</v>
      </c>
      <c r="T28" s="110">
        <f t="shared" si="25"/>
        <v>0</v>
      </c>
      <c r="U28" s="110">
        <f t="shared" si="25"/>
        <v>0</v>
      </c>
      <c r="V28" s="110">
        <f t="shared" si="25"/>
        <v>1.2195121951219513E-2</v>
      </c>
      <c r="W28" s="110">
        <f t="shared" si="25"/>
        <v>1.3605442176870748E-2</v>
      </c>
      <c r="X28" s="110">
        <f t="shared" si="25"/>
        <v>0</v>
      </c>
      <c r="Y28" s="110">
        <f>IF(Y30=0,0,(IFERROR((Y29/Y30),0)))</f>
        <v>0</v>
      </c>
      <c r="Z28" s="110">
        <f t="shared" si="25"/>
        <v>0</v>
      </c>
      <c r="AA28" s="110">
        <f t="shared" si="25"/>
        <v>0</v>
      </c>
      <c r="AB28" s="110">
        <f t="shared" si="25"/>
        <v>0</v>
      </c>
      <c r="AC28" s="110">
        <f t="shared" si="25"/>
        <v>0</v>
      </c>
      <c r="AD28" s="110">
        <f t="shared" si="25"/>
        <v>0</v>
      </c>
      <c r="AE28" s="110">
        <f t="shared" si="25"/>
        <v>6.6225165562913907E-3</v>
      </c>
      <c r="AF28" s="110">
        <f t="shared" si="25"/>
        <v>6.9444444444444441E-3</v>
      </c>
      <c r="AG28" s="110"/>
      <c r="AH28" s="108" t="s">
        <v>144</v>
      </c>
      <c r="AI28" s="110" t="s">
        <v>145</v>
      </c>
      <c r="AJ28" s="110">
        <f>IF(AJ30=0,0,(IFERROR((AJ29/AJ30),0)))</f>
        <v>0</v>
      </c>
      <c r="AK28" s="110">
        <f t="shared" si="25"/>
        <v>0</v>
      </c>
      <c r="AL28" s="110">
        <f t="shared" si="25"/>
        <v>7.575757575757576E-3</v>
      </c>
      <c r="AM28" s="110">
        <f t="shared" si="25"/>
        <v>8.3333333333333332E-3</v>
      </c>
      <c r="AN28" s="110">
        <f t="shared" si="25"/>
        <v>0</v>
      </c>
      <c r="AO28" s="110">
        <f t="shared" si="25"/>
        <v>0</v>
      </c>
      <c r="AP28" s="110">
        <f t="shared" si="25"/>
        <v>4.4776119402985072E-2</v>
      </c>
      <c r="AQ28" s="110">
        <f t="shared" si="25"/>
        <v>0</v>
      </c>
      <c r="AR28" s="110">
        <f t="shared" si="25"/>
        <v>7.1428571428571426E-3</v>
      </c>
      <c r="AS28" s="110">
        <f t="shared" si="25"/>
        <v>7.462686567164179E-3</v>
      </c>
      <c r="AT28" s="110">
        <f t="shared" si="25"/>
        <v>7.6335877862595417E-3</v>
      </c>
      <c r="AU28" s="110">
        <f t="shared" si="25"/>
        <v>0</v>
      </c>
      <c r="AV28" s="110">
        <f t="shared" si="25"/>
        <v>0</v>
      </c>
      <c r="AW28" s="110">
        <f t="shared" si="25"/>
        <v>7.3529411764705881E-3</v>
      </c>
      <c r="AX28" s="110">
        <f t="shared" si="25"/>
        <v>0</v>
      </c>
      <c r="AY28" s="110">
        <f t="shared" si="25"/>
        <v>0</v>
      </c>
      <c r="AZ28" s="110">
        <f t="shared" si="25"/>
        <v>0</v>
      </c>
      <c r="BA28" s="110">
        <f t="shared" si="25"/>
        <v>0</v>
      </c>
      <c r="BB28" s="110">
        <f t="shared" si="25"/>
        <v>0</v>
      </c>
      <c r="BC28" s="110">
        <f t="shared" si="25"/>
        <v>0</v>
      </c>
      <c r="BD28" s="110">
        <f t="shared" si="25"/>
        <v>0</v>
      </c>
      <c r="BE28" s="110">
        <f t="shared" si="25"/>
        <v>0</v>
      </c>
      <c r="BF28" s="110">
        <f t="shared" si="25"/>
        <v>0</v>
      </c>
      <c r="BG28" s="110">
        <f t="shared" si="25"/>
        <v>0</v>
      </c>
      <c r="BH28" s="110">
        <f t="shared" si="25"/>
        <v>0</v>
      </c>
      <c r="BI28" s="110">
        <f t="shared" si="25"/>
        <v>0</v>
      </c>
      <c r="BJ28" s="110">
        <f t="shared" si="25"/>
        <v>0</v>
      </c>
      <c r="BK28" s="110">
        <f t="shared" si="25"/>
        <v>0</v>
      </c>
      <c r="BL28" s="110">
        <f t="shared" si="25"/>
        <v>0</v>
      </c>
      <c r="BM28" s="110">
        <f t="shared" si="25"/>
        <v>0</v>
      </c>
      <c r="BN28" s="110">
        <f t="shared" si="25"/>
        <v>0</v>
      </c>
      <c r="BO28" s="110">
        <f t="shared" si="25"/>
        <v>0</v>
      </c>
      <c r="BP28" s="110">
        <f t="shared" si="25"/>
        <v>0</v>
      </c>
    </row>
    <row r="29" spans="1:68" ht="15" customHeight="1" x14ac:dyDescent="0.25">
      <c r="A29" s="139" t="s">
        <v>146</v>
      </c>
      <c r="B29" s="138"/>
      <c r="C29" s="113">
        <v>0</v>
      </c>
      <c r="D29" s="113">
        <v>0</v>
      </c>
      <c r="E29" s="113">
        <v>0</v>
      </c>
      <c r="F29" s="113">
        <v>0</v>
      </c>
      <c r="G29" s="113">
        <v>0</v>
      </c>
      <c r="H29" s="113">
        <v>1</v>
      </c>
      <c r="I29" s="138"/>
      <c r="J29" s="113">
        <v>0</v>
      </c>
      <c r="K29" s="113">
        <v>4</v>
      </c>
      <c r="L29" s="113">
        <v>0</v>
      </c>
      <c r="M29" s="113">
        <v>1</v>
      </c>
      <c r="N29" s="113">
        <v>0</v>
      </c>
      <c r="O29" s="113">
        <v>0</v>
      </c>
      <c r="P29" s="138"/>
      <c r="Q29" s="113">
        <v>0</v>
      </c>
      <c r="R29" s="113">
        <v>0</v>
      </c>
      <c r="S29" s="113">
        <v>0</v>
      </c>
      <c r="T29" s="113">
        <v>0</v>
      </c>
      <c r="U29" s="113">
        <v>0</v>
      </c>
      <c r="V29" s="113">
        <v>1</v>
      </c>
      <c r="W29" s="113">
        <v>2</v>
      </c>
      <c r="X29" s="113">
        <v>0</v>
      </c>
      <c r="Y29" s="113">
        <v>0</v>
      </c>
      <c r="Z29" s="113">
        <v>0</v>
      </c>
      <c r="AA29" s="113">
        <v>0</v>
      </c>
      <c r="AB29" s="113">
        <v>0</v>
      </c>
      <c r="AC29" s="113">
        <v>0</v>
      </c>
      <c r="AD29" s="113">
        <v>0</v>
      </c>
      <c r="AE29" s="113">
        <v>1</v>
      </c>
      <c r="AF29" s="113">
        <v>1</v>
      </c>
      <c r="AG29" s="113"/>
      <c r="AH29" s="139" t="s">
        <v>146</v>
      </c>
      <c r="AI29" s="140"/>
      <c r="AJ29" s="113">
        <v>0</v>
      </c>
      <c r="AK29" s="113">
        <v>0</v>
      </c>
      <c r="AL29" s="113">
        <v>1</v>
      </c>
      <c r="AM29" s="113">
        <v>1</v>
      </c>
      <c r="AN29" s="113">
        <v>0</v>
      </c>
      <c r="AO29" s="113">
        <v>0</v>
      </c>
      <c r="AP29" s="113">
        <v>6</v>
      </c>
      <c r="AQ29" s="113">
        <v>0</v>
      </c>
      <c r="AR29" s="113">
        <v>1</v>
      </c>
      <c r="AS29" s="113">
        <v>1</v>
      </c>
      <c r="AT29" s="113">
        <v>1</v>
      </c>
      <c r="AU29" s="113">
        <v>0</v>
      </c>
      <c r="AV29" s="113">
        <v>0</v>
      </c>
      <c r="AW29" s="113">
        <v>1</v>
      </c>
      <c r="AX29" s="113">
        <v>0</v>
      </c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</row>
    <row r="30" spans="1:68" ht="15" customHeight="1" x14ac:dyDescent="0.25">
      <c r="A30" s="111" t="s">
        <v>147</v>
      </c>
      <c r="B30" s="138"/>
      <c r="C30" s="113">
        <v>114</v>
      </c>
      <c r="D30" s="113">
        <v>33</v>
      </c>
      <c r="E30" s="113">
        <v>50</v>
      </c>
      <c r="F30" s="113">
        <v>75</v>
      </c>
      <c r="G30" s="113">
        <v>90</v>
      </c>
      <c r="H30" s="113">
        <v>311</v>
      </c>
      <c r="I30" s="138"/>
      <c r="J30" s="113">
        <v>106</v>
      </c>
      <c r="K30" s="113">
        <v>150</v>
      </c>
      <c r="L30" s="113">
        <v>116</v>
      </c>
      <c r="M30" s="113">
        <v>104</v>
      </c>
      <c r="N30" s="113">
        <v>112</v>
      </c>
      <c r="O30" s="113">
        <v>104</v>
      </c>
      <c r="P30" s="138"/>
      <c r="Q30" s="113">
        <v>133</v>
      </c>
      <c r="R30" s="113">
        <v>132</v>
      </c>
      <c r="S30" s="113">
        <v>147</v>
      </c>
      <c r="T30" s="113">
        <v>131</v>
      </c>
      <c r="U30" s="113">
        <v>100</v>
      </c>
      <c r="V30" s="113">
        <v>82</v>
      </c>
      <c r="W30" s="113">
        <v>147</v>
      </c>
      <c r="X30" s="113">
        <v>154</v>
      </c>
      <c r="Y30" s="113">
        <v>154</v>
      </c>
      <c r="Z30" s="113">
        <v>149</v>
      </c>
      <c r="AA30" s="113">
        <v>156</v>
      </c>
      <c r="AB30" s="113">
        <v>153</v>
      </c>
      <c r="AC30" s="113">
        <v>144</v>
      </c>
      <c r="AD30" s="113">
        <v>154</v>
      </c>
      <c r="AE30" s="113">
        <v>151</v>
      </c>
      <c r="AF30" s="113">
        <v>144</v>
      </c>
      <c r="AG30" s="113"/>
      <c r="AH30" s="111" t="s">
        <v>147</v>
      </c>
      <c r="AI30" s="141"/>
      <c r="AJ30" s="113">
        <v>114</v>
      </c>
      <c r="AK30" s="113">
        <v>124</v>
      </c>
      <c r="AL30" s="113">
        <v>132</v>
      </c>
      <c r="AM30" s="113">
        <v>120</v>
      </c>
      <c r="AN30" s="113">
        <v>127</v>
      </c>
      <c r="AO30" s="113">
        <v>136</v>
      </c>
      <c r="AP30" s="113">
        <v>134</v>
      </c>
      <c r="AQ30" s="113">
        <v>130</v>
      </c>
      <c r="AR30" s="113">
        <v>140</v>
      </c>
      <c r="AS30" s="113">
        <v>134</v>
      </c>
      <c r="AT30" s="113">
        <v>131</v>
      </c>
      <c r="AU30" s="113">
        <v>136</v>
      </c>
      <c r="AV30" s="113">
        <v>132</v>
      </c>
      <c r="AW30" s="113">
        <v>136</v>
      </c>
      <c r="AX30" s="113">
        <v>132</v>
      </c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</row>
    <row r="31" spans="1:68" ht="25.5" hidden="1" x14ac:dyDescent="0.25">
      <c r="A31" s="108" t="s">
        <v>148</v>
      </c>
      <c r="B31" s="138" t="s">
        <v>145</v>
      </c>
      <c r="C31" s="110">
        <f t="shared" ref="C31:H31" si="26">IF(C33=0,0,(IFERROR((C32/C33),0)))</f>
        <v>0</v>
      </c>
      <c r="D31" s="110">
        <f t="shared" si="26"/>
        <v>0</v>
      </c>
      <c r="E31" s="110">
        <f t="shared" si="26"/>
        <v>0</v>
      </c>
      <c r="F31" s="110">
        <f t="shared" si="26"/>
        <v>9.3333333333333338E-2</v>
      </c>
      <c r="G31" s="110">
        <f t="shared" si="26"/>
        <v>0</v>
      </c>
      <c r="H31" s="110">
        <f t="shared" si="26"/>
        <v>1.2861736334405145E-2</v>
      </c>
      <c r="I31" s="110" t="s">
        <v>145</v>
      </c>
      <c r="J31" s="110">
        <f t="shared" ref="J31:O31" si="27">IF(J33=0,0,(IFERROR((J32/J33),0)))</f>
        <v>9.433962264150943E-3</v>
      </c>
      <c r="K31" s="110">
        <f t="shared" si="27"/>
        <v>0.06</v>
      </c>
      <c r="L31" s="110">
        <f t="shared" si="27"/>
        <v>0.11206896551724138</v>
      </c>
      <c r="M31" s="110">
        <f t="shared" si="27"/>
        <v>0.10576923076923077</v>
      </c>
      <c r="N31" s="110">
        <f t="shared" si="27"/>
        <v>9.8214285714285712E-2</v>
      </c>
      <c r="O31" s="110">
        <f t="shared" si="27"/>
        <v>0.125</v>
      </c>
      <c r="P31" s="110" t="s">
        <v>145</v>
      </c>
      <c r="Q31" s="110">
        <f t="shared" ref="Q31:X31" si="28">IF(Q33=0,0,(IFERROR((Q32/Q33),0)))</f>
        <v>0.10526315789473684</v>
      </c>
      <c r="R31" s="110">
        <f t="shared" si="28"/>
        <v>5.3030303030303032E-2</v>
      </c>
      <c r="S31" s="110">
        <f t="shared" si="28"/>
        <v>2.7210884353741496E-2</v>
      </c>
      <c r="T31" s="110">
        <f t="shared" si="28"/>
        <v>5.3435114503816793E-2</v>
      </c>
      <c r="U31" s="110">
        <f t="shared" si="28"/>
        <v>0.12</v>
      </c>
      <c r="V31" s="110">
        <f t="shared" si="28"/>
        <v>7.3170731707317069E-2</v>
      </c>
      <c r="W31" s="110">
        <f t="shared" si="28"/>
        <v>2.0408163265306121E-2</v>
      </c>
      <c r="X31" s="110">
        <f t="shared" si="28"/>
        <v>2.5974025974025976E-2</v>
      </c>
      <c r="Y31" s="110">
        <f>IF(Y33=0,0,(IFERROR((Y32/Y33),0)))</f>
        <v>3.896103896103896E-2</v>
      </c>
      <c r="Z31" s="110">
        <f t="shared" ref="Z31:AF31" si="29">IF(Z33=0,0,(IFERROR((Z32/Z33),0)))</f>
        <v>3.3557046979865772E-2</v>
      </c>
      <c r="AA31" s="110">
        <f t="shared" si="29"/>
        <v>0.10897435897435898</v>
      </c>
      <c r="AB31" s="110">
        <f t="shared" si="29"/>
        <v>7.1895424836601302E-2</v>
      </c>
      <c r="AC31" s="110">
        <f t="shared" si="29"/>
        <v>2.7777777777777776E-2</v>
      </c>
      <c r="AD31" s="110">
        <f t="shared" si="29"/>
        <v>6.4935064935064929E-2</v>
      </c>
      <c r="AE31" s="110">
        <f t="shared" si="29"/>
        <v>9.2715231788079472E-2</v>
      </c>
      <c r="AF31" s="110">
        <f t="shared" si="29"/>
        <v>4.1666666666666664E-2</v>
      </c>
      <c r="AG31" s="110"/>
      <c r="AH31" s="108" t="s">
        <v>148</v>
      </c>
      <c r="AI31" s="110" t="s">
        <v>145</v>
      </c>
      <c r="AJ31" s="110">
        <f t="shared" ref="AJ31:BP31" si="30">IF(AJ33=0,0,(IFERROR((AJ32/AJ33),0)))</f>
        <v>0</v>
      </c>
      <c r="AK31" s="110">
        <f t="shared" si="30"/>
        <v>0</v>
      </c>
      <c r="AL31" s="110">
        <f t="shared" si="30"/>
        <v>0</v>
      </c>
      <c r="AM31" s="110">
        <f t="shared" si="30"/>
        <v>0</v>
      </c>
      <c r="AN31" s="110">
        <f t="shared" si="30"/>
        <v>0</v>
      </c>
      <c r="AO31" s="110">
        <f t="shared" si="30"/>
        <v>0</v>
      </c>
      <c r="AP31" s="110">
        <f t="shared" si="30"/>
        <v>0</v>
      </c>
      <c r="AQ31" s="110">
        <f t="shared" si="30"/>
        <v>0</v>
      </c>
      <c r="AR31" s="110">
        <f t="shared" si="30"/>
        <v>0</v>
      </c>
      <c r="AS31" s="110">
        <f t="shared" si="30"/>
        <v>0</v>
      </c>
      <c r="AT31" s="110">
        <f t="shared" si="30"/>
        <v>0</v>
      </c>
      <c r="AU31" s="110">
        <f t="shared" si="30"/>
        <v>0</v>
      </c>
      <c r="AV31" s="110">
        <f t="shared" si="30"/>
        <v>0</v>
      </c>
      <c r="AW31" s="110">
        <f t="shared" si="30"/>
        <v>0</v>
      </c>
      <c r="AX31" s="110">
        <f t="shared" si="30"/>
        <v>0</v>
      </c>
      <c r="AY31" s="110">
        <f t="shared" si="30"/>
        <v>0</v>
      </c>
      <c r="AZ31" s="110">
        <f t="shared" si="30"/>
        <v>0</v>
      </c>
      <c r="BA31" s="110">
        <f t="shared" si="30"/>
        <v>0</v>
      </c>
      <c r="BB31" s="110">
        <f t="shared" si="30"/>
        <v>0</v>
      </c>
      <c r="BC31" s="110">
        <f t="shared" si="30"/>
        <v>0</v>
      </c>
      <c r="BD31" s="110">
        <f t="shared" si="30"/>
        <v>0</v>
      </c>
      <c r="BE31" s="110">
        <f t="shared" si="30"/>
        <v>0</v>
      </c>
      <c r="BF31" s="110">
        <f t="shared" si="30"/>
        <v>0</v>
      </c>
      <c r="BG31" s="110">
        <f t="shared" si="30"/>
        <v>0</v>
      </c>
      <c r="BH31" s="110">
        <f t="shared" si="30"/>
        <v>0</v>
      </c>
      <c r="BI31" s="110">
        <f t="shared" si="30"/>
        <v>0</v>
      </c>
      <c r="BJ31" s="110">
        <f t="shared" si="30"/>
        <v>0</v>
      </c>
      <c r="BK31" s="110">
        <f t="shared" si="30"/>
        <v>0</v>
      </c>
      <c r="BL31" s="110">
        <f t="shared" si="30"/>
        <v>0</v>
      </c>
      <c r="BM31" s="110">
        <f t="shared" si="30"/>
        <v>0</v>
      </c>
      <c r="BN31" s="110">
        <f t="shared" si="30"/>
        <v>0</v>
      </c>
      <c r="BO31" s="110">
        <f t="shared" si="30"/>
        <v>0</v>
      </c>
      <c r="BP31" s="110">
        <f t="shared" si="30"/>
        <v>0</v>
      </c>
    </row>
    <row r="32" spans="1:68" hidden="1" x14ac:dyDescent="0.25">
      <c r="A32" s="139" t="s">
        <v>149</v>
      </c>
      <c r="B32" s="138"/>
      <c r="C32" s="113">
        <v>0</v>
      </c>
      <c r="D32" s="113">
        <v>0</v>
      </c>
      <c r="E32" s="113">
        <v>0</v>
      </c>
      <c r="F32" s="113">
        <v>7</v>
      </c>
      <c r="G32" s="113">
        <v>0</v>
      </c>
      <c r="H32" s="113">
        <v>4</v>
      </c>
      <c r="I32" s="138"/>
      <c r="J32" s="113">
        <v>1</v>
      </c>
      <c r="K32" s="113">
        <v>9</v>
      </c>
      <c r="L32" s="113">
        <v>13</v>
      </c>
      <c r="M32" s="113">
        <v>11</v>
      </c>
      <c r="N32" s="113">
        <v>11</v>
      </c>
      <c r="O32" s="113">
        <v>13</v>
      </c>
      <c r="P32" s="138"/>
      <c r="Q32" s="113">
        <v>14</v>
      </c>
      <c r="R32" s="113">
        <v>7</v>
      </c>
      <c r="S32" s="113">
        <v>4</v>
      </c>
      <c r="T32" s="113">
        <v>7</v>
      </c>
      <c r="U32" s="113">
        <v>12</v>
      </c>
      <c r="V32" s="113">
        <v>6</v>
      </c>
      <c r="W32" s="113">
        <v>3</v>
      </c>
      <c r="X32" s="113">
        <v>4</v>
      </c>
      <c r="Y32" s="113">
        <v>6</v>
      </c>
      <c r="Z32" s="113">
        <v>5</v>
      </c>
      <c r="AA32" s="113">
        <v>17</v>
      </c>
      <c r="AB32" s="113">
        <v>11</v>
      </c>
      <c r="AC32" s="113">
        <v>4</v>
      </c>
      <c r="AD32" s="113">
        <v>10</v>
      </c>
      <c r="AE32" s="113">
        <v>14</v>
      </c>
      <c r="AF32" s="113">
        <v>6</v>
      </c>
      <c r="AG32" s="113"/>
      <c r="AH32" s="139" t="s">
        <v>149</v>
      </c>
      <c r="AI32" s="138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</row>
    <row r="33" spans="1:68" hidden="1" x14ac:dyDescent="0.25">
      <c r="A33" s="111" t="s">
        <v>150</v>
      </c>
      <c r="B33" s="138"/>
      <c r="C33" s="113">
        <v>114</v>
      </c>
      <c r="D33" s="113">
        <v>33</v>
      </c>
      <c r="E33" s="113">
        <v>50</v>
      </c>
      <c r="F33" s="113">
        <v>75</v>
      </c>
      <c r="G33" s="113">
        <v>90</v>
      </c>
      <c r="H33" s="113">
        <v>311</v>
      </c>
      <c r="I33" s="138"/>
      <c r="J33" s="113">
        <v>106</v>
      </c>
      <c r="K33" s="113">
        <v>150</v>
      </c>
      <c r="L33" s="113">
        <v>116</v>
      </c>
      <c r="M33" s="113">
        <v>104</v>
      </c>
      <c r="N33" s="113">
        <v>112</v>
      </c>
      <c r="O33" s="113">
        <v>104</v>
      </c>
      <c r="P33" s="138"/>
      <c r="Q33" s="113">
        <v>133</v>
      </c>
      <c r="R33" s="113">
        <v>132</v>
      </c>
      <c r="S33" s="113">
        <v>147</v>
      </c>
      <c r="T33" s="113">
        <v>131</v>
      </c>
      <c r="U33" s="113">
        <v>100</v>
      </c>
      <c r="V33" s="113">
        <v>82</v>
      </c>
      <c r="W33" s="113">
        <v>147</v>
      </c>
      <c r="X33" s="113">
        <v>154</v>
      </c>
      <c r="Y33" s="113">
        <v>154</v>
      </c>
      <c r="Z33" s="113">
        <v>149</v>
      </c>
      <c r="AA33" s="113">
        <v>156</v>
      </c>
      <c r="AB33" s="113">
        <v>153</v>
      </c>
      <c r="AC33" s="113">
        <v>144</v>
      </c>
      <c r="AD33" s="113">
        <v>154</v>
      </c>
      <c r="AE33" s="113">
        <v>151</v>
      </c>
      <c r="AF33" s="113">
        <v>144</v>
      </c>
      <c r="AG33" s="113"/>
      <c r="AH33" s="111" t="s">
        <v>150</v>
      </c>
      <c r="AI33" s="138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</row>
    <row r="34" spans="1:68" ht="25.5" x14ac:dyDescent="0.25">
      <c r="A34" s="108" t="s">
        <v>148</v>
      </c>
      <c r="B34" s="138" t="s">
        <v>145</v>
      </c>
      <c r="C34" s="110">
        <f t="shared" ref="C34:O34" si="31">IF(C36=0,0,(IFERROR((C35/C36),0)))</f>
        <v>0</v>
      </c>
      <c r="D34" s="110">
        <f t="shared" si="31"/>
        <v>0</v>
      </c>
      <c r="E34" s="110">
        <f t="shared" si="31"/>
        <v>0</v>
      </c>
      <c r="F34" s="110">
        <f t="shared" si="31"/>
        <v>9.3333333333333338E-2</v>
      </c>
      <c r="G34" s="110">
        <f t="shared" si="31"/>
        <v>0</v>
      </c>
      <c r="H34" s="110">
        <f t="shared" si="31"/>
        <v>1.2861736334405145E-2</v>
      </c>
      <c r="I34" s="110" t="s">
        <v>145</v>
      </c>
      <c r="J34" s="110">
        <f t="shared" si="31"/>
        <v>9.433962264150943E-3</v>
      </c>
      <c r="K34" s="110">
        <f t="shared" si="31"/>
        <v>0.06</v>
      </c>
      <c r="L34" s="110">
        <f t="shared" si="31"/>
        <v>0.11206896551724138</v>
      </c>
      <c r="M34" s="110">
        <f t="shared" si="31"/>
        <v>0.10576923076923077</v>
      </c>
      <c r="N34" s="110">
        <f t="shared" si="31"/>
        <v>9.8214285714285712E-2</v>
      </c>
      <c r="O34" s="110">
        <f t="shared" si="31"/>
        <v>0.125</v>
      </c>
      <c r="P34" s="110" t="s">
        <v>145</v>
      </c>
      <c r="Q34" s="110">
        <f t="shared" ref="Q34:BP34" si="32">IF(Q36=0,0,(IFERROR((Q35/Q36),0)))</f>
        <v>0.10526315789473684</v>
      </c>
      <c r="R34" s="110">
        <f t="shared" si="32"/>
        <v>5.3030303030303032E-2</v>
      </c>
      <c r="S34" s="110">
        <f t="shared" si="32"/>
        <v>2.7210884353741496E-2</v>
      </c>
      <c r="T34" s="110">
        <f t="shared" si="32"/>
        <v>5.3435114503816793E-2</v>
      </c>
      <c r="U34" s="110">
        <f t="shared" si="32"/>
        <v>0.12</v>
      </c>
      <c r="V34" s="110">
        <f t="shared" si="32"/>
        <v>7.3170731707317069E-2</v>
      </c>
      <c r="W34" s="110">
        <f t="shared" si="32"/>
        <v>2.0408163265306121E-2</v>
      </c>
      <c r="X34" s="110">
        <f t="shared" si="32"/>
        <v>2.5974025974025976E-2</v>
      </c>
      <c r="Y34" s="110">
        <f>IF(Y36=0,0,(IFERROR((Y35/Y36),0)))</f>
        <v>3.896103896103896E-2</v>
      </c>
      <c r="Z34" s="110">
        <f t="shared" si="32"/>
        <v>3.3557046979865772E-2</v>
      </c>
      <c r="AA34" s="110">
        <f t="shared" si="32"/>
        <v>0.10897435897435898</v>
      </c>
      <c r="AB34" s="110">
        <f t="shared" si="32"/>
        <v>7.1895424836601302E-2</v>
      </c>
      <c r="AC34" s="110">
        <f t="shared" si="32"/>
        <v>2.7777777777777776E-2</v>
      </c>
      <c r="AD34" s="110">
        <f t="shared" si="32"/>
        <v>6.4935064935064929E-2</v>
      </c>
      <c r="AE34" s="110">
        <f t="shared" si="32"/>
        <v>9.2715231788079472E-2</v>
      </c>
      <c r="AF34" s="110">
        <f t="shared" si="32"/>
        <v>4.1666666666666664E-2</v>
      </c>
      <c r="AG34" s="110"/>
      <c r="AH34" s="108" t="s">
        <v>151</v>
      </c>
      <c r="AI34" s="110" t="s">
        <v>152</v>
      </c>
      <c r="AJ34" s="110">
        <f>IF(AJ36=0,0,(IFERROR((AJ35/AJ36),0)))</f>
        <v>2.710843373493976E-2</v>
      </c>
      <c r="AK34" s="110">
        <f t="shared" si="32"/>
        <v>0.47173913043478261</v>
      </c>
      <c r="AL34" s="110">
        <f t="shared" si="32"/>
        <v>0.12658227848101267</v>
      </c>
      <c r="AM34" s="110">
        <f t="shared" si="32"/>
        <v>0.10869565217391304</v>
      </c>
      <c r="AN34" s="110">
        <f t="shared" si="32"/>
        <v>8.4507042253521125E-2</v>
      </c>
      <c r="AO34" s="110">
        <f t="shared" si="32"/>
        <v>9.3023255813953487E-2</v>
      </c>
      <c r="AP34" s="110">
        <f t="shared" si="32"/>
        <v>6.4864864864864868E-2</v>
      </c>
      <c r="AQ34" s="110">
        <f t="shared" si="32"/>
        <v>7.1428571428571425E-2</v>
      </c>
      <c r="AR34" s="110">
        <f t="shared" si="32"/>
        <v>0.36363636363636365</v>
      </c>
      <c r="AS34" s="110">
        <f t="shared" si="32"/>
        <v>0.15025906735751296</v>
      </c>
      <c r="AT34" s="110">
        <f t="shared" si="32"/>
        <v>0.12962962962962962</v>
      </c>
      <c r="AU34" s="110">
        <f t="shared" si="32"/>
        <v>0.11678832116788321</v>
      </c>
      <c r="AV34" s="110">
        <f t="shared" si="32"/>
        <v>4.7872340425531915E-2</v>
      </c>
      <c r="AW34" s="110">
        <f t="shared" si="32"/>
        <v>0</v>
      </c>
      <c r="AX34" s="110">
        <f t="shared" si="32"/>
        <v>0</v>
      </c>
      <c r="AY34" s="110">
        <f t="shared" si="32"/>
        <v>0</v>
      </c>
      <c r="AZ34" s="110">
        <f t="shared" si="32"/>
        <v>0</v>
      </c>
      <c r="BA34" s="110">
        <f t="shared" si="32"/>
        <v>0</v>
      </c>
      <c r="BB34" s="110">
        <f t="shared" si="32"/>
        <v>0</v>
      </c>
      <c r="BC34" s="110">
        <f t="shared" si="32"/>
        <v>0</v>
      </c>
      <c r="BD34" s="110">
        <f t="shared" si="32"/>
        <v>0</v>
      </c>
      <c r="BE34" s="110">
        <f t="shared" si="32"/>
        <v>0</v>
      </c>
      <c r="BF34" s="110">
        <f t="shared" si="32"/>
        <v>0</v>
      </c>
      <c r="BG34" s="110">
        <f t="shared" si="32"/>
        <v>0</v>
      </c>
      <c r="BH34" s="110">
        <f t="shared" si="32"/>
        <v>0</v>
      </c>
      <c r="BI34" s="110">
        <f t="shared" si="32"/>
        <v>0</v>
      </c>
      <c r="BJ34" s="110">
        <f t="shared" si="32"/>
        <v>0</v>
      </c>
      <c r="BK34" s="110">
        <f t="shared" si="32"/>
        <v>0</v>
      </c>
      <c r="BL34" s="110">
        <f t="shared" si="32"/>
        <v>0</v>
      </c>
      <c r="BM34" s="110">
        <f t="shared" si="32"/>
        <v>0</v>
      </c>
      <c r="BN34" s="110">
        <f t="shared" si="32"/>
        <v>0</v>
      </c>
      <c r="BO34" s="110">
        <f t="shared" si="32"/>
        <v>0</v>
      </c>
      <c r="BP34" s="110">
        <f t="shared" si="32"/>
        <v>0</v>
      </c>
    </row>
    <row r="35" spans="1:68" x14ac:dyDescent="0.25">
      <c r="A35" s="139" t="s">
        <v>149</v>
      </c>
      <c r="B35" s="138"/>
      <c r="C35" s="113">
        <v>0</v>
      </c>
      <c r="D35" s="113">
        <v>0</v>
      </c>
      <c r="E35" s="113">
        <v>0</v>
      </c>
      <c r="F35" s="113">
        <v>7</v>
      </c>
      <c r="G35" s="113">
        <v>0</v>
      </c>
      <c r="H35" s="113">
        <v>4</v>
      </c>
      <c r="I35" s="138"/>
      <c r="J35" s="113">
        <v>1</v>
      </c>
      <c r="K35" s="113">
        <v>9</v>
      </c>
      <c r="L35" s="113">
        <v>13</v>
      </c>
      <c r="M35" s="113">
        <v>11</v>
      </c>
      <c r="N35" s="113">
        <v>11</v>
      </c>
      <c r="O35" s="113">
        <v>13</v>
      </c>
      <c r="P35" s="138"/>
      <c r="Q35" s="113">
        <v>14</v>
      </c>
      <c r="R35" s="113">
        <v>7</v>
      </c>
      <c r="S35" s="113">
        <v>4</v>
      </c>
      <c r="T35" s="113">
        <v>7</v>
      </c>
      <c r="U35" s="113">
        <v>12</v>
      </c>
      <c r="V35" s="113">
        <v>6</v>
      </c>
      <c r="W35" s="113">
        <v>3</v>
      </c>
      <c r="X35" s="113">
        <v>4</v>
      </c>
      <c r="Y35" s="113">
        <v>6</v>
      </c>
      <c r="Z35" s="113">
        <v>5</v>
      </c>
      <c r="AA35" s="113">
        <v>17</v>
      </c>
      <c r="AB35" s="113">
        <v>11</v>
      </c>
      <c r="AC35" s="113">
        <v>4</v>
      </c>
      <c r="AD35" s="113">
        <v>10</v>
      </c>
      <c r="AE35" s="113">
        <v>14</v>
      </c>
      <c r="AF35" s="113">
        <v>6</v>
      </c>
      <c r="AG35" s="113"/>
      <c r="AH35" s="139" t="s">
        <v>153</v>
      </c>
      <c r="AI35" s="140"/>
      <c r="AJ35" s="113">
        <v>9</v>
      </c>
      <c r="AK35" s="113">
        <v>651</v>
      </c>
      <c r="AL35" s="113">
        <v>20</v>
      </c>
      <c r="AM35" s="113">
        <v>15</v>
      </c>
      <c r="AN35" s="113">
        <v>12</v>
      </c>
      <c r="AO35" s="113">
        <v>8</v>
      </c>
      <c r="AP35" s="113">
        <v>12</v>
      </c>
      <c r="AQ35" s="113">
        <v>4</v>
      </c>
      <c r="AR35" s="113">
        <v>40</v>
      </c>
      <c r="AS35" s="113">
        <v>29</v>
      </c>
      <c r="AT35" s="113">
        <v>21</v>
      </c>
      <c r="AU35" s="113">
        <v>16</v>
      </c>
      <c r="AV35" s="113">
        <v>9</v>
      </c>
      <c r="AW35" s="113" t="s">
        <v>79</v>
      </c>
      <c r="AX35" s="113" t="s">
        <v>79</v>
      </c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113"/>
      <c r="BN35" s="113"/>
      <c r="BO35" s="113"/>
      <c r="BP35" s="113"/>
    </row>
    <row r="36" spans="1:68" x14ac:dyDescent="0.25">
      <c r="A36" s="111" t="s">
        <v>150</v>
      </c>
      <c r="B36" s="138"/>
      <c r="C36" s="113">
        <v>114</v>
      </c>
      <c r="D36" s="113">
        <v>33</v>
      </c>
      <c r="E36" s="113">
        <v>50</v>
      </c>
      <c r="F36" s="113">
        <v>75</v>
      </c>
      <c r="G36" s="113">
        <v>90</v>
      </c>
      <c r="H36" s="113">
        <v>311</v>
      </c>
      <c r="I36" s="138"/>
      <c r="J36" s="113">
        <v>106</v>
      </c>
      <c r="K36" s="113">
        <v>150</v>
      </c>
      <c r="L36" s="113">
        <v>116</v>
      </c>
      <c r="M36" s="113">
        <v>104</v>
      </c>
      <c r="N36" s="113">
        <v>112</v>
      </c>
      <c r="O36" s="113">
        <v>104</v>
      </c>
      <c r="P36" s="138"/>
      <c r="Q36" s="113">
        <v>133</v>
      </c>
      <c r="R36" s="113">
        <v>132</v>
      </c>
      <c r="S36" s="113">
        <v>147</v>
      </c>
      <c r="T36" s="113">
        <v>131</v>
      </c>
      <c r="U36" s="113">
        <v>100</v>
      </c>
      <c r="V36" s="113">
        <v>82</v>
      </c>
      <c r="W36" s="113">
        <v>147</v>
      </c>
      <c r="X36" s="113">
        <v>154</v>
      </c>
      <c r="Y36" s="113">
        <v>154</v>
      </c>
      <c r="Z36" s="113">
        <v>149</v>
      </c>
      <c r="AA36" s="113">
        <v>156</v>
      </c>
      <c r="AB36" s="113">
        <v>153</v>
      </c>
      <c r="AC36" s="113">
        <v>144</v>
      </c>
      <c r="AD36" s="113">
        <v>154</v>
      </c>
      <c r="AE36" s="113">
        <v>151</v>
      </c>
      <c r="AF36" s="113">
        <v>144</v>
      </c>
      <c r="AG36" s="113"/>
      <c r="AH36" s="111" t="s">
        <v>154</v>
      </c>
      <c r="AI36" s="141"/>
      <c r="AJ36" s="113">
        <v>332</v>
      </c>
      <c r="AK36" s="113">
        <v>1380</v>
      </c>
      <c r="AL36" s="113">
        <v>158</v>
      </c>
      <c r="AM36" s="113">
        <v>138</v>
      </c>
      <c r="AN36" s="113">
        <v>142</v>
      </c>
      <c r="AO36" s="113">
        <v>86</v>
      </c>
      <c r="AP36" s="113">
        <v>185</v>
      </c>
      <c r="AQ36" s="113">
        <v>56</v>
      </c>
      <c r="AR36" s="113">
        <v>110</v>
      </c>
      <c r="AS36" s="113">
        <v>193</v>
      </c>
      <c r="AT36" s="113">
        <v>162</v>
      </c>
      <c r="AU36" s="113">
        <v>137</v>
      </c>
      <c r="AV36" s="113">
        <v>188</v>
      </c>
      <c r="AW36" s="113" t="s">
        <v>79</v>
      </c>
      <c r="AX36" s="113" t="s">
        <v>79</v>
      </c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</row>
    <row r="37" spans="1:68" ht="25.5" x14ac:dyDescent="0.25">
      <c r="A37" s="108" t="s">
        <v>148</v>
      </c>
      <c r="B37" s="138" t="s">
        <v>145</v>
      </c>
      <c r="C37" s="110">
        <f t="shared" ref="C37:H37" si="33">IF(C39=0,0,(IFERROR((C38/C39),0)))</f>
        <v>0</v>
      </c>
      <c r="D37" s="110">
        <f t="shared" si="33"/>
        <v>0</v>
      </c>
      <c r="E37" s="110">
        <f t="shared" si="33"/>
        <v>0</v>
      </c>
      <c r="F37" s="110">
        <f t="shared" si="33"/>
        <v>9.3333333333333338E-2</v>
      </c>
      <c r="G37" s="110">
        <f t="shared" si="33"/>
        <v>0</v>
      </c>
      <c r="H37" s="110">
        <f t="shared" si="33"/>
        <v>1.2861736334405145E-2</v>
      </c>
      <c r="I37" s="110" t="s">
        <v>145</v>
      </c>
      <c r="J37" s="110">
        <f t="shared" ref="J37:O37" si="34">IF(J39=0,0,(IFERROR((J38/J39),0)))</f>
        <v>9.433962264150943E-3</v>
      </c>
      <c r="K37" s="110">
        <f t="shared" si="34"/>
        <v>0.06</v>
      </c>
      <c r="L37" s="110">
        <f t="shared" si="34"/>
        <v>0.11206896551724138</v>
      </c>
      <c r="M37" s="110">
        <f t="shared" si="34"/>
        <v>0.10576923076923077</v>
      </c>
      <c r="N37" s="110">
        <f t="shared" si="34"/>
        <v>9.8214285714285712E-2</v>
      </c>
      <c r="O37" s="110">
        <f t="shared" si="34"/>
        <v>0.125</v>
      </c>
      <c r="P37" s="110" t="s">
        <v>145</v>
      </c>
      <c r="Q37" s="110">
        <f t="shared" ref="Q37:X37" si="35">IF(Q39=0,0,(IFERROR((Q38/Q39),0)))</f>
        <v>0.10526315789473684</v>
      </c>
      <c r="R37" s="110">
        <f t="shared" si="35"/>
        <v>5.3030303030303032E-2</v>
      </c>
      <c r="S37" s="110">
        <f t="shared" si="35"/>
        <v>2.7210884353741496E-2</v>
      </c>
      <c r="T37" s="110">
        <f t="shared" si="35"/>
        <v>5.3435114503816793E-2</v>
      </c>
      <c r="U37" s="110">
        <f t="shared" si="35"/>
        <v>0.12</v>
      </c>
      <c r="V37" s="110">
        <f t="shared" si="35"/>
        <v>7.3170731707317069E-2</v>
      </c>
      <c r="W37" s="110">
        <f t="shared" si="35"/>
        <v>2.0408163265306121E-2</v>
      </c>
      <c r="X37" s="110">
        <f t="shared" si="35"/>
        <v>2.5974025974025976E-2</v>
      </c>
      <c r="Y37" s="110">
        <f>IF(Y39=0,0,(IFERROR((Y38/Y39),0)))</f>
        <v>3.896103896103896E-2</v>
      </c>
      <c r="Z37" s="110">
        <f t="shared" ref="Z37:AF37" si="36">IF(Z39=0,0,(IFERROR((Z38/Z39),0)))</f>
        <v>3.3557046979865772E-2</v>
      </c>
      <c r="AA37" s="110">
        <f t="shared" si="36"/>
        <v>0.10897435897435898</v>
      </c>
      <c r="AB37" s="110">
        <f t="shared" si="36"/>
        <v>7.1895424836601302E-2</v>
      </c>
      <c r="AC37" s="110">
        <f t="shared" si="36"/>
        <v>2.7777777777777776E-2</v>
      </c>
      <c r="AD37" s="110">
        <f t="shared" si="36"/>
        <v>6.4935064935064929E-2</v>
      </c>
      <c r="AE37" s="110">
        <f t="shared" si="36"/>
        <v>9.2715231788079472E-2</v>
      </c>
      <c r="AF37" s="110">
        <f t="shared" si="36"/>
        <v>4.1666666666666664E-2</v>
      </c>
      <c r="AG37" s="110"/>
      <c r="AH37" s="108" t="s">
        <v>155</v>
      </c>
      <c r="AI37" s="110" t="s">
        <v>156</v>
      </c>
      <c r="AJ37" s="110">
        <f t="shared" ref="AJ37:BP37" si="37">IF(AJ39=0,0,(IFERROR((AJ38/AJ39),0)))</f>
        <v>0</v>
      </c>
      <c r="AK37" s="110">
        <f t="shared" si="37"/>
        <v>0</v>
      </c>
      <c r="AL37" s="110">
        <f t="shared" si="37"/>
        <v>0</v>
      </c>
      <c r="AM37" s="110">
        <f t="shared" si="37"/>
        <v>0</v>
      </c>
      <c r="AN37" s="110">
        <f t="shared" si="37"/>
        <v>0</v>
      </c>
      <c r="AO37" s="110">
        <f t="shared" si="37"/>
        <v>0</v>
      </c>
      <c r="AP37" s="110">
        <f t="shared" si="37"/>
        <v>0</v>
      </c>
      <c r="AQ37" s="110">
        <f t="shared" si="37"/>
        <v>0</v>
      </c>
      <c r="AR37" s="110">
        <f t="shared" si="37"/>
        <v>0</v>
      </c>
      <c r="AS37" s="110">
        <f t="shared" si="37"/>
        <v>0</v>
      </c>
      <c r="AT37" s="110">
        <f t="shared" si="37"/>
        <v>0</v>
      </c>
      <c r="AU37" s="110">
        <f t="shared" si="37"/>
        <v>0</v>
      </c>
      <c r="AV37" s="110">
        <f t="shared" si="37"/>
        <v>0</v>
      </c>
      <c r="AW37" s="110">
        <f t="shared" si="37"/>
        <v>0.11627906976744186</v>
      </c>
      <c r="AX37" s="110">
        <f t="shared" si="37"/>
        <v>0.17886178861788618</v>
      </c>
      <c r="AY37" s="110">
        <f t="shared" si="37"/>
        <v>0</v>
      </c>
      <c r="AZ37" s="110">
        <f t="shared" si="37"/>
        <v>0</v>
      </c>
      <c r="BA37" s="110">
        <f t="shared" si="37"/>
        <v>0</v>
      </c>
      <c r="BB37" s="110">
        <f t="shared" si="37"/>
        <v>0</v>
      </c>
      <c r="BC37" s="110">
        <f t="shared" si="37"/>
        <v>0</v>
      </c>
      <c r="BD37" s="110">
        <f t="shared" si="37"/>
        <v>0</v>
      </c>
      <c r="BE37" s="110">
        <f t="shared" si="37"/>
        <v>0</v>
      </c>
      <c r="BF37" s="110">
        <f t="shared" si="37"/>
        <v>0</v>
      </c>
      <c r="BG37" s="110">
        <f t="shared" si="37"/>
        <v>0</v>
      </c>
      <c r="BH37" s="110">
        <f t="shared" si="37"/>
        <v>0</v>
      </c>
      <c r="BI37" s="110">
        <f t="shared" si="37"/>
        <v>0</v>
      </c>
      <c r="BJ37" s="110">
        <f t="shared" si="37"/>
        <v>0</v>
      </c>
      <c r="BK37" s="110">
        <f t="shared" si="37"/>
        <v>0</v>
      </c>
      <c r="BL37" s="110">
        <f t="shared" si="37"/>
        <v>0</v>
      </c>
      <c r="BM37" s="110">
        <f t="shared" si="37"/>
        <v>0</v>
      </c>
      <c r="BN37" s="110">
        <f t="shared" si="37"/>
        <v>0</v>
      </c>
      <c r="BO37" s="110">
        <f t="shared" si="37"/>
        <v>0</v>
      </c>
      <c r="BP37" s="110">
        <f t="shared" si="37"/>
        <v>0</v>
      </c>
    </row>
    <row r="38" spans="1:68" x14ac:dyDescent="0.25">
      <c r="A38" s="139" t="s">
        <v>149</v>
      </c>
      <c r="B38" s="138"/>
      <c r="C38" s="113">
        <v>0</v>
      </c>
      <c r="D38" s="113">
        <v>0</v>
      </c>
      <c r="E38" s="113">
        <v>0</v>
      </c>
      <c r="F38" s="113">
        <v>7</v>
      </c>
      <c r="G38" s="113">
        <v>0</v>
      </c>
      <c r="H38" s="113">
        <v>4</v>
      </c>
      <c r="I38" s="138"/>
      <c r="J38" s="113">
        <v>1</v>
      </c>
      <c r="K38" s="113">
        <v>9</v>
      </c>
      <c r="L38" s="113">
        <v>13</v>
      </c>
      <c r="M38" s="113">
        <v>11</v>
      </c>
      <c r="N38" s="113">
        <v>11</v>
      </c>
      <c r="O38" s="113">
        <v>13</v>
      </c>
      <c r="P38" s="138"/>
      <c r="Q38" s="113">
        <v>14</v>
      </c>
      <c r="R38" s="113">
        <v>7</v>
      </c>
      <c r="S38" s="113">
        <v>4</v>
      </c>
      <c r="T38" s="113">
        <v>7</v>
      </c>
      <c r="U38" s="113">
        <v>12</v>
      </c>
      <c r="V38" s="113">
        <v>6</v>
      </c>
      <c r="W38" s="113">
        <v>3</v>
      </c>
      <c r="X38" s="113">
        <v>4</v>
      </c>
      <c r="Y38" s="113">
        <v>6</v>
      </c>
      <c r="Z38" s="113">
        <v>5</v>
      </c>
      <c r="AA38" s="113">
        <v>17</v>
      </c>
      <c r="AB38" s="113">
        <v>11</v>
      </c>
      <c r="AC38" s="113">
        <v>4</v>
      </c>
      <c r="AD38" s="113">
        <v>10</v>
      </c>
      <c r="AE38" s="113">
        <v>14</v>
      </c>
      <c r="AF38" s="113">
        <v>6</v>
      </c>
      <c r="AG38" s="113"/>
      <c r="AH38" s="139" t="s">
        <v>157</v>
      </c>
      <c r="AI38" s="140"/>
      <c r="AJ38" s="113">
        <v>0</v>
      </c>
      <c r="AK38" s="113">
        <v>0</v>
      </c>
      <c r="AL38" s="113">
        <v>0</v>
      </c>
      <c r="AM38" s="113">
        <v>0</v>
      </c>
      <c r="AN38" s="113">
        <v>0</v>
      </c>
      <c r="AO38" s="113">
        <v>0</v>
      </c>
      <c r="AP38" s="113">
        <v>0</v>
      </c>
      <c r="AQ38" s="113">
        <v>0</v>
      </c>
      <c r="AR38" s="113">
        <v>0</v>
      </c>
      <c r="AS38" s="113">
        <v>0</v>
      </c>
      <c r="AT38" s="113">
        <v>0</v>
      </c>
      <c r="AU38" s="113">
        <v>0</v>
      </c>
      <c r="AV38" s="113">
        <v>0</v>
      </c>
      <c r="AW38" s="113">
        <v>15</v>
      </c>
      <c r="AX38" s="113">
        <v>22</v>
      </c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</row>
    <row r="39" spans="1:68" x14ac:dyDescent="0.25">
      <c r="A39" s="111" t="s">
        <v>150</v>
      </c>
      <c r="B39" s="138"/>
      <c r="C39" s="113">
        <v>114</v>
      </c>
      <c r="D39" s="113">
        <v>33</v>
      </c>
      <c r="E39" s="113">
        <v>50</v>
      </c>
      <c r="F39" s="113">
        <v>75</v>
      </c>
      <c r="G39" s="113">
        <v>90</v>
      </c>
      <c r="H39" s="113">
        <v>311</v>
      </c>
      <c r="I39" s="138"/>
      <c r="J39" s="113">
        <v>106</v>
      </c>
      <c r="K39" s="113">
        <v>150</v>
      </c>
      <c r="L39" s="113">
        <v>116</v>
      </c>
      <c r="M39" s="113">
        <v>104</v>
      </c>
      <c r="N39" s="113">
        <v>112</v>
      </c>
      <c r="O39" s="113">
        <v>104</v>
      </c>
      <c r="P39" s="138"/>
      <c r="Q39" s="113">
        <v>133</v>
      </c>
      <c r="R39" s="113">
        <v>132</v>
      </c>
      <c r="S39" s="113">
        <v>147</v>
      </c>
      <c r="T39" s="113">
        <v>131</v>
      </c>
      <c r="U39" s="113">
        <v>100</v>
      </c>
      <c r="V39" s="113">
        <v>82</v>
      </c>
      <c r="W39" s="113">
        <v>147</v>
      </c>
      <c r="X39" s="113">
        <v>154</v>
      </c>
      <c r="Y39" s="113">
        <v>154</v>
      </c>
      <c r="Z39" s="113">
        <v>149</v>
      </c>
      <c r="AA39" s="113">
        <v>156</v>
      </c>
      <c r="AB39" s="113">
        <v>153</v>
      </c>
      <c r="AC39" s="113">
        <v>144</v>
      </c>
      <c r="AD39" s="113">
        <v>154</v>
      </c>
      <c r="AE39" s="113">
        <v>151</v>
      </c>
      <c r="AF39" s="113">
        <v>144</v>
      </c>
      <c r="AG39" s="113"/>
      <c r="AH39" s="111" t="s">
        <v>154</v>
      </c>
      <c r="AI39" s="141"/>
      <c r="AJ39" s="113">
        <v>0</v>
      </c>
      <c r="AK39" s="113">
        <v>0</v>
      </c>
      <c r="AL39" s="113">
        <v>0</v>
      </c>
      <c r="AM39" s="113">
        <v>0</v>
      </c>
      <c r="AN39" s="113">
        <v>0</v>
      </c>
      <c r="AO39" s="113">
        <v>0</v>
      </c>
      <c r="AP39" s="113">
        <v>0</v>
      </c>
      <c r="AQ39" s="113">
        <v>0</v>
      </c>
      <c r="AR39" s="113">
        <v>0</v>
      </c>
      <c r="AS39" s="113">
        <v>0</v>
      </c>
      <c r="AT39" s="113">
        <v>0</v>
      </c>
      <c r="AU39" s="113">
        <v>0</v>
      </c>
      <c r="AV39" s="113">
        <v>0</v>
      </c>
      <c r="AW39" s="113">
        <v>129</v>
      </c>
      <c r="AX39" s="113">
        <v>123</v>
      </c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</row>
    <row r="40" spans="1:68" s="119" customFormat="1" x14ac:dyDescent="0.25">
      <c r="A40" s="117" t="s">
        <v>158</v>
      </c>
      <c r="B40" s="118"/>
      <c r="C40" s="118"/>
      <c r="D40" s="118"/>
      <c r="E40" s="118"/>
      <c r="F40" s="118"/>
      <c r="G40" s="118"/>
      <c r="H40" s="118"/>
      <c r="I40" s="130">
        <v>1</v>
      </c>
      <c r="J40" s="118">
        <f t="shared" ref="J40:BP40" si="38">IFERROR((J41/J42),0)</f>
        <v>0.99307159353348728</v>
      </c>
      <c r="K40" s="118">
        <f t="shared" si="38"/>
        <v>1</v>
      </c>
      <c r="L40" s="118">
        <f t="shared" si="38"/>
        <v>2.0168067226890756</v>
      </c>
      <c r="M40" s="118">
        <f t="shared" si="38"/>
        <v>0.94110854503464203</v>
      </c>
      <c r="N40" s="118">
        <f t="shared" si="38"/>
        <v>0.92378752886836024</v>
      </c>
      <c r="O40" s="118">
        <f t="shared" si="38"/>
        <v>0.91489361702127658</v>
      </c>
      <c r="P40" s="130">
        <v>1</v>
      </c>
      <c r="Q40" s="118">
        <f t="shared" si="38"/>
        <v>1.0212765957446808</v>
      </c>
      <c r="R40" s="118">
        <f t="shared" si="38"/>
        <v>1.0981524249422632</v>
      </c>
      <c r="S40" s="118">
        <f t="shared" si="38"/>
        <v>1.2765957446808511</v>
      </c>
      <c r="T40" s="118">
        <f t="shared" si="38"/>
        <v>1.2234042553191489</v>
      </c>
      <c r="U40" s="118">
        <f t="shared" si="38"/>
        <v>1.2234042553191489</v>
      </c>
      <c r="V40" s="118">
        <f t="shared" si="38"/>
        <v>1.0585106382978724</v>
      </c>
      <c r="W40" s="118">
        <f t="shared" si="38"/>
        <v>1.2446808510638299</v>
      </c>
      <c r="X40" s="118">
        <f t="shared" si="38"/>
        <v>1.2021276595744681</v>
      </c>
      <c r="Y40" s="118">
        <f t="shared" si="38"/>
        <v>1.1542553191489362</v>
      </c>
      <c r="Z40" s="118">
        <f t="shared" si="38"/>
        <v>1.3723404255319149</v>
      </c>
      <c r="AA40" s="118">
        <f t="shared" si="38"/>
        <v>1.3819148936170214</v>
      </c>
      <c r="AB40" s="118">
        <f t="shared" si="38"/>
        <v>1.3819148936170214</v>
      </c>
      <c r="AC40" s="118">
        <f t="shared" si="38"/>
        <v>1.2574468085106383</v>
      </c>
      <c r="AD40" s="118">
        <f t="shared" si="38"/>
        <v>1.1170212765957446</v>
      </c>
      <c r="AE40" s="118">
        <f t="shared" si="38"/>
        <v>1.0212765957446808</v>
      </c>
      <c r="AF40" s="118">
        <f t="shared" si="38"/>
        <v>2</v>
      </c>
      <c r="AG40" s="118"/>
      <c r="AH40" s="117" t="s">
        <v>159</v>
      </c>
      <c r="AI40" s="130">
        <v>1</v>
      </c>
      <c r="AJ40" s="118">
        <f>IFERROR((AJ41/AJ42),0)</f>
        <v>1.1801896733403583</v>
      </c>
      <c r="AK40" s="118">
        <f t="shared" si="38"/>
        <v>1.1000000000000001</v>
      </c>
      <c r="AL40" s="118">
        <f t="shared" si="38"/>
        <v>1.0088888888888889</v>
      </c>
      <c r="AM40" s="118">
        <f t="shared" si="38"/>
        <v>1.2772727272727273</v>
      </c>
      <c r="AN40" s="118">
        <f t="shared" si="38"/>
        <v>1.2818181818181817</v>
      </c>
      <c r="AO40" s="118">
        <f t="shared" si="38"/>
        <v>1.1636363636363636</v>
      </c>
      <c r="AP40" s="118">
        <f t="shared" si="38"/>
        <v>1.65</v>
      </c>
      <c r="AQ40" s="118">
        <f t="shared" si="38"/>
        <v>1.6772727272727272</v>
      </c>
      <c r="AR40" s="118">
        <f t="shared" si="38"/>
        <v>1.1954545454545455</v>
      </c>
      <c r="AS40" s="118">
        <f t="shared" si="38"/>
        <v>1.0818181818181818</v>
      </c>
      <c r="AT40" s="118">
        <f t="shared" si="38"/>
        <v>1.1636363636363636</v>
      </c>
      <c r="AU40" s="118">
        <f t="shared" si="38"/>
        <v>1.1309090909090909</v>
      </c>
      <c r="AV40" s="118">
        <f t="shared" si="38"/>
        <v>1.1636363636363636</v>
      </c>
      <c r="AW40" s="118">
        <f>IFERROR((AW41/AW42),0)</f>
        <v>1.2772727272727273</v>
      </c>
      <c r="AX40" s="118">
        <f t="shared" si="38"/>
        <v>1.1954545454545455</v>
      </c>
      <c r="AY40" s="118">
        <f t="shared" si="38"/>
        <v>0</v>
      </c>
      <c r="AZ40" s="118">
        <f t="shared" si="38"/>
        <v>0</v>
      </c>
      <c r="BA40" s="118">
        <f t="shared" si="38"/>
        <v>0</v>
      </c>
      <c r="BB40" s="118">
        <f t="shared" si="38"/>
        <v>0</v>
      </c>
      <c r="BC40" s="118">
        <f t="shared" si="38"/>
        <v>0</v>
      </c>
      <c r="BD40" s="118">
        <f t="shared" si="38"/>
        <v>0</v>
      </c>
      <c r="BE40" s="118">
        <f t="shared" si="38"/>
        <v>0</v>
      </c>
      <c r="BF40" s="118">
        <f t="shared" si="38"/>
        <v>0</v>
      </c>
      <c r="BG40" s="118">
        <f t="shared" si="38"/>
        <v>0</v>
      </c>
      <c r="BH40" s="118">
        <f t="shared" si="38"/>
        <v>0</v>
      </c>
      <c r="BI40" s="118">
        <f t="shared" si="38"/>
        <v>0</v>
      </c>
      <c r="BJ40" s="118">
        <f t="shared" si="38"/>
        <v>0</v>
      </c>
      <c r="BK40" s="118">
        <f t="shared" si="38"/>
        <v>0</v>
      </c>
      <c r="BL40" s="118">
        <f t="shared" si="38"/>
        <v>0</v>
      </c>
      <c r="BM40" s="118">
        <f t="shared" si="38"/>
        <v>0</v>
      </c>
      <c r="BN40" s="118">
        <f t="shared" si="38"/>
        <v>0</v>
      </c>
      <c r="BO40" s="118">
        <f t="shared" si="38"/>
        <v>0</v>
      </c>
      <c r="BP40" s="118">
        <f t="shared" si="38"/>
        <v>0</v>
      </c>
    </row>
    <row r="41" spans="1:68" s="132" customFormat="1" x14ac:dyDescent="0.25">
      <c r="A41" s="129" t="s">
        <v>160</v>
      </c>
      <c r="B41" s="130"/>
      <c r="C41" s="14"/>
      <c r="D41" s="14"/>
      <c r="E41" s="14"/>
      <c r="F41" s="14"/>
      <c r="G41" s="14"/>
      <c r="H41" s="14"/>
      <c r="I41" s="130"/>
      <c r="J41" s="14">
        <f>Efetividade!N70+Efetividade!N71</f>
        <v>1720</v>
      </c>
      <c r="K41" s="14">
        <v>940</v>
      </c>
      <c r="L41" s="14">
        <v>720</v>
      </c>
      <c r="M41" s="14">
        <v>1630</v>
      </c>
      <c r="N41" s="14">
        <v>1600</v>
      </c>
      <c r="O41" s="14">
        <v>860</v>
      </c>
      <c r="P41" s="130"/>
      <c r="Q41" s="14">
        <v>960</v>
      </c>
      <c r="R41" s="14">
        <v>1902</v>
      </c>
      <c r="S41" s="14">
        <v>1200</v>
      </c>
      <c r="T41" s="14">
        <v>1150</v>
      </c>
      <c r="U41" s="14">
        <v>1150</v>
      </c>
      <c r="V41" s="14">
        <v>995</v>
      </c>
      <c r="W41" s="14">
        <v>1170</v>
      </c>
      <c r="X41" s="14">
        <v>1130</v>
      </c>
      <c r="Y41" s="14">
        <v>1085</v>
      </c>
      <c r="Z41" s="14">
        <v>1290</v>
      </c>
      <c r="AA41" s="14">
        <v>1299</v>
      </c>
      <c r="AB41" s="14">
        <v>1299</v>
      </c>
      <c r="AC41" s="14">
        <v>1182</v>
      </c>
      <c r="AD41" s="14">
        <v>1050</v>
      </c>
      <c r="AE41" s="14">
        <v>960</v>
      </c>
      <c r="AF41" s="14">
        <v>1880</v>
      </c>
      <c r="AG41" s="14"/>
      <c r="AH41" s="129" t="s">
        <v>160</v>
      </c>
      <c r="AI41" s="131"/>
      <c r="AJ41" s="14">
        <v>1120</v>
      </c>
      <c r="AK41" s="14">
        <v>1210</v>
      </c>
      <c r="AL41" s="14">
        <v>2270</v>
      </c>
      <c r="AM41" s="14">
        <v>1405</v>
      </c>
      <c r="AN41" s="14">
        <v>1410</v>
      </c>
      <c r="AO41" s="14">
        <v>1280</v>
      </c>
      <c r="AP41" s="14">
        <v>1815</v>
      </c>
      <c r="AQ41" s="14">
        <v>1845</v>
      </c>
      <c r="AR41" s="14">
        <v>1315</v>
      </c>
      <c r="AS41" s="14">
        <v>1190</v>
      </c>
      <c r="AT41" s="14">
        <v>1280</v>
      </c>
      <c r="AU41" s="14">
        <v>1244</v>
      </c>
      <c r="AV41" s="14">
        <v>1280</v>
      </c>
      <c r="AW41" s="14">
        <v>1405</v>
      </c>
      <c r="AX41" s="14">
        <v>1315</v>
      </c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</row>
    <row r="42" spans="1:68" s="132" customFormat="1" x14ac:dyDescent="0.25">
      <c r="A42" s="129" t="s">
        <v>161</v>
      </c>
      <c r="B42" s="130"/>
      <c r="C42" s="133"/>
      <c r="D42" s="14"/>
      <c r="E42" s="14"/>
      <c r="F42" s="14"/>
      <c r="G42" s="14"/>
      <c r="H42" s="14"/>
      <c r="I42" s="130"/>
      <c r="J42" s="14">
        <f>Produção!H41</f>
        <v>1732</v>
      </c>
      <c r="K42" s="14">
        <v>940</v>
      </c>
      <c r="L42" s="14">
        <v>357</v>
      </c>
      <c r="M42" s="14">
        <v>1732</v>
      </c>
      <c r="N42" s="14">
        <v>1732</v>
      </c>
      <c r="O42" s="14">
        <v>940</v>
      </c>
      <c r="P42" s="130"/>
      <c r="Q42" s="14">
        <v>940</v>
      </c>
      <c r="R42" s="14">
        <v>1732</v>
      </c>
      <c r="S42" s="14">
        <v>940</v>
      </c>
      <c r="T42" s="14">
        <v>940</v>
      </c>
      <c r="U42" s="14">
        <v>940</v>
      </c>
      <c r="V42" s="14">
        <v>940</v>
      </c>
      <c r="W42" s="14">
        <v>940</v>
      </c>
      <c r="X42" s="14">
        <v>940</v>
      </c>
      <c r="Y42" s="14">
        <v>940</v>
      </c>
      <c r="Z42" s="14">
        <v>940</v>
      </c>
      <c r="AA42" s="14">
        <v>940</v>
      </c>
      <c r="AB42" s="14">
        <v>940</v>
      </c>
      <c r="AC42" s="14">
        <v>940</v>
      </c>
      <c r="AD42" s="14">
        <v>940</v>
      </c>
      <c r="AE42" s="14">
        <v>940</v>
      </c>
      <c r="AF42" s="14">
        <v>940</v>
      </c>
      <c r="AG42" s="14"/>
      <c r="AH42" s="129" t="s">
        <v>161</v>
      </c>
      <c r="AI42" s="134"/>
      <c r="AJ42" s="14">
        <v>949</v>
      </c>
      <c r="AK42" s="14">
        <v>1100</v>
      </c>
      <c r="AL42" s="14">
        <v>2250</v>
      </c>
      <c r="AM42" s="14">
        <v>1100</v>
      </c>
      <c r="AN42" s="14">
        <v>1100</v>
      </c>
      <c r="AO42" s="14">
        <v>1100</v>
      </c>
      <c r="AP42" s="14">
        <v>1100</v>
      </c>
      <c r="AQ42" s="14">
        <v>1100</v>
      </c>
      <c r="AR42" s="14">
        <v>1100</v>
      </c>
      <c r="AS42" s="14">
        <v>1100</v>
      </c>
      <c r="AT42" s="14">
        <v>1100</v>
      </c>
      <c r="AU42" s="14">
        <v>1100</v>
      </c>
      <c r="AV42" s="14">
        <v>1100</v>
      </c>
      <c r="AW42" s="14">
        <v>1100</v>
      </c>
      <c r="AX42" s="14">
        <v>1100</v>
      </c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</row>
    <row r="43" spans="1:68" s="123" customFormat="1" x14ac:dyDescent="0.25">
      <c r="A43" s="128" t="s">
        <v>162</v>
      </c>
      <c r="B43" s="110"/>
      <c r="C43" s="110"/>
      <c r="D43" s="110"/>
      <c r="E43" s="110"/>
      <c r="F43" s="110"/>
      <c r="G43" s="110"/>
      <c r="H43" s="110"/>
      <c r="I43" s="110" t="s">
        <v>163</v>
      </c>
      <c r="J43" s="110">
        <f t="shared" ref="J43:BP43" si="39">IFERROR((J44/J45),0)</f>
        <v>1</v>
      </c>
      <c r="K43" s="110">
        <f t="shared" si="39"/>
        <v>1</v>
      </c>
      <c r="L43" s="110">
        <f t="shared" si="39"/>
        <v>1</v>
      </c>
      <c r="M43" s="110">
        <f t="shared" si="39"/>
        <v>1</v>
      </c>
      <c r="N43" s="110">
        <f t="shared" si="39"/>
        <v>1</v>
      </c>
      <c r="O43" s="110">
        <f t="shared" si="39"/>
        <v>1</v>
      </c>
      <c r="P43" s="110" t="s">
        <v>163</v>
      </c>
      <c r="Q43" s="110">
        <f t="shared" si="39"/>
        <v>1</v>
      </c>
      <c r="R43" s="110">
        <f t="shared" si="39"/>
        <v>1</v>
      </c>
      <c r="S43" s="110">
        <f t="shared" si="39"/>
        <v>1</v>
      </c>
      <c r="T43" s="110">
        <f t="shared" si="39"/>
        <v>1</v>
      </c>
      <c r="U43" s="110">
        <f t="shared" si="39"/>
        <v>1</v>
      </c>
      <c r="V43" s="110">
        <f t="shared" si="39"/>
        <v>1</v>
      </c>
      <c r="W43" s="110">
        <f t="shared" si="39"/>
        <v>1</v>
      </c>
      <c r="X43" s="110">
        <f t="shared" si="39"/>
        <v>1</v>
      </c>
      <c r="Y43" s="110">
        <f>IFERROR((Y44/Y45),0)</f>
        <v>1</v>
      </c>
      <c r="Z43" s="110">
        <f t="shared" si="39"/>
        <v>1</v>
      </c>
      <c r="AA43" s="110">
        <f t="shared" si="39"/>
        <v>1</v>
      </c>
      <c r="AB43" s="110">
        <f t="shared" si="39"/>
        <v>1</v>
      </c>
      <c r="AC43" s="110">
        <f t="shared" si="39"/>
        <v>1</v>
      </c>
      <c r="AD43" s="110">
        <f t="shared" si="39"/>
        <v>1</v>
      </c>
      <c r="AE43" s="110">
        <f t="shared" si="39"/>
        <v>1</v>
      </c>
      <c r="AF43" s="110">
        <f t="shared" si="39"/>
        <v>1</v>
      </c>
      <c r="AG43" s="110"/>
      <c r="AH43" s="128" t="s">
        <v>164</v>
      </c>
      <c r="AI43" s="110" t="s">
        <v>163</v>
      </c>
      <c r="AJ43" s="110">
        <f>IFERROR((AJ44/AJ45),0)</f>
        <v>1</v>
      </c>
      <c r="AK43" s="110">
        <f t="shared" si="39"/>
        <v>1</v>
      </c>
      <c r="AL43" s="110">
        <f t="shared" si="39"/>
        <v>1</v>
      </c>
      <c r="AM43" s="110">
        <f t="shared" si="39"/>
        <v>1</v>
      </c>
      <c r="AN43" s="110">
        <f t="shared" si="39"/>
        <v>1</v>
      </c>
      <c r="AO43" s="110">
        <f t="shared" si="39"/>
        <v>1</v>
      </c>
      <c r="AP43" s="110">
        <f t="shared" si="39"/>
        <v>1</v>
      </c>
      <c r="AQ43" s="110">
        <f t="shared" si="39"/>
        <v>1</v>
      </c>
      <c r="AR43" s="110">
        <f t="shared" si="39"/>
        <v>1</v>
      </c>
      <c r="AS43" s="110">
        <f t="shared" si="39"/>
        <v>1</v>
      </c>
      <c r="AT43" s="110">
        <f t="shared" si="39"/>
        <v>1</v>
      </c>
      <c r="AU43" s="110">
        <f t="shared" si="39"/>
        <v>1</v>
      </c>
      <c r="AV43" s="110">
        <f t="shared" si="39"/>
        <v>1</v>
      </c>
      <c r="AW43" s="110">
        <f t="shared" si="39"/>
        <v>1</v>
      </c>
      <c r="AX43" s="110">
        <f t="shared" si="39"/>
        <v>1</v>
      </c>
      <c r="AY43" s="110">
        <f t="shared" si="39"/>
        <v>0</v>
      </c>
      <c r="AZ43" s="110">
        <f t="shared" si="39"/>
        <v>0</v>
      </c>
      <c r="BA43" s="110">
        <f t="shared" si="39"/>
        <v>0</v>
      </c>
      <c r="BB43" s="110">
        <f t="shared" si="39"/>
        <v>0</v>
      </c>
      <c r="BC43" s="110">
        <f t="shared" si="39"/>
        <v>0</v>
      </c>
      <c r="BD43" s="110">
        <f t="shared" si="39"/>
        <v>0</v>
      </c>
      <c r="BE43" s="110">
        <f t="shared" si="39"/>
        <v>0</v>
      </c>
      <c r="BF43" s="110">
        <f t="shared" si="39"/>
        <v>0</v>
      </c>
      <c r="BG43" s="110">
        <f t="shared" si="39"/>
        <v>0</v>
      </c>
      <c r="BH43" s="110">
        <f t="shared" si="39"/>
        <v>0</v>
      </c>
      <c r="BI43" s="110">
        <f t="shared" si="39"/>
        <v>0</v>
      </c>
      <c r="BJ43" s="110">
        <f t="shared" si="39"/>
        <v>0</v>
      </c>
      <c r="BK43" s="110">
        <f t="shared" si="39"/>
        <v>0</v>
      </c>
      <c r="BL43" s="110">
        <f t="shared" si="39"/>
        <v>0</v>
      </c>
      <c r="BM43" s="110">
        <f t="shared" si="39"/>
        <v>0</v>
      </c>
      <c r="BN43" s="110">
        <f t="shared" si="39"/>
        <v>0</v>
      </c>
      <c r="BO43" s="110">
        <f t="shared" si="39"/>
        <v>0</v>
      </c>
      <c r="BP43" s="110">
        <f t="shared" si="39"/>
        <v>0</v>
      </c>
    </row>
    <row r="44" spans="1:68" s="132" customFormat="1" x14ac:dyDescent="0.25">
      <c r="A44" s="129" t="s">
        <v>165</v>
      </c>
      <c r="B44" s="130"/>
      <c r="C44" s="14"/>
      <c r="D44" s="14"/>
      <c r="E44" s="14"/>
      <c r="F44" s="14"/>
      <c r="G44" s="14"/>
      <c r="H44" s="14"/>
      <c r="I44" s="130"/>
      <c r="J44" s="14">
        <v>2620</v>
      </c>
      <c r="K44" s="14">
        <v>2796</v>
      </c>
      <c r="L44" s="14">
        <v>2944</v>
      </c>
      <c r="M44" s="14">
        <v>2896</v>
      </c>
      <c r="N44" s="14">
        <v>3080</v>
      </c>
      <c r="O44" s="14">
        <v>2943</v>
      </c>
      <c r="P44" s="130"/>
      <c r="Q44" s="14">
        <v>13749</v>
      </c>
      <c r="R44" s="14">
        <v>2959</v>
      </c>
      <c r="S44" s="14">
        <v>3703</v>
      </c>
      <c r="T44" s="14">
        <v>4060</v>
      </c>
      <c r="U44" s="14">
        <v>4022</v>
      </c>
      <c r="V44" s="14">
        <v>3772</v>
      </c>
      <c r="W44" s="14">
        <v>3849</v>
      </c>
      <c r="X44" s="14">
        <v>4095</v>
      </c>
      <c r="Y44" s="14">
        <v>3700</v>
      </c>
      <c r="Z44" s="14">
        <v>4322</v>
      </c>
      <c r="AA44" s="14">
        <v>4195</v>
      </c>
      <c r="AB44" s="14">
        <v>4056</v>
      </c>
      <c r="AC44" s="14">
        <v>3475</v>
      </c>
      <c r="AD44" s="14">
        <v>3967</v>
      </c>
      <c r="AE44" s="14">
        <v>4380</v>
      </c>
      <c r="AF44" s="14">
        <v>4398</v>
      </c>
      <c r="AG44" s="14"/>
      <c r="AH44" s="129" t="s">
        <v>165</v>
      </c>
      <c r="AI44" s="131"/>
      <c r="AJ44" s="113">
        <v>3800</v>
      </c>
      <c r="AK44" s="113">
        <v>4535</v>
      </c>
      <c r="AL44" s="113">
        <v>4514</v>
      </c>
      <c r="AM44" s="113">
        <v>4212</v>
      </c>
      <c r="AN44" s="113">
        <v>4241</v>
      </c>
      <c r="AO44" s="113">
        <v>4577</v>
      </c>
      <c r="AP44" s="113">
        <v>4595</v>
      </c>
      <c r="AQ44" s="113">
        <v>4411</v>
      </c>
      <c r="AR44" s="113">
        <v>4603</v>
      </c>
      <c r="AS44" s="113">
        <v>4767</v>
      </c>
      <c r="AT44" s="113">
        <v>4467</v>
      </c>
      <c r="AU44" s="113">
        <v>4637</v>
      </c>
      <c r="AV44" s="113">
        <v>4634</v>
      </c>
      <c r="AW44" s="113">
        <v>5286</v>
      </c>
      <c r="AX44" s="113">
        <v>5501</v>
      </c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</row>
    <row r="45" spans="1:68" s="132" customFormat="1" x14ac:dyDescent="0.25">
      <c r="A45" s="129" t="s">
        <v>166</v>
      </c>
      <c r="B45" s="130"/>
      <c r="C45" s="133"/>
      <c r="D45" s="14"/>
      <c r="E45" s="14"/>
      <c r="F45" s="14"/>
      <c r="G45" s="14"/>
      <c r="H45" s="14"/>
      <c r="I45" s="130"/>
      <c r="J45" s="14">
        <v>2620</v>
      </c>
      <c r="K45" s="14">
        <v>2796</v>
      </c>
      <c r="L45" s="14">
        <v>2944</v>
      </c>
      <c r="M45" s="14">
        <v>2896</v>
      </c>
      <c r="N45" s="14">
        <v>3080</v>
      </c>
      <c r="O45" s="14">
        <v>2943</v>
      </c>
      <c r="P45" s="130"/>
      <c r="Q45" s="14">
        <v>13749</v>
      </c>
      <c r="R45" s="14">
        <v>2959</v>
      </c>
      <c r="S45" s="14">
        <v>3703</v>
      </c>
      <c r="T45" s="14">
        <v>4060</v>
      </c>
      <c r="U45" s="14">
        <v>4022</v>
      </c>
      <c r="V45" s="14">
        <v>3772</v>
      </c>
      <c r="W45" s="14">
        <v>3849</v>
      </c>
      <c r="X45" s="14">
        <v>4095</v>
      </c>
      <c r="Y45" s="14">
        <v>3700</v>
      </c>
      <c r="Z45" s="14">
        <v>4322</v>
      </c>
      <c r="AA45" s="14">
        <v>4195</v>
      </c>
      <c r="AB45" s="14">
        <v>4056</v>
      </c>
      <c r="AC45" s="14">
        <v>3475</v>
      </c>
      <c r="AD45" s="14">
        <v>3967</v>
      </c>
      <c r="AE45" s="14">
        <v>4380</v>
      </c>
      <c r="AF45" s="14">
        <v>4398</v>
      </c>
      <c r="AG45" s="14"/>
      <c r="AH45" s="129" t="s">
        <v>166</v>
      </c>
      <c r="AI45" s="134"/>
      <c r="AJ45" s="113">
        <v>3800</v>
      </c>
      <c r="AK45" s="113">
        <v>4535</v>
      </c>
      <c r="AL45" s="113">
        <v>4514</v>
      </c>
      <c r="AM45" s="113">
        <v>4212</v>
      </c>
      <c r="AN45" s="113">
        <v>4241</v>
      </c>
      <c r="AO45" s="113">
        <v>4577</v>
      </c>
      <c r="AP45" s="113">
        <v>4595</v>
      </c>
      <c r="AQ45" s="113">
        <v>4411</v>
      </c>
      <c r="AR45" s="113">
        <v>4603</v>
      </c>
      <c r="AS45" s="113">
        <v>4767</v>
      </c>
      <c r="AT45" s="113">
        <v>4467</v>
      </c>
      <c r="AU45" s="113">
        <v>4637</v>
      </c>
      <c r="AV45" s="113">
        <v>4634</v>
      </c>
      <c r="AW45" s="113">
        <v>5286</v>
      </c>
      <c r="AX45" s="113">
        <v>5501</v>
      </c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</row>
    <row r="46" spans="1:68" ht="25.5" x14ac:dyDescent="0.25">
      <c r="A46" s="108"/>
      <c r="B46" s="138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08" t="s">
        <v>167</v>
      </c>
      <c r="AI46" s="110" t="s">
        <v>168</v>
      </c>
      <c r="AJ46" s="110">
        <f t="shared" ref="AJ46:BP46" si="40">IFERROR(ROUND((AJ47/AJ48),4),0)</f>
        <v>1</v>
      </c>
      <c r="AK46" s="110">
        <f t="shared" si="40"/>
        <v>1</v>
      </c>
      <c r="AL46" s="110">
        <f t="shared" si="40"/>
        <v>1</v>
      </c>
      <c r="AM46" s="110">
        <f t="shared" si="40"/>
        <v>1</v>
      </c>
      <c r="AN46" s="110">
        <f t="shared" si="40"/>
        <v>1</v>
      </c>
      <c r="AO46" s="110">
        <f t="shared" si="40"/>
        <v>0.99490000000000001</v>
      </c>
      <c r="AP46" s="110">
        <f t="shared" si="40"/>
        <v>1</v>
      </c>
      <c r="AQ46" s="110">
        <f t="shared" si="40"/>
        <v>1</v>
      </c>
      <c r="AR46" s="110">
        <f t="shared" si="40"/>
        <v>1</v>
      </c>
      <c r="AS46" s="110">
        <f t="shared" si="40"/>
        <v>1</v>
      </c>
      <c r="AT46" s="110">
        <f t="shared" si="40"/>
        <v>1</v>
      </c>
      <c r="AU46" s="110">
        <f t="shared" si="40"/>
        <v>1</v>
      </c>
      <c r="AV46" s="110">
        <f t="shared" si="40"/>
        <v>1</v>
      </c>
      <c r="AW46" s="110">
        <f t="shared" si="40"/>
        <v>0.875</v>
      </c>
      <c r="AX46" s="110">
        <f t="shared" si="40"/>
        <v>1</v>
      </c>
      <c r="AY46" s="110">
        <f t="shared" si="40"/>
        <v>0</v>
      </c>
      <c r="AZ46" s="110">
        <f t="shared" si="40"/>
        <v>0</v>
      </c>
      <c r="BA46" s="110">
        <f t="shared" si="40"/>
        <v>0</v>
      </c>
      <c r="BB46" s="110">
        <f t="shared" si="40"/>
        <v>0</v>
      </c>
      <c r="BC46" s="110">
        <f t="shared" si="40"/>
        <v>0</v>
      </c>
      <c r="BD46" s="110">
        <f t="shared" si="40"/>
        <v>0</v>
      </c>
      <c r="BE46" s="110">
        <f t="shared" si="40"/>
        <v>0</v>
      </c>
      <c r="BF46" s="110">
        <f t="shared" si="40"/>
        <v>0</v>
      </c>
      <c r="BG46" s="110">
        <f t="shared" si="40"/>
        <v>0</v>
      </c>
      <c r="BH46" s="110">
        <f t="shared" si="40"/>
        <v>0</v>
      </c>
      <c r="BI46" s="110">
        <f t="shared" si="40"/>
        <v>0</v>
      </c>
      <c r="BJ46" s="110">
        <f t="shared" si="40"/>
        <v>0</v>
      </c>
      <c r="BK46" s="110">
        <f t="shared" si="40"/>
        <v>0</v>
      </c>
      <c r="BL46" s="110">
        <f t="shared" si="40"/>
        <v>0</v>
      </c>
      <c r="BM46" s="110">
        <f t="shared" si="40"/>
        <v>0</v>
      </c>
      <c r="BN46" s="110">
        <f t="shared" si="40"/>
        <v>0</v>
      </c>
      <c r="BO46" s="110">
        <f t="shared" si="40"/>
        <v>0</v>
      </c>
      <c r="BP46" s="110">
        <f t="shared" si="40"/>
        <v>0</v>
      </c>
    </row>
    <row r="47" spans="1:68" x14ac:dyDescent="0.25">
      <c r="A47" s="111"/>
      <c r="B47" s="138"/>
      <c r="C47" s="113"/>
      <c r="D47" s="113"/>
      <c r="E47" s="113"/>
      <c r="F47" s="113"/>
      <c r="G47" s="113"/>
      <c r="H47" s="113"/>
      <c r="I47" s="138"/>
      <c r="J47" s="113"/>
      <c r="K47" s="113"/>
      <c r="L47" s="113"/>
      <c r="M47" s="113"/>
      <c r="N47" s="113"/>
      <c r="O47" s="113"/>
      <c r="P47" s="138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1" t="s">
        <v>169</v>
      </c>
      <c r="AI47" s="140"/>
      <c r="AJ47" s="113">
        <v>1150</v>
      </c>
      <c r="AK47" s="113">
        <v>1150</v>
      </c>
      <c r="AL47" s="113">
        <v>564</v>
      </c>
      <c r="AM47" s="113">
        <v>252</v>
      </c>
      <c r="AN47" s="113">
        <v>221</v>
      </c>
      <c r="AO47" s="113">
        <v>197</v>
      </c>
      <c r="AP47" s="113">
        <v>239</v>
      </c>
      <c r="AQ47" s="113">
        <v>328</v>
      </c>
      <c r="AR47" s="113">
        <v>373</v>
      </c>
      <c r="AS47" s="113">
        <v>404</v>
      </c>
      <c r="AT47" s="113">
        <v>409</v>
      </c>
      <c r="AU47" s="113">
        <v>348</v>
      </c>
      <c r="AV47" s="113">
        <v>366</v>
      </c>
      <c r="AW47" s="113">
        <v>14</v>
      </c>
      <c r="AX47" s="113">
        <v>266</v>
      </c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113"/>
      <c r="BN47" s="113"/>
      <c r="BO47" s="113"/>
      <c r="BP47" s="113"/>
    </row>
    <row r="48" spans="1:68" x14ac:dyDescent="0.25">
      <c r="A48" s="111"/>
      <c r="B48" s="138"/>
      <c r="C48" s="113"/>
      <c r="D48" s="113"/>
      <c r="E48" s="113"/>
      <c r="F48" s="113"/>
      <c r="G48" s="113"/>
      <c r="H48" s="113"/>
      <c r="I48" s="138"/>
      <c r="J48" s="113"/>
      <c r="K48" s="113"/>
      <c r="L48" s="113"/>
      <c r="M48" s="113"/>
      <c r="N48" s="113"/>
      <c r="O48" s="113"/>
      <c r="P48" s="138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1" t="s">
        <v>170</v>
      </c>
      <c r="AI48" s="141"/>
      <c r="AJ48" s="113">
        <v>1150</v>
      </c>
      <c r="AK48" s="113">
        <v>1150</v>
      </c>
      <c r="AL48" s="113">
        <v>564</v>
      </c>
      <c r="AM48" s="113">
        <v>252</v>
      </c>
      <c r="AN48" s="113">
        <v>221</v>
      </c>
      <c r="AO48" s="113">
        <v>198</v>
      </c>
      <c r="AP48" s="113">
        <v>239</v>
      </c>
      <c r="AQ48" s="113">
        <v>328</v>
      </c>
      <c r="AR48" s="113">
        <v>373</v>
      </c>
      <c r="AS48" s="113">
        <v>404</v>
      </c>
      <c r="AT48" s="113">
        <v>409</v>
      </c>
      <c r="AU48" s="113">
        <v>348</v>
      </c>
      <c r="AV48" s="113">
        <v>366</v>
      </c>
      <c r="AW48" s="113">
        <v>16</v>
      </c>
      <c r="AX48" s="113">
        <v>266</v>
      </c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</row>
    <row r="49" spans="1:68" ht="25.5" x14ac:dyDescent="0.25">
      <c r="A49" s="108"/>
      <c r="B49" s="138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08" t="s">
        <v>171</v>
      </c>
      <c r="AI49" s="110" t="s">
        <v>168</v>
      </c>
      <c r="AJ49" s="110">
        <f t="shared" ref="AJ49:BP49" si="41">IFERROR(ROUND((AJ50/AJ51),4),0)</f>
        <v>0.90910000000000002</v>
      </c>
      <c r="AK49" s="110">
        <f t="shared" si="41"/>
        <v>0.90910000000000002</v>
      </c>
      <c r="AL49" s="110">
        <f t="shared" si="41"/>
        <v>1</v>
      </c>
      <c r="AM49" s="110">
        <f t="shared" si="41"/>
        <v>1</v>
      </c>
      <c r="AN49" s="110">
        <f t="shared" si="41"/>
        <v>1</v>
      </c>
      <c r="AO49" s="110">
        <f t="shared" si="41"/>
        <v>1</v>
      </c>
      <c r="AP49" s="110">
        <f t="shared" si="41"/>
        <v>1</v>
      </c>
      <c r="AQ49" s="110">
        <f t="shared" si="41"/>
        <v>1</v>
      </c>
      <c r="AR49" s="110">
        <f t="shared" si="41"/>
        <v>1</v>
      </c>
      <c r="AS49" s="110">
        <f t="shared" si="41"/>
        <v>1</v>
      </c>
      <c r="AT49" s="110">
        <f t="shared" si="41"/>
        <v>1</v>
      </c>
      <c r="AU49" s="110">
        <f t="shared" si="41"/>
        <v>1</v>
      </c>
      <c r="AV49" s="110">
        <f t="shared" si="41"/>
        <v>1</v>
      </c>
      <c r="AW49" s="110">
        <f t="shared" si="41"/>
        <v>0.875</v>
      </c>
      <c r="AX49" s="110">
        <f t="shared" si="41"/>
        <v>1</v>
      </c>
      <c r="AY49" s="110">
        <f t="shared" si="41"/>
        <v>0</v>
      </c>
      <c r="AZ49" s="110">
        <f t="shared" si="41"/>
        <v>0</v>
      </c>
      <c r="BA49" s="110">
        <f t="shared" si="41"/>
        <v>0</v>
      </c>
      <c r="BB49" s="110">
        <f t="shared" si="41"/>
        <v>0</v>
      </c>
      <c r="BC49" s="110">
        <f t="shared" si="41"/>
        <v>0</v>
      </c>
      <c r="BD49" s="110">
        <f t="shared" si="41"/>
        <v>0</v>
      </c>
      <c r="BE49" s="110">
        <f t="shared" si="41"/>
        <v>0</v>
      </c>
      <c r="BF49" s="110">
        <f t="shared" si="41"/>
        <v>0</v>
      </c>
      <c r="BG49" s="110">
        <f t="shared" si="41"/>
        <v>0</v>
      </c>
      <c r="BH49" s="110">
        <f t="shared" si="41"/>
        <v>0</v>
      </c>
      <c r="BI49" s="110">
        <f t="shared" si="41"/>
        <v>0</v>
      </c>
      <c r="BJ49" s="110">
        <f t="shared" si="41"/>
        <v>0</v>
      </c>
      <c r="BK49" s="110">
        <f t="shared" si="41"/>
        <v>0</v>
      </c>
      <c r="BL49" s="110">
        <f t="shared" si="41"/>
        <v>0</v>
      </c>
      <c r="BM49" s="110">
        <f t="shared" si="41"/>
        <v>0</v>
      </c>
      <c r="BN49" s="110">
        <f t="shared" si="41"/>
        <v>0</v>
      </c>
      <c r="BO49" s="110">
        <f t="shared" si="41"/>
        <v>0</v>
      </c>
      <c r="BP49" s="110">
        <f t="shared" si="41"/>
        <v>0</v>
      </c>
    </row>
    <row r="50" spans="1:68" x14ac:dyDescent="0.25">
      <c r="A50" s="111"/>
      <c r="B50" s="138"/>
      <c r="C50" s="113"/>
      <c r="D50" s="113"/>
      <c r="E50" s="113"/>
      <c r="F50" s="113"/>
      <c r="G50" s="113"/>
      <c r="H50" s="113"/>
      <c r="I50" s="138"/>
      <c r="J50" s="113"/>
      <c r="K50" s="113"/>
      <c r="L50" s="113"/>
      <c r="M50" s="113"/>
      <c r="N50" s="113"/>
      <c r="O50" s="113"/>
      <c r="P50" s="138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1" t="s">
        <v>172</v>
      </c>
      <c r="AI50" s="140"/>
      <c r="AJ50" s="113">
        <v>10</v>
      </c>
      <c r="AK50" s="113">
        <v>10</v>
      </c>
      <c r="AL50" s="113">
        <v>10</v>
      </c>
      <c r="AM50" s="113">
        <v>5</v>
      </c>
      <c r="AN50" s="113">
        <v>16</v>
      </c>
      <c r="AO50" s="113">
        <v>11</v>
      </c>
      <c r="AP50" s="113">
        <v>5</v>
      </c>
      <c r="AQ50" s="113">
        <v>9</v>
      </c>
      <c r="AR50" s="113">
        <v>7</v>
      </c>
      <c r="AS50" s="113">
        <v>7</v>
      </c>
      <c r="AT50" s="113">
        <v>10</v>
      </c>
      <c r="AU50" s="113">
        <v>7</v>
      </c>
      <c r="AV50" s="113">
        <v>366</v>
      </c>
      <c r="AW50" s="113">
        <v>14</v>
      </c>
      <c r="AX50" s="113">
        <v>266</v>
      </c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</row>
    <row r="51" spans="1:68" x14ac:dyDescent="0.25">
      <c r="A51" s="111"/>
      <c r="B51" s="138"/>
      <c r="C51" s="113"/>
      <c r="D51" s="113"/>
      <c r="E51" s="113"/>
      <c r="F51" s="113"/>
      <c r="G51" s="113"/>
      <c r="H51" s="113"/>
      <c r="I51" s="138"/>
      <c r="J51" s="113"/>
      <c r="K51" s="113"/>
      <c r="L51" s="113"/>
      <c r="M51" s="113"/>
      <c r="N51" s="113"/>
      <c r="O51" s="113"/>
      <c r="P51" s="138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1" t="s">
        <v>170</v>
      </c>
      <c r="AI51" s="141"/>
      <c r="AJ51" s="113">
        <v>11</v>
      </c>
      <c r="AK51" s="113">
        <v>11</v>
      </c>
      <c r="AL51" s="113">
        <v>10</v>
      </c>
      <c r="AM51" s="113">
        <v>5</v>
      </c>
      <c r="AN51" s="113">
        <v>16</v>
      </c>
      <c r="AO51" s="113">
        <v>11</v>
      </c>
      <c r="AP51" s="113">
        <v>5</v>
      </c>
      <c r="AQ51" s="113">
        <v>9</v>
      </c>
      <c r="AR51" s="113">
        <v>7</v>
      </c>
      <c r="AS51" s="113">
        <v>7</v>
      </c>
      <c r="AT51" s="113">
        <v>10</v>
      </c>
      <c r="AU51" s="113">
        <v>7</v>
      </c>
      <c r="AV51" s="113">
        <v>366</v>
      </c>
      <c r="AW51" s="113">
        <v>16</v>
      </c>
      <c r="AX51" s="113">
        <v>266</v>
      </c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</row>
    <row r="52" spans="1:68" x14ac:dyDescent="0.25">
      <c r="A52" s="108" t="s">
        <v>173</v>
      </c>
      <c r="B52" s="138" t="s">
        <v>174</v>
      </c>
      <c r="C52" s="110">
        <f t="shared" ref="C52:O52" si="42">IF(C54=0,0,(IFERROR((C53/C54),0)))</f>
        <v>0.31067961165048541</v>
      </c>
      <c r="D52" s="110">
        <f t="shared" si="42"/>
        <v>0.56000000000000005</v>
      </c>
      <c r="E52" s="110">
        <f t="shared" si="42"/>
        <v>0.5092592592592593</v>
      </c>
      <c r="F52" s="110">
        <f t="shared" si="42"/>
        <v>0.47126436781609193</v>
      </c>
      <c r="G52" s="110">
        <f t="shared" si="42"/>
        <v>0.43157894736842106</v>
      </c>
      <c r="H52" s="110">
        <f t="shared" si="42"/>
        <v>0.47368421052631576</v>
      </c>
      <c r="I52" s="110" t="s">
        <v>174</v>
      </c>
      <c r="J52" s="110">
        <f t="shared" si="42"/>
        <v>0.4823529411764706</v>
      </c>
      <c r="K52" s="110">
        <f t="shared" si="42"/>
        <v>0.46728971962616822</v>
      </c>
      <c r="L52" s="110">
        <f t="shared" si="42"/>
        <v>0.42168674698795183</v>
      </c>
      <c r="M52" s="110">
        <f t="shared" si="42"/>
        <v>0.44680851063829785</v>
      </c>
      <c r="N52" s="110">
        <f t="shared" si="42"/>
        <v>0.52127659574468088</v>
      </c>
      <c r="O52" s="110">
        <f t="shared" si="42"/>
        <v>0.47572815533980584</v>
      </c>
      <c r="P52" s="110" t="s">
        <v>174</v>
      </c>
      <c r="Q52" s="110">
        <f t="shared" ref="Q52:BP52" si="43">IF(Q54=0,0,(IFERROR((Q53/Q54),0)))</f>
        <v>0.44660194174757284</v>
      </c>
      <c r="R52" s="110">
        <f t="shared" si="43"/>
        <v>0.52427184466019416</v>
      </c>
      <c r="S52" s="110">
        <f t="shared" si="43"/>
        <v>0.57017543859649122</v>
      </c>
      <c r="T52" s="110">
        <f t="shared" si="43"/>
        <v>0.5</v>
      </c>
      <c r="U52" s="110">
        <f t="shared" si="43"/>
        <v>0.52066115702479343</v>
      </c>
      <c r="V52" s="110">
        <f t="shared" si="43"/>
        <v>0.48514851485148514</v>
      </c>
      <c r="W52" s="110">
        <f t="shared" si="43"/>
        <v>0.50458715596330272</v>
      </c>
      <c r="X52" s="110">
        <f t="shared" si="43"/>
        <v>0.47413793103448276</v>
      </c>
      <c r="Y52" s="110">
        <f>IF(Y54=0,0,(IFERROR((Y53/Y54),0)))</f>
        <v>0.5663716814159292</v>
      </c>
      <c r="Z52" s="110">
        <f t="shared" si="43"/>
        <v>0.5625</v>
      </c>
      <c r="AA52" s="110">
        <f t="shared" si="43"/>
        <v>0.51764705882352946</v>
      </c>
      <c r="AB52" s="110">
        <f t="shared" si="43"/>
        <v>0.61946902654867253</v>
      </c>
      <c r="AC52" s="110">
        <f t="shared" si="43"/>
        <v>0.54285714285714282</v>
      </c>
      <c r="AD52" s="110">
        <f t="shared" si="43"/>
        <v>0.59405940594059403</v>
      </c>
      <c r="AE52" s="110">
        <f t="shared" si="43"/>
        <v>0.54867256637168138</v>
      </c>
      <c r="AF52" s="110">
        <f t="shared" si="43"/>
        <v>0.61956521739130432</v>
      </c>
      <c r="AG52" s="110"/>
      <c r="AH52" s="108" t="s">
        <v>175</v>
      </c>
      <c r="AI52" s="110" t="s">
        <v>174</v>
      </c>
      <c r="AJ52" s="110">
        <f>IF(AJ54=0,0,(IFERROR((AJ53/AJ54),0)))</f>
        <v>0.6</v>
      </c>
      <c r="AK52" s="110">
        <f t="shared" si="43"/>
        <v>0.5950413223140496</v>
      </c>
      <c r="AL52" s="110">
        <f t="shared" si="43"/>
        <v>0.56756756756756754</v>
      </c>
      <c r="AM52" s="110">
        <f t="shared" si="43"/>
        <v>0.61111111111111116</v>
      </c>
      <c r="AN52" s="110">
        <f t="shared" si="43"/>
        <v>0.58620689655172409</v>
      </c>
      <c r="AO52" s="110">
        <f t="shared" si="43"/>
        <v>0.6292134831460674</v>
      </c>
      <c r="AP52" s="110">
        <f t="shared" si="43"/>
        <v>0.56862745098039214</v>
      </c>
      <c r="AQ52" s="110">
        <f t="shared" si="43"/>
        <v>0.51764705882352946</v>
      </c>
      <c r="AR52" s="110">
        <f t="shared" si="43"/>
        <v>0.4631578947368421</v>
      </c>
      <c r="AS52" s="110">
        <f t="shared" si="43"/>
        <v>0.55208333333333337</v>
      </c>
      <c r="AT52" s="110">
        <f t="shared" si="43"/>
        <v>0.53921568627450978</v>
      </c>
      <c r="AU52" s="110">
        <f t="shared" si="43"/>
        <v>0.3963963963963964</v>
      </c>
      <c r="AV52" s="110">
        <f t="shared" si="43"/>
        <v>0.40517241379310343</v>
      </c>
      <c r="AW52" s="110">
        <f t="shared" si="43"/>
        <v>0.43636363636363634</v>
      </c>
      <c r="AX52" s="110">
        <f t="shared" si="43"/>
        <v>0.48175182481751827</v>
      </c>
      <c r="AY52" s="110">
        <f t="shared" si="43"/>
        <v>0</v>
      </c>
      <c r="AZ52" s="110">
        <f t="shared" si="43"/>
        <v>0</v>
      </c>
      <c r="BA52" s="110">
        <f t="shared" si="43"/>
        <v>0</v>
      </c>
      <c r="BB52" s="110">
        <f t="shared" si="43"/>
        <v>0</v>
      </c>
      <c r="BC52" s="110">
        <f t="shared" si="43"/>
        <v>0</v>
      </c>
      <c r="BD52" s="110">
        <f t="shared" si="43"/>
        <v>0</v>
      </c>
      <c r="BE52" s="110">
        <f t="shared" si="43"/>
        <v>0</v>
      </c>
      <c r="BF52" s="110">
        <f t="shared" si="43"/>
        <v>0</v>
      </c>
      <c r="BG52" s="110">
        <f t="shared" si="43"/>
        <v>0</v>
      </c>
      <c r="BH52" s="110">
        <f t="shared" si="43"/>
        <v>0</v>
      </c>
      <c r="BI52" s="110">
        <f t="shared" si="43"/>
        <v>0</v>
      </c>
      <c r="BJ52" s="110">
        <f t="shared" si="43"/>
        <v>0</v>
      </c>
      <c r="BK52" s="110">
        <f t="shared" si="43"/>
        <v>0</v>
      </c>
      <c r="BL52" s="110">
        <f t="shared" si="43"/>
        <v>0</v>
      </c>
      <c r="BM52" s="110">
        <f t="shared" si="43"/>
        <v>0</v>
      </c>
      <c r="BN52" s="110">
        <f t="shared" si="43"/>
        <v>0</v>
      </c>
      <c r="BO52" s="110">
        <f t="shared" si="43"/>
        <v>0</v>
      </c>
      <c r="BP52" s="110">
        <f t="shared" si="43"/>
        <v>0</v>
      </c>
    </row>
    <row r="53" spans="1:68" x14ac:dyDescent="0.25">
      <c r="A53" s="111" t="s">
        <v>176</v>
      </c>
      <c r="B53" s="138"/>
      <c r="C53" s="113">
        <v>32</v>
      </c>
      <c r="D53" s="113">
        <v>42</v>
      </c>
      <c r="E53" s="113">
        <v>55</v>
      </c>
      <c r="F53" s="113">
        <v>41</v>
      </c>
      <c r="G53" s="113">
        <v>41</v>
      </c>
      <c r="H53" s="113">
        <v>45</v>
      </c>
      <c r="I53" s="138"/>
      <c r="J53" s="113">
        <v>41</v>
      </c>
      <c r="K53" s="113">
        <v>50</v>
      </c>
      <c r="L53" s="113">
        <v>35</v>
      </c>
      <c r="M53" s="113">
        <v>42</v>
      </c>
      <c r="N53" s="113">
        <v>49</v>
      </c>
      <c r="O53" s="113">
        <v>49</v>
      </c>
      <c r="P53" s="138"/>
      <c r="Q53" s="113">
        <v>46</v>
      </c>
      <c r="R53" s="113">
        <v>54</v>
      </c>
      <c r="S53" s="113">
        <v>65</v>
      </c>
      <c r="T53" s="113">
        <v>60</v>
      </c>
      <c r="U53" s="113">
        <v>63</v>
      </c>
      <c r="V53" s="113">
        <v>49</v>
      </c>
      <c r="W53" s="113">
        <v>55</v>
      </c>
      <c r="X53" s="113">
        <v>55</v>
      </c>
      <c r="Y53" s="113">
        <v>64</v>
      </c>
      <c r="Z53" s="113">
        <v>54</v>
      </c>
      <c r="AA53" s="113">
        <v>44</v>
      </c>
      <c r="AB53" s="113">
        <v>70</v>
      </c>
      <c r="AC53" s="113">
        <v>57</v>
      </c>
      <c r="AD53" s="113">
        <v>60</v>
      </c>
      <c r="AE53" s="113">
        <v>62</v>
      </c>
      <c r="AF53" s="113">
        <v>57</v>
      </c>
      <c r="AG53" s="113"/>
      <c r="AH53" s="111" t="s">
        <v>176</v>
      </c>
      <c r="AI53" s="140"/>
      <c r="AJ53" s="113">
        <v>57</v>
      </c>
      <c r="AK53" s="113">
        <v>72</v>
      </c>
      <c r="AL53" s="113">
        <v>63</v>
      </c>
      <c r="AM53" s="113">
        <v>55</v>
      </c>
      <c r="AN53" s="113">
        <v>51</v>
      </c>
      <c r="AO53" s="113">
        <v>56</v>
      </c>
      <c r="AP53" s="113">
        <v>58</v>
      </c>
      <c r="AQ53" s="113">
        <v>44</v>
      </c>
      <c r="AR53" s="113">
        <v>44</v>
      </c>
      <c r="AS53" s="113">
        <v>53</v>
      </c>
      <c r="AT53" s="113">
        <v>55</v>
      </c>
      <c r="AU53" s="113">
        <v>44</v>
      </c>
      <c r="AV53" s="113">
        <v>47</v>
      </c>
      <c r="AW53" s="113">
        <v>48</v>
      </c>
      <c r="AX53" s="113">
        <v>66</v>
      </c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</row>
    <row r="54" spans="1:68" x14ac:dyDescent="0.25">
      <c r="A54" s="111" t="s">
        <v>177</v>
      </c>
      <c r="B54" s="138"/>
      <c r="C54" s="113">
        <v>103</v>
      </c>
      <c r="D54" s="113">
        <v>75</v>
      </c>
      <c r="E54" s="113">
        <v>108</v>
      </c>
      <c r="F54" s="113">
        <v>87</v>
      </c>
      <c r="G54" s="113">
        <v>95</v>
      </c>
      <c r="H54" s="113">
        <v>95</v>
      </c>
      <c r="I54" s="138"/>
      <c r="J54" s="113">
        <v>85</v>
      </c>
      <c r="K54" s="113">
        <v>107</v>
      </c>
      <c r="L54" s="113">
        <v>83</v>
      </c>
      <c r="M54" s="113">
        <v>94</v>
      </c>
      <c r="N54" s="113">
        <v>94</v>
      </c>
      <c r="O54" s="113">
        <v>103</v>
      </c>
      <c r="P54" s="138"/>
      <c r="Q54" s="113">
        <v>103</v>
      </c>
      <c r="R54" s="113">
        <v>103</v>
      </c>
      <c r="S54" s="113">
        <v>114</v>
      </c>
      <c r="T54" s="113">
        <v>120</v>
      </c>
      <c r="U54" s="113">
        <v>121</v>
      </c>
      <c r="V54" s="113">
        <v>101</v>
      </c>
      <c r="W54" s="113">
        <v>109</v>
      </c>
      <c r="X54" s="113">
        <v>116</v>
      </c>
      <c r="Y54" s="113">
        <v>113</v>
      </c>
      <c r="Z54" s="113">
        <v>96</v>
      </c>
      <c r="AA54" s="113">
        <v>85</v>
      </c>
      <c r="AB54" s="113">
        <v>113</v>
      </c>
      <c r="AC54" s="113">
        <v>105</v>
      </c>
      <c r="AD54" s="113">
        <v>101</v>
      </c>
      <c r="AE54" s="113">
        <v>113</v>
      </c>
      <c r="AF54" s="113">
        <v>92</v>
      </c>
      <c r="AG54" s="113"/>
      <c r="AH54" s="111" t="s">
        <v>177</v>
      </c>
      <c r="AI54" s="141"/>
      <c r="AJ54" s="113">
        <v>95</v>
      </c>
      <c r="AK54" s="113">
        <v>121</v>
      </c>
      <c r="AL54" s="113">
        <v>111</v>
      </c>
      <c r="AM54" s="113">
        <v>90</v>
      </c>
      <c r="AN54" s="113">
        <v>87</v>
      </c>
      <c r="AO54" s="113">
        <v>89</v>
      </c>
      <c r="AP54" s="113">
        <v>102</v>
      </c>
      <c r="AQ54" s="113">
        <v>85</v>
      </c>
      <c r="AR54" s="113">
        <v>95</v>
      </c>
      <c r="AS54" s="113">
        <v>96</v>
      </c>
      <c r="AT54" s="113">
        <v>102</v>
      </c>
      <c r="AU54" s="113">
        <v>111</v>
      </c>
      <c r="AV54" s="113">
        <v>116</v>
      </c>
      <c r="AW54" s="113">
        <v>110</v>
      </c>
      <c r="AX54" s="113">
        <v>137</v>
      </c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</row>
    <row r="55" spans="1:68" ht="25.5" x14ac:dyDescent="0.25">
      <c r="A55" s="108" t="s">
        <v>178</v>
      </c>
      <c r="B55" s="142">
        <v>1</v>
      </c>
      <c r="C55" s="110">
        <f t="shared" ref="C55:O55" si="44">IF((C57=0),1,IF((ISBLANK(C57)),0,(IFERROR((C56/C57),0))))</f>
        <v>1</v>
      </c>
      <c r="D55" s="110">
        <f t="shared" si="44"/>
        <v>1</v>
      </c>
      <c r="E55" s="110">
        <f t="shared" si="44"/>
        <v>1</v>
      </c>
      <c r="F55" s="110">
        <f t="shared" si="44"/>
        <v>1</v>
      </c>
      <c r="G55" s="110">
        <f t="shared" si="44"/>
        <v>1</v>
      </c>
      <c r="H55" s="110">
        <f t="shared" si="44"/>
        <v>1</v>
      </c>
      <c r="I55" s="110">
        <v>1</v>
      </c>
      <c r="J55" s="110">
        <f t="shared" si="44"/>
        <v>1</v>
      </c>
      <c r="K55" s="110">
        <f t="shared" si="44"/>
        <v>1</v>
      </c>
      <c r="L55" s="110">
        <f t="shared" si="44"/>
        <v>1</v>
      </c>
      <c r="M55" s="110">
        <f t="shared" si="44"/>
        <v>1</v>
      </c>
      <c r="N55" s="110">
        <f t="shared" si="44"/>
        <v>1</v>
      </c>
      <c r="O55" s="110">
        <f t="shared" si="44"/>
        <v>1</v>
      </c>
      <c r="P55" s="110">
        <v>1</v>
      </c>
      <c r="Q55" s="110">
        <f t="shared" ref="Q55:BP55" si="45">IF((Q57=0),1,IF((ISBLANK(Q57)),0,(IFERROR((Q56/Q57),0))))</f>
        <v>1</v>
      </c>
      <c r="R55" s="110">
        <f t="shared" si="45"/>
        <v>1</v>
      </c>
      <c r="S55" s="110">
        <f t="shared" si="45"/>
        <v>1</v>
      </c>
      <c r="T55" s="110">
        <f t="shared" si="45"/>
        <v>1</v>
      </c>
      <c r="U55" s="110">
        <f t="shared" si="45"/>
        <v>1</v>
      </c>
      <c r="V55" s="110">
        <f t="shared" si="45"/>
        <v>1</v>
      </c>
      <c r="W55" s="110">
        <f t="shared" si="45"/>
        <v>1</v>
      </c>
      <c r="X55" s="110">
        <f t="shared" si="45"/>
        <v>1</v>
      </c>
      <c r="Y55" s="110">
        <f>IF((Y57=0),1,IF((ISBLANK(Y57)),0,(IFERROR((Y56/Y57),0))))</f>
        <v>1</v>
      </c>
      <c r="Z55" s="110">
        <f t="shared" si="45"/>
        <v>1</v>
      </c>
      <c r="AA55" s="110">
        <f t="shared" si="45"/>
        <v>1</v>
      </c>
      <c r="AB55" s="110">
        <f t="shared" si="45"/>
        <v>1</v>
      </c>
      <c r="AC55" s="110">
        <f t="shared" si="45"/>
        <v>1</v>
      </c>
      <c r="AD55" s="110">
        <f t="shared" si="45"/>
        <v>1</v>
      </c>
      <c r="AE55" s="110">
        <f t="shared" si="45"/>
        <v>1</v>
      </c>
      <c r="AF55" s="110">
        <f t="shared" si="45"/>
        <v>1</v>
      </c>
      <c r="AG55" s="110"/>
      <c r="AH55" s="108" t="s">
        <v>179</v>
      </c>
      <c r="AI55" s="110">
        <v>1</v>
      </c>
      <c r="AJ55" s="110">
        <f>IF((AJ57=0),1,IF((ISBLANK(AJ57)),0,(IFERROR((AJ56/AJ57),0))))</f>
        <v>1</v>
      </c>
      <c r="AK55" s="110">
        <f t="shared" si="45"/>
        <v>1</v>
      </c>
      <c r="AL55" s="110">
        <f t="shared" si="45"/>
        <v>1</v>
      </c>
      <c r="AM55" s="110">
        <f t="shared" si="45"/>
        <v>1</v>
      </c>
      <c r="AN55" s="110">
        <f t="shared" si="45"/>
        <v>1</v>
      </c>
      <c r="AO55" s="110">
        <f t="shared" si="45"/>
        <v>1</v>
      </c>
      <c r="AP55" s="110">
        <f t="shared" si="45"/>
        <v>1</v>
      </c>
      <c r="AQ55" s="110">
        <f t="shared" si="45"/>
        <v>1</v>
      </c>
      <c r="AR55" s="110">
        <f t="shared" si="45"/>
        <v>1</v>
      </c>
      <c r="AS55" s="110">
        <f t="shared" si="45"/>
        <v>1</v>
      </c>
      <c r="AT55" s="110">
        <f t="shared" si="45"/>
        <v>1</v>
      </c>
      <c r="AU55" s="110">
        <f t="shared" si="45"/>
        <v>1</v>
      </c>
      <c r="AV55" s="110">
        <f t="shared" si="45"/>
        <v>1</v>
      </c>
      <c r="AW55" s="110">
        <f t="shared" si="45"/>
        <v>1</v>
      </c>
      <c r="AX55" s="110">
        <f t="shared" si="45"/>
        <v>1</v>
      </c>
      <c r="AY55" s="110">
        <f t="shared" si="45"/>
        <v>1</v>
      </c>
      <c r="AZ55" s="110">
        <f t="shared" si="45"/>
        <v>1</v>
      </c>
      <c r="BA55" s="110">
        <f t="shared" si="45"/>
        <v>1</v>
      </c>
      <c r="BB55" s="110">
        <f t="shared" si="45"/>
        <v>1</v>
      </c>
      <c r="BC55" s="110">
        <f t="shared" si="45"/>
        <v>1</v>
      </c>
      <c r="BD55" s="110">
        <f t="shared" si="45"/>
        <v>1</v>
      </c>
      <c r="BE55" s="110">
        <f t="shared" si="45"/>
        <v>1</v>
      </c>
      <c r="BF55" s="110">
        <f t="shared" si="45"/>
        <v>1</v>
      </c>
      <c r="BG55" s="110">
        <f t="shared" si="45"/>
        <v>1</v>
      </c>
      <c r="BH55" s="110">
        <f t="shared" si="45"/>
        <v>1</v>
      </c>
      <c r="BI55" s="110">
        <f t="shared" si="45"/>
        <v>1</v>
      </c>
      <c r="BJ55" s="110">
        <f t="shared" si="45"/>
        <v>1</v>
      </c>
      <c r="BK55" s="110">
        <f t="shared" si="45"/>
        <v>1</v>
      </c>
      <c r="BL55" s="110">
        <f t="shared" si="45"/>
        <v>1</v>
      </c>
      <c r="BM55" s="110">
        <f t="shared" si="45"/>
        <v>1</v>
      </c>
      <c r="BN55" s="110">
        <f t="shared" si="45"/>
        <v>1</v>
      </c>
      <c r="BO55" s="110">
        <f t="shared" si="45"/>
        <v>1</v>
      </c>
      <c r="BP55" s="110">
        <f t="shared" si="45"/>
        <v>1</v>
      </c>
    </row>
    <row r="56" spans="1:68" s="132" customFormat="1" ht="25.5" x14ac:dyDescent="0.25">
      <c r="A56" s="135" t="s">
        <v>180</v>
      </c>
      <c r="B56" s="130"/>
      <c r="C56" s="14">
        <v>32</v>
      </c>
      <c r="D56" s="14">
        <v>42</v>
      </c>
      <c r="E56" s="14">
        <v>55</v>
      </c>
      <c r="F56" s="113">
        <v>41</v>
      </c>
      <c r="G56" s="113">
        <v>41</v>
      </c>
      <c r="H56" s="113">
        <v>45</v>
      </c>
      <c r="I56" s="130"/>
      <c r="J56" s="113">
        <v>41</v>
      </c>
      <c r="K56" s="113">
        <v>50</v>
      </c>
      <c r="L56" s="113">
        <v>35</v>
      </c>
      <c r="M56" s="113">
        <v>42</v>
      </c>
      <c r="N56" s="113">
        <v>49</v>
      </c>
      <c r="O56" s="113">
        <v>49</v>
      </c>
      <c r="P56" s="130"/>
      <c r="Q56" s="113">
        <v>46</v>
      </c>
      <c r="R56" s="113">
        <v>54</v>
      </c>
      <c r="S56" s="113">
        <v>65</v>
      </c>
      <c r="T56" s="113">
        <v>60</v>
      </c>
      <c r="U56" s="113">
        <v>63</v>
      </c>
      <c r="V56" s="113">
        <v>49</v>
      </c>
      <c r="W56" s="113">
        <v>55</v>
      </c>
      <c r="X56" s="113">
        <v>55</v>
      </c>
      <c r="Y56" s="113">
        <v>64</v>
      </c>
      <c r="Z56" s="113">
        <v>54</v>
      </c>
      <c r="AA56" s="113">
        <v>44</v>
      </c>
      <c r="AB56" s="113">
        <v>69</v>
      </c>
      <c r="AC56" s="113">
        <v>57</v>
      </c>
      <c r="AD56" s="113">
        <v>60</v>
      </c>
      <c r="AE56" s="113">
        <v>62</v>
      </c>
      <c r="AF56" s="113">
        <v>57</v>
      </c>
      <c r="AG56" s="113"/>
      <c r="AH56" s="135" t="s">
        <v>180</v>
      </c>
      <c r="AI56" s="131"/>
      <c r="AJ56" s="113">
        <v>57</v>
      </c>
      <c r="AK56" s="113">
        <v>72</v>
      </c>
      <c r="AL56" s="113">
        <v>63</v>
      </c>
      <c r="AM56" s="113">
        <v>55</v>
      </c>
      <c r="AN56" s="113">
        <v>51</v>
      </c>
      <c r="AO56" s="113">
        <v>56</v>
      </c>
      <c r="AP56" s="113">
        <v>58</v>
      </c>
      <c r="AQ56" s="113">
        <v>44</v>
      </c>
      <c r="AR56" s="113">
        <v>44</v>
      </c>
      <c r="AS56" s="113">
        <v>53</v>
      </c>
      <c r="AT56" s="113">
        <v>55</v>
      </c>
      <c r="AU56" s="113">
        <v>44</v>
      </c>
      <c r="AV56" s="113">
        <v>47</v>
      </c>
      <c r="AW56" s="113">
        <v>48</v>
      </c>
      <c r="AX56" s="113">
        <v>67</v>
      </c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113"/>
      <c r="BN56" s="113"/>
      <c r="BO56" s="113"/>
      <c r="BP56" s="113"/>
    </row>
    <row r="57" spans="1:68" s="132" customFormat="1" x14ac:dyDescent="0.25">
      <c r="A57" s="135" t="s">
        <v>181</v>
      </c>
      <c r="B57" s="130"/>
      <c r="C57" s="113">
        <f>IF(ISBLANK(C53),"",C53)</f>
        <v>32</v>
      </c>
      <c r="D57" s="113">
        <f t="shared" ref="D57:O57" si="46">IF(ISBLANK(D53),"",D53)</f>
        <v>42</v>
      </c>
      <c r="E57" s="113">
        <f t="shared" si="46"/>
        <v>55</v>
      </c>
      <c r="F57" s="113">
        <f t="shared" si="46"/>
        <v>41</v>
      </c>
      <c r="G57" s="113">
        <f t="shared" si="46"/>
        <v>41</v>
      </c>
      <c r="H57" s="113">
        <f t="shared" si="46"/>
        <v>45</v>
      </c>
      <c r="I57" s="130"/>
      <c r="J57" s="113">
        <f t="shared" si="46"/>
        <v>41</v>
      </c>
      <c r="K57" s="113">
        <f t="shared" si="46"/>
        <v>50</v>
      </c>
      <c r="L57" s="113">
        <f t="shared" si="46"/>
        <v>35</v>
      </c>
      <c r="M57" s="113">
        <f t="shared" si="46"/>
        <v>42</v>
      </c>
      <c r="N57" s="113">
        <f t="shared" si="46"/>
        <v>49</v>
      </c>
      <c r="O57" s="113">
        <f t="shared" si="46"/>
        <v>49</v>
      </c>
      <c r="P57" s="130"/>
      <c r="Q57" s="113">
        <f t="shared" ref="Q57:AA57" si="47">IF(ISBLANK(Q53),"",Q53)</f>
        <v>46</v>
      </c>
      <c r="R57" s="113">
        <f t="shared" si="47"/>
        <v>54</v>
      </c>
      <c r="S57" s="113">
        <f t="shared" si="47"/>
        <v>65</v>
      </c>
      <c r="T57" s="113">
        <f t="shared" si="47"/>
        <v>60</v>
      </c>
      <c r="U57" s="113">
        <f t="shared" si="47"/>
        <v>63</v>
      </c>
      <c r="V57" s="113">
        <f t="shared" si="47"/>
        <v>49</v>
      </c>
      <c r="W57" s="113">
        <f t="shared" si="47"/>
        <v>55</v>
      </c>
      <c r="X57" s="113">
        <f t="shared" si="47"/>
        <v>55</v>
      </c>
      <c r="Y57" s="113">
        <v>64</v>
      </c>
      <c r="Z57" s="113">
        <f t="shared" si="47"/>
        <v>54</v>
      </c>
      <c r="AA57" s="113">
        <f t="shared" si="47"/>
        <v>44</v>
      </c>
      <c r="AB57" s="113">
        <v>69</v>
      </c>
      <c r="AC57" s="113">
        <v>57</v>
      </c>
      <c r="AD57" s="113">
        <v>60</v>
      </c>
      <c r="AE57" s="113">
        <v>62</v>
      </c>
      <c r="AF57" s="113">
        <v>57</v>
      </c>
      <c r="AG57" s="113"/>
      <c r="AH57" s="135" t="s">
        <v>181</v>
      </c>
      <c r="AI57" s="134"/>
      <c r="AJ57" s="113">
        <v>57</v>
      </c>
      <c r="AK57" s="113">
        <v>72</v>
      </c>
      <c r="AL57" s="113">
        <v>63</v>
      </c>
      <c r="AM57" s="113">
        <v>55</v>
      </c>
      <c r="AN57" s="113">
        <v>51</v>
      </c>
      <c r="AO57" s="113">
        <v>56</v>
      </c>
      <c r="AP57" s="113">
        <v>58</v>
      </c>
      <c r="AQ57" s="113">
        <v>44</v>
      </c>
      <c r="AR57" s="113">
        <v>44</v>
      </c>
      <c r="AS57" s="113">
        <v>53</v>
      </c>
      <c r="AT57" s="113">
        <v>55</v>
      </c>
      <c r="AU57" s="113">
        <v>44</v>
      </c>
      <c r="AV57" s="113">
        <v>47</v>
      </c>
      <c r="AW57" s="113">
        <v>48</v>
      </c>
      <c r="AX57" s="113">
        <v>67</v>
      </c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  <c r="BO57" s="113"/>
      <c r="BP57" s="113"/>
    </row>
    <row r="58" spans="1:68" x14ac:dyDescent="0.25">
      <c r="A58" s="108" t="s">
        <v>173</v>
      </c>
      <c r="B58" s="138" t="s">
        <v>174</v>
      </c>
      <c r="C58" s="110">
        <f t="shared" ref="C58:H58" si="48">IF(C60=0,0,(IFERROR((C59/C60),0)))</f>
        <v>0.31067961165048541</v>
      </c>
      <c r="D58" s="110">
        <f t="shared" si="48"/>
        <v>0.56000000000000005</v>
      </c>
      <c r="E58" s="110">
        <f t="shared" si="48"/>
        <v>0.5092592592592593</v>
      </c>
      <c r="F58" s="110">
        <f t="shared" si="48"/>
        <v>0.47126436781609193</v>
      </c>
      <c r="G58" s="110">
        <f t="shared" si="48"/>
        <v>0.43157894736842106</v>
      </c>
      <c r="H58" s="110">
        <f t="shared" si="48"/>
        <v>0.47368421052631576</v>
      </c>
      <c r="I58" s="110" t="s">
        <v>174</v>
      </c>
      <c r="J58" s="110">
        <f t="shared" ref="J58:O58" si="49">IF(J60=0,0,(IFERROR((J59/J60),0)))</f>
        <v>0.4823529411764706</v>
      </c>
      <c r="K58" s="110">
        <f t="shared" si="49"/>
        <v>0.46728971962616822</v>
      </c>
      <c r="L58" s="110">
        <f t="shared" si="49"/>
        <v>0.42168674698795183</v>
      </c>
      <c r="M58" s="110">
        <f t="shared" si="49"/>
        <v>0.44680851063829785</v>
      </c>
      <c r="N58" s="110">
        <f t="shared" si="49"/>
        <v>0.52127659574468088</v>
      </c>
      <c r="O58" s="110">
        <f t="shared" si="49"/>
        <v>0.47572815533980584</v>
      </c>
      <c r="P58" s="110" t="s">
        <v>174</v>
      </c>
      <c r="Q58" s="110">
        <f t="shared" ref="Q58:X58" si="50">IF(Q60=0,0,(IFERROR((Q59/Q60),0)))</f>
        <v>0.44660194174757284</v>
      </c>
      <c r="R58" s="110">
        <f t="shared" si="50"/>
        <v>0.52427184466019416</v>
      </c>
      <c r="S58" s="110">
        <f t="shared" si="50"/>
        <v>0.57017543859649122</v>
      </c>
      <c r="T58" s="110">
        <f t="shared" si="50"/>
        <v>0.5</v>
      </c>
      <c r="U58" s="110">
        <f t="shared" si="50"/>
        <v>0.52066115702479343</v>
      </c>
      <c r="V58" s="110">
        <f t="shared" si="50"/>
        <v>0.48514851485148514</v>
      </c>
      <c r="W58" s="110">
        <f t="shared" si="50"/>
        <v>0.50458715596330272</v>
      </c>
      <c r="X58" s="110">
        <f t="shared" si="50"/>
        <v>0.47413793103448276</v>
      </c>
      <c r="Y58" s="110">
        <f>IF(Y60=0,0,(IFERROR((Y59/Y60),0)))</f>
        <v>0.5663716814159292</v>
      </c>
      <c r="Z58" s="110">
        <f t="shared" ref="Z58:AF58" si="51">IF(Z60=0,0,(IFERROR((Z59/Z60),0)))</f>
        <v>0.5625</v>
      </c>
      <c r="AA58" s="110">
        <f t="shared" si="51"/>
        <v>0.51764705882352946</v>
      </c>
      <c r="AB58" s="110">
        <f t="shared" si="51"/>
        <v>0.61946902654867253</v>
      </c>
      <c r="AC58" s="110">
        <f t="shared" si="51"/>
        <v>0.54285714285714282</v>
      </c>
      <c r="AD58" s="110">
        <f t="shared" si="51"/>
        <v>0.59405940594059403</v>
      </c>
      <c r="AE58" s="110">
        <f t="shared" si="51"/>
        <v>0.54867256637168138</v>
      </c>
      <c r="AF58" s="110">
        <f t="shared" si="51"/>
        <v>0.61956521739130432</v>
      </c>
      <c r="AG58" s="110"/>
      <c r="AH58" s="108" t="s">
        <v>182</v>
      </c>
      <c r="AI58" s="110" t="s">
        <v>183</v>
      </c>
      <c r="AJ58" s="110">
        <f t="shared" ref="AJ58:BP58" si="52">IFERROR(ROUND((AJ59/AJ60),4),0)</f>
        <v>6.0000000000000001E-3</v>
      </c>
      <c r="AK58" s="110">
        <f t="shared" si="52"/>
        <v>6.0000000000000001E-3</v>
      </c>
      <c r="AL58" s="110">
        <f t="shared" si="52"/>
        <v>1.0200000000000001E-2</v>
      </c>
      <c r="AM58" s="110">
        <f t="shared" si="52"/>
        <v>2.9999999999999997E-4</v>
      </c>
      <c r="AN58" s="110">
        <f t="shared" si="52"/>
        <v>1.2999999999999999E-3</v>
      </c>
      <c r="AO58" s="110">
        <f t="shared" si="52"/>
        <v>1.1000000000000001E-3</v>
      </c>
      <c r="AP58" s="110">
        <f t="shared" si="52"/>
        <v>8.0000000000000004E-4</v>
      </c>
      <c r="AQ58" s="110">
        <f t="shared" si="52"/>
        <v>4.0000000000000002E-4</v>
      </c>
      <c r="AR58" s="110">
        <f t="shared" si="52"/>
        <v>2.0000000000000001E-4</v>
      </c>
      <c r="AS58" s="110">
        <f t="shared" si="52"/>
        <v>6.9999999999999999E-4</v>
      </c>
      <c r="AT58" s="110">
        <f t="shared" si="52"/>
        <v>3.0000000000000001E-3</v>
      </c>
      <c r="AU58" s="110">
        <f t="shared" si="52"/>
        <v>2.0000000000000001E-4</v>
      </c>
      <c r="AV58" s="122">
        <f t="shared" si="52"/>
        <v>1.9E-3</v>
      </c>
      <c r="AW58" s="110">
        <f t="shared" si="52"/>
        <v>0</v>
      </c>
      <c r="AX58" s="110">
        <f t="shared" si="52"/>
        <v>9.7999999999999997E-3</v>
      </c>
      <c r="AY58" s="110">
        <f t="shared" si="52"/>
        <v>0</v>
      </c>
      <c r="AZ58" s="110">
        <f t="shared" si="52"/>
        <v>0</v>
      </c>
      <c r="BA58" s="110">
        <f t="shared" si="52"/>
        <v>0</v>
      </c>
      <c r="BB58" s="110">
        <f t="shared" si="52"/>
        <v>0</v>
      </c>
      <c r="BC58" s="110">
        <f t="shared" si="52"/>
        <v>0</v>
      </c>
      <c r="BD58" s="110">
        <f t="shared" si="52"/>
        <v>0</v>
      </c>
      <c r="BE58" s="110">
        <f t="shared" si="52"/>
        <v>0</v>
      </c>
      <c r="BF58" s="110">
        <f t="shared" si="52"/>
        <v>0</v>
      </c>
      <c r="BG58" s="110">
        <f t="shared" si="52"/>
        <v>0</v>
      </c>
      <c r="BH58" s="110">
        <f t="shared" si="52"/>
        <v>0</v>
      </c>
      <c r="BI58" s="110">
        <f t="shared" si="52"/>
        <v>0</v>
      </c>
      <c r="BJ58" s="110">
        <f t="shared" si="52"/>
        <v>0</v>
      </c>
      <c r="BK58" s="110">
        <f t="shared" si="52"/>
        <v>0</v>
      </c>
      <c r="BL58" s="110">
        <f t="shared" si="52"/>
        <v>0</v>
      </c>
      <c r="BM58" s="110">
        <f t="shared" si="52"/>
        <v>0</v>
      </c>
      <c r="BN58" s="110">
        <f t="shared" si="52"/>
        <v>0</v>
      </c>
      <c r="BO58" s="110">
        <f t="shared" si="52"/>
        <v>0</v>
      </c>
      <c r="BP58" s="110">
        <f t="shared" si="52"/>
        <v>0</v>
      </c>
    </row>
    <row r="59" spans="1:68" s="150" customFormat="1" x14ac:dyDescent="0.25">
      <c r="A59" s="143" t="s">
        <v>176</v>
      </c>
      <c r="B59" s="144"/>
      <c r="C59" s="145">
        <v>32</v>
      </c>
      <c r="D59" s="145">
        <v>42</v>
      </c>
      <c r="E59" s="145">
        <v>55</v>
      </c>
      <c r="F59" s="145">
        <v>41</v>
      </c>
      <c r="G59" s="145">
        <v>41</v>
      </c>
      <c r="H59" s="145">
        <v>45</v>
      </c>
      <c r="I59" s="144"/>
      <c r="J59" s="145">
        <v>41</v>
      </c>
      <c r="K59" s="145">
        <v>50</v>
      </c>
      <c r="L59" s="145">
        <v>35</v>
      </c>
      <c r="M59" s="145">
        <v>42</v>
      </c>
      <c r="N59" s="145">
        <v>49</v>
      </c>
      <c r="O59" s="145">
        <v>49</v>
      </c>
      <c r="P59" s="144"/>
      <c r="Q59" s="145">
        <v>46</v>
      </c>
      <c r="R59" s="145">
        <v>54</v>
      </c>
      <c r="S59" s="145">
        <v>65</v>
      </c>
      <c r="T59" s="145">
        <v>60</v>
      </c>
      <c r="U59" s="145">
        <v>63</v>
      </c>
      <c r="V59" s="145">
        <v>49</v>
      </c>
      <c r="W59" s="145">
        <v>55</v>
      </c>
      <c r="X59" s="145">
        <v>55</v>
      </c>
      <c r="Y59" s="145">
        <v>64</v>
      </c>
      <c r="Z59" s="145">
        <v>54</v>
      </c>
      <c r="AA59" s="145">
        <v>44</v>
      </c>
      <c r="AB59" s="145">
        <v>70</v>
      </c>
      <c r="AC59" s="145">
        <v>57</v>
      </c>
      <c r="AD59" s="145">
        <v>60</v>
      </c>
      <c r="AE59" s="145">
        <v>62</v>
      </c>
      <c r="AF59" s="145">
        <v>57</v>
      </c>
      <c r="AG59" s="145"/>
      <c r="AH59" s="143" t="s">
        <v>184</v>
      </c>
      <c r="AI59" s="146"/>
      <c r="AJ59" s="145">
        <v>5592</v>
      </c>
      <c r="AK59" s="145">
        <v>5592.34</v>
      </c>
      <c r="AL59" s="145">
        <v>5089.83</v>
      </c>
      <c r="AM59" s="145">
        <v>245.88</v>
      </c>
      <c r="AN59" s="145">
        <v>1261.27</v>
      </c>
      <c r="AO59" s="145">
        <v>1078.24</v>
      </c>
      <c r="AP59" s="145">
        <v>494.56</v>
      </c>
      <c r="AQ59" s="145">
        <v>777.75</v>
      </c>
      <c r="AR59" s="145">
        <v>187.21</v>
      </c>
      <c r="AS59" s="145">
        <v>148.06</v>
      </c>
      <c r="AT59" s="145">
        <v>713</v>
      </c>
      <c r="AU59" s="147">
        <v>28.79</v>
      </c>
      <c r="AV59" s="148">
        <v>297.45999999999998</v>
      </c>
      <c r="AW59" s="149">
        <v>0</v>
      </c>
      <c r="AX59" s="145">
        <v>2774.13</v>
      </c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  <c r="BL59" s="145"/>
      <c r="BM59" s="145"/>
      <c r="BN59" s="145"/>
      <c r="BO59" s="145"/>
      <c r="BP59" s="145"/>
    </row>
    <row r="60" spans="1:68" s="150" customFormat="1" x14ac:dyDescent="0.25">
      <c r="A60" s="143" t="s">
        <v>177</v>
      </c>
      <c r="B60" s="144"/>
      <c r="C60" s="145">
        <v>103</v>
      </c>
      <c r="D60" s="145">
        <v>75</v>
      </c>
      <c r="E60" s="145">
        <v>108</v>
      </c>
      <c r="F60" s="145">
        <v>87</v>
      </c>
      <c r="G60" s="145">
        <v>95</v>
      </c>
      <c r="H60" s="145">
        <v>95</v>
      </c>
      <c r="I60" s="144"/>
      <c r="J60" s="145">
        <v>85</v>
      </c>
      <c r="K60" s="145">
        <v>107</v>
      </c>
      <c r="L60" s="145">
        <v>83</v>
      </c>
      <c r="M60" s="145">
        <v>94</v>
      </c>
      <c r="N60" s="145">
        <v>94</v>
      </c>
      <c r="O60" s="145">
        <v>103</v>
      </c>
      <c r="P60" s="144"/>
      <c r="Q60" s="145">
        <v>103</v>
      </c>
      <c r="R60" s="145">
        <v>103</v>
      </c>
      <c r="S60" s="145">
        <v>114</v>
      </c>
      <c r="T60" s="145">
        <v>120</v>
      </c>
      <c r="U60" s="145">
        <v>121</v>
      </c>
      <c r="V60" s="145">
        <v>101</v>
      </c>
      <c r="W60" s="145">
        <v>109</v>
      </c>
      <c r="X60" s="145">
        <v>116</v>
      </c>
      <c r="Y60" s="145">
        <v>113</v>
      </c>
      <c r="Z60" s="145">
        <v>96</v>
      </c>
      <c r="AA60" s="145">
        <v>85</v>
      </c>
      <c r="AB60" s="145">
        <v>113</v>
      </c>
      <c r="AC60" s="145">
        <v>105</v>
      </c>
      <c r="AD60" s="145">
        <v>101</v>
      </c>
      <c r="AE60" s="145">
        <v>113</v>
      </c>
      <c r="AF60" s="145">
        <v>92</v>
      </c>
      <c r="AG60" s="145"/>
      <c r="AH60" s="143" t="s">
        <v>185</v>
      </c>
      <c r="AI60" s="151"/>
      <c r="AJ60" s="145">
        <v>932361</v>
      </c>
      <c r="AK60" s="145">
        <v>932360.83</v>
      </c>
      <c r="AL60" s="145">
        <v>500041</v>
      </c>
      <c r="AM60" s="145">
        <v>818078.24</v>
      </c>
      <c r="AN60" s="145">
        <v>948936</v>
      </c>
      <c r="AO60" s="145">
        <v>975313</v>
      </c>
      <c r="AP60" s="145">
        <v>645080</v>
      </c>
      <c r="AQ60" s="152">
        <v>1955726.39</v>
      </c>
      <c r="AR60" s="145">
        <v>1226418</v>
      </c>
      <c r="AS60" s="145">
        <v>213007.64</v>
      </c>
      <c r="AT60" s="145">
        <v>236751.91</v>
      </c>
      <c r="AU60" s="147">
        <v>140439.28</v>
      </c>
      <c r="AV60" s="148">
        <v>155957</v>
      </c>
      <c r="AW60" s="149">
        <v>149326</v>
      </c>
      <c r="AX60" s="145">
        <v>283522.31</v>
      </c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  <c r="BL60" s="145"/>
      <c r="BM60" s="145"/>
      <c r="BN60" s="145"/>
      <c r="BO60" s="145"/>
      <c r="BP60" s="145"/>
    </row>
    <row r="61" spans="1:68" ht="25.5" hidden="1" x14ac:dyDescent="0.25">
      <c r="A61" s="153" t="s">
        <v>186</v>
      </c>
      <c r="B61" s="154" t="s">
        <v>187</v>
      </c>
      <c r="C61" s="155">
        <f>IF((C63=0),1,IF((ISBLANK(C63)),0,IF((C63=0),1,((IFERROR((C62/C63),0))))))</f>
        <v>1</v>
      </c>
      <c r="D61" s="155">
        <f t="shared" ref="D61:O61" si="53">IF((D63=0),1,IF((ISBLANK(D63)),0,IF((D63=0),1,((IFERROR((D62/D63),0))))))</f>
        <v>1</v>
      </c>
      <c r="E61" s="155">
        <f t="shared" si="53"/>
        <v>1</v>
      </c>
      <c r="F61" s="155">
        <f t="shared" si="53"/>
        <v>1</v>
      </c>
      <c r="G61" s="155">
        <f t="shared" si="53"/>
        <v>1</v>
      </c>
      <c r="H61" s="155">
        <f t="shared" si="53"/>
        <v>1</v>
      </c>
      <c r="I61" s="155" t="s">
        <v>188</v>
      </c>
      <c r="J61" s="156" t="s">
        <v>189</v>
      </c>
      <c r="K61" s="156" t="s">
        <v>189</v>
      </c>
      <c r="L61" s="155">
        <f t="shared" si="53"/>
        <v>1</v>
      </c>
      <c r="M61" s="156" t="s">
        <v>189</v>
      </c>
      <c r="N61" s="155">
        <f t="shared" si="53"/>
        <v>1</v>
      </c>
      <c r="O61" s="155">
        <f t="shared" si="53"/>
        <v>1</v>
      </c>
      <c r="P61" s="155" t="s">
        <v>188</v>
      </c>
      <c r="Q61" s="155">
        <f t="shared" ref="Q61:AR61" si="54">IF((Q63=0),1,IF((ISBLANK(Q63)),0,IF((Q63=0),1,((IFERROR((Q62/Q63),0))))))</f>
        <v>1</v>
      </c>
      <c r="R61" s="155">
        <f t="shared" si="54"/>
        <v>1</v>
      </c>
      <c r="S61" s="155">
        <f t="shared" si="54"/>
        <v>1</v>
      </c>
      <c r="T61" s="155">
        <f t="shared" si="54"/>
        <v>1</v>
      </c>
      <c r="U61" s="155">
        <f t="shared" si="54"/>
        <v>1</v>
      </c>
      <c r="V61" s="155">
        <f t="shared" si="54"/>
        <v>1</v>
      </c>
      <c r="W61" s="155">
        <f t="shared" si="54"/>
        <v>1</v>
      </c>
      <c r="X61" s="155">
        <f t="shared" si="54"/>
        <v>1</v>
      </c>
      <c r="Y61" s="155">
        <f t="shared" si="54"/>
        <v>1</v>
      </c>
      <c r="Z61" s="155">
        <f t="shared" si="54"/>
        <v>1</v>
      </c>
      <c r="AA61" s="155">
        <f t="shared" si="54"/>
        <v>1</v>
      </c>
      <c r="AB61" s="155">
        <f t="shared" si="54"/>
        <v>1</v>
      </c>
      <c r="AC61" s="155">
        <f t="shared" si="54"/>
        <v>1</v>
      </c>
      <c r="AD61" s="155">
        <f t="shared" si="54"/>
        <v>1</v>
      </c>
      <c r="AE61" s="155">
        <f t="shared" si="54"/>
        <v>1</v>
      </c>
      <c r="AF61" s="155">
        <f t="shared" si="54"/>
        <v>1</v>
      </c>
      <c r="AG61" s="155"/>
      <c r="AH61" s="153" t="s">
        <v>186</v>
      </c>
      <c r="AI61" s="155" t="s">
        <v>188</v>
      </c>
      <c r="AJ61" s="155"/>
      <c r="AK61" s="155">
        <f t="shared" si="54"/>
        <v>1</v>
      </c>
      <c r="AL61" s="155">
        <f t="shared" si="54"/>
        <v>1</v>
      </c>
      <c r="AM61" s="155">
        <f t="shared" si="54"/>
        <v>1</v>
      </c>
      <c r="AN61" s="155">
        <f t="shared" si="54"/>
        <v>1</v>
      </c>
      <c r="AO61" s="155">
        <f t="shared" si="54"/>
        <v>1</v>
      </c>
      <c r="AP61" s="155">
        <f t="shared" si="54"/>
        <v>1</v>
      </c>
      <c r="AQ61" s="155">
        <f t="shared" si="54"/>
        <v>1</v>
      </c>
      <c r="AR61" s="155">
        <f t="shared" si="54"/>
        <v>1</v>
      </c>
    </row>
    <row r="62" spans="1:68" hidden="1" x14ac:dyDescent="0.25">
      <c r="A62" s="111" t="s">
        <v>190</v>
      </c>
      <c r="B62" s="109"/>
      <c r="C62" s="113">
        <v>0</v>
      </c>
      <c r="D62" s="113">
        <v>0</v>
      </c>
      <c r="E62" s="113">
        <v>0</v>
      </c>
      <c r="F62" s="113">
        <v>0</v>
      </c>
      <c r="G62" s="113">
        <v>0</v>
      </c>
      <c r="H62" s="113">
        <v>0</v>
      </c>
      <c r="I62" s="109"/>
      <c r="J62" s="157" t="s">
        <v>191</v>
      </c>
      <c r="K62" s="157" t="s">
        <v>191</v>
      </c>
      <c r="L62" s="113">
        <v>1</v>
      </c>
      <c r="M62" s="157" t="s">
        <v>191</v>
      </c>
      <c r="N62" s="113">
        <v>2</v>
      </c>
      <c r="O62" s="113">
        <v>1</v>
      </c>
      <c r="P62" s="109"/>
      <c r="Q62" s="113">
        <v>0</v>
      </c>
      <c r="R62" s="113">
        <v>0</v>
      </c>
      <c r="S62" s="113">
        <v>0</v>
      </c>
      <c r="T62" s="113">
        <v>1</v>
      </c>
      <c r="U62" s="113">
        <v>0</v>
      </c>
      <c r="V62" s="113">
        <v>1</v>
      </c>
      <c r="W62" s="113">
        <v>2</v>
      </c>
      <c r="X62" s="113">
        <v>0</v>
      </c>
      <c r="Y62" s="113">
        <v>2</v>
      </c>
      <c r="Z62" s="113">
        <v>0</v>
      </c>
      <c r="AA62" s="113">
        <v>0</v>
      </c>
      <c r="AB62" s="113">
        <v>0</v>
      </c>
      <c r="AC62" s="113">
        <v>0</v>
      </c>
      <c r="AD62" s="113">
        <v>0</v>
      </c>
      <c r="AE62" s="113">
        <v>1</v>
      </c>
      <c r="AF62" s="113">
        <v>0</v>
      </c>
      <c r="AG62" s="113"/>
      <c r="AH62" s="111" t="s">
        <v>190</v>
      </c>
      <c r="AI62" s="109"/>
      <c r="AJ62" s="109"/>
      <c r="AK62" s="113"/>
      <c r="AL62" s="113"/>
      <c r="AM62" s="113"/>
      <c r="AN62" s="113"/>
      <c r="AO62" s="113"/>
      <c r="AP62" s="113"/>
      <c r="AQ62" s="113"/>
      <c r="AR62" s="113"/>
    </row>
    <row r="63" spans="1:68" hidden="1" x14ac:dyDescent="0.25">
      <c r="A63" s="111" t="s">
        <v>192</v>
      </c>
      <c r="B63" s="109"/>
      <c r="C63" s="113">
        <v>0</v>
      </c>
      <c r="D63" s="113">
        <v>0</v>
      </c>
      <c r="E63" s="113">
        <v>0</v>
      </c>
      <c r="F63" s="113">
        <v>0</v>
      </c>
      <c r="G63" s="113">
        <v>0</v>
      </c>
      <c r="H63" s="113">
        <v>0</v>
      </c>
      <c r="I63" s="109"/>
      <c r="J63" s="157" t="s">
        <v>193</v>
      </c>
      <c r="K63" s="157" t="s">
        <v>193</v>
      </c>
      <c r="L63" s="113">
        <v>1</v>
      </c>
      <c r="M63" s="157" t="s">
        <v>193</v>
      </c>
      <c r="N63" s="113">
        <v>2</v>
      </c>
      <c r="O63" s="113">
        <v>1</v>
      </c>
      <c r="P63" s="109"/>
      <c r="Q63" s="113">
        <v>0</v>
      </c>
      <c r="R63" s="113">
        <v>0</v>
      </c>
      <c r="S63" s="113">
        <v>0</v>
      </c>
      <c r="T63" s="113">
        <v>1</v>
      </c>
      <c r="U63" s="113">
        <v>0</v>
      </c>
      <c r="V63" s="113">
        <v>1</v>
      </c>
      <c r="W63" s="113">
        <v>2</v>
      </c>
      <c r="X63" s="113">
        <v>0</v>
      </c>
      <c r="Y63" s="113">
        <v>2</v>
      </c>
      <c r="Z63" s="113">
        <v>0</v>
      </c>
      <c r="AA63" s="113">
        <v>0</v>
      </c>
      <c r="AB63" s="113">
        <v>0</v>
      </c>
      <c r="AC63" s="113">
        <v>0</v>
      </c>
      <c r="AD63" s="113">
        <v>0</v>
      </c>
      <c r="AE63" s="113">
        <v>1</v>
      </c>
      <c r="AF63" s="113">
        <v>0</v>
      </c>
      <c r="AG63" s="113"/>
      <c r="AH63" s="111" t="s">
        <v>192</v>
      </c>
      <c r="AI63" s="109"/>
      <c r="AJ63" s="109"/>
      <c r="AK63" s="113"/>
      <c r="AL63" s="113"/>
      <c r="AM63" s="113"/>
      <c r="AN63" s="113"/>
      <c r="AO63" s="113"/>
      <c r="AP63" s="113"/>
      <c r="AQ63" s="113"/>
      <c r="AR63" s="113"/>
    </row>
    <row r="64" spans="1:68" ht="25.5" hidden="1" x14ac:dyDescent="0.25">
      <c r="A64" s="108" t="s">
        <v>194</v>
      </c>
      <c r="B64" s="109" t="s">
        <v>145</v>
      </c>
      <c r="C64" s="110">
        <f t="shared" ref="C64:O64" si="55">IFERROR((C65/C66),0)</f>
        <v>3.8937019371167137E-4</v>
      </c>
      <c r="D64" s="110">
        <f t="shared" si="55"/>
        <v>7.6962544894817856E-4</v>
      </c>
      <c r="E64" s="110">
        <f t="shared" si="55"/>
        <v>7.6771221759157706E-4</v>
      </c>
      <c r="F64" s="110">
        <f t="shared" si="55"/>
        <v>4.6242774566473987E-4</v>
      </c>
      <c r="G64" s="110">
        <f t="shared" si="55"/>
        <v>4.1532551136953588E-4</v>
      </c>
      <c r="H64" s="110">
        <f t="shared" si="55"/>
        <v>5.6561085972850684E-4</v>
      </c>
      <c r="I64" s="110" t="s">
        <v>130</v>
      </c>
      <c r="J64" s="110">
        <f t="shared" si="55"/>
        <v>2.2454249466711575E-4</v>
      </c>
      <c r="K64" s="110">
        <f t="shared" si="55"/>
        <v>2.0435271278226218E-4</v>
      </c>
      <c r="L64" s="110">
        <f t="shared" si="55"/>
        <v>1.270513499205929E-3</v>
      </c>
      <c r="M64" s="110">
        <f t="shared" si="55"/>
        <v>1.0236462278636503E-3</v>
      </c>
      <c r="N64" s="110">
        <f t="shared" si="55"/>
        <v>1.0679196924391286E-4</v>
      </c>
      <c r="O64" s="110">
        <f t="shared" si="55"/>
        <v>9.8347757671125098E-5</v>
      </c>
      <c r="P64" s="110" t="s">
        <v>130</v>
      </c>
      <c r="Q64" s="110">
        <f t="shared" ref="Q64:AR64" si="56">IFERROR((Q65/Q66),0)</f>
        <v>0</v>
      </c>
      <c r="R64" s="110">
        <f t="shared" si="56"/>
        <v>0</v>
      </c>
      <c r="S64" s="110">
        <f t="shared" si="56"/>
        <v>4.4169611307420494E-4</v>
      </c>
      <c r="T64" s="110">
        <f t="shared" si="56"/>
        <v>4.2228212039532795E-3</v>
      </c>
      <c r="U64" s="110">
        <f t="shared" si="56"/>
        <v>8.4796065462562541E-5</v>
      </c>
      <c r="V64" s="110">
        <f t="shared" si="56"/>
        <v>9.5183704549781079E-4</v>
      </c>
      <c r="W64" s="110">
        <f t="shared" si="56"/>
        <v>4.9144879103597404E-4</v>
      </c>
      <c r="X64" s="110">
        <f t="shared" si="56"/>
        <v>2.8598665395614874E-4</v>
      </c>
      <c r="Y64" s="110">
        <f>IFERROR((Y65/Y66),0)</f>
        <v>1.5346249760214848E-3</v>
      </c>
      <c r="Z64" s="110">
        <f t="shared" si="56"/>
        <v>2.0651881116997397E-3</v>
      </c>
      <c r="AA64" s="110">
        <f t="shared" si="56"/>
        <v>0</v>
      </c>
      <c r="AB64" s="110">
        <f t="shared" si="56"/>
        <v>1.7534630896019639E-3</v>
      </c>
      <c r="AC64" s="110">
        <f t="shared" si="56"/>
        <v>1.3068692313975333E-3</v>
      </c>
      <c r="AD64" s="110">
        <f t="shared" si="56"/>
        <v>1.4674080939141179E-3</v>
      </c>
      <c r="AE64" s="110">
        <f t="shared" si="56"/>
        <v>1.5031942878617061E-3</v>
      </c>
      <c r="AF64" s="110">
        <f t="shared" si="56"/>
        <v>1.3378920767058123E-3</v>
      </c>
      <c r="AG64" s="110"/>
      <c r="AH64" s="108" t="s">
        <v>194</v>
      </c>
      <c r="AI64" s="110" t="s">
        <v>130</v>
      </c>
      <c r="AJ64" s="110"/>
      <c r="AK64" s="110">
        <f t="shared" si="56"/>
        <v>0</v>
      </c>
      <c r="AL64" s="110">
        <f t="shared" si="56"/>
        <v>0</v>
      </c>
      <c r="AM64" s="110">
        <f t="shared" si="56"/>
        <v>0</v>
      </c>
      <c r="AN64" s="110">
        <f t="shared" si="56"/>
        <v>0</v>
      </c>
      <c r="AO64" s="110">
        <f t="shared" si="56"/>
        <v>0</v>
      </c>
      <c r="AP64" s="110">
        <f t="shared" si="56"/>
        <v>0</v>
      </c>
      <c r="AQ64" s="110">
        <f t="shared" si="56"/>
        <v>0</v>
      </c>
      <c r="AR64" s="110">
        <f t="shared" si="56"/>
        <v>0</v>
      </c>
    </row>
    <row r="65" spans="1:44" hidden="1" x14ac:dyDescent="0.25">
      <c r="A65" s="129" t="s">
        <v>195</v>
      </c>
      <c r="B65" s="130"/>
      <c r="C65" s="14">
        <v>4</v>
      </c>
      <c r="D65" s="14">
        <v>6</v>
      </c>
      <c r="E65" s="14">
        <v>7</v>
      </c>
      <c r="F65" s="14">
        <v>4</v>
      </c>
      <c r="G65" s="14">
        <v>4</v>
      </c>
      <c r="H65" s="14">
        <v>6</v>
      </c>
      <c r="I65" s="130"/>
      <c r="J65" s="14">
        <v>2</v>
      </c>
      <c r="K65" s="14">
        <v>2</v>
      </c>
      <c r="L65" s="14">
        <v>12</v>
      </c>
      <c r="M65" s="14">
        <v>10</v>
      </c>
      <c r="N65" s="14">
        <v>1</v>
      </c>
      <c r="O65" s="14">
        <v>1</v>
      </c>
      <c r="P65" s="130"/>
      <c r="Q65" s="14">
        <v>0</v>
      </c>
      <c r="R65" s="14">
        <v>0</v>
      </c>
      <c r="S65" s="14">
        <v>5</v>
      </c>
      <c r="T65" s="14">
        <v>47</v>
      </c>
      <c r="U65" s="14">
        <v>1</v>
      </c>
      <c r="V65" s="14">
        <v>10</v>
      </c>
      <c r="W65" s="14">
        <v>5</v>
      </c>
      <c r="X65" s="14">
        <v>3</v>
      </c>
      <c r="Y65" s="14">
        <v>16</v>
      </c>
      <c r="Z65" s="14">
        <v>23</v>
      </c>
      <c r="AA65" s="14">
        <v>0</v>
      </c>
      <c r="AB65" s="14">
        <v>20</v>
      </c>
      <c r="AC65" s="14">
        <v>16</v>
      </c>
      <c r="AD65" s="14">
        <v>19</v>
      </c>
      <c r="AE65" s="14">
        <v>20</v>
      </c>
      <c r="AF65" s="14">
        <v>18</v>
      </c>
      <c r="AG65" s="14"/>
      <c r="AH65" s="129" t="s">
        <v>195</v>
      </c>
      <c r="AI65" s="130"/>
      <c r="AJ65" s="130"/>
      <c r="AK65" s="14"/>
      <c r="AL65" s="14"/>
      <c r="AM65" s="14"/>
      <c r="AN65" s="14"/>
      <c r="AO65" s="14"/>
      <c r="AP65" s="14"/>
      <c r="AQ65" s="14"/>
      <c r="AR65" s="14"/>
    </row>
    <row r="66" spans="1:44" hidden="1" x14ac:dyDescent="0.25">
      <c r="A66" s="129" t="s">
        <v>196</v>
      </c>
      <c r="B66" s="130"/>
      <c r="C66" s="133">
        <v>10273</v>
      </c>
      <c r="D66" s="14">
        <v>7796</v>
      </c>
      <c r="E66" s="14">
        <v>9118</v>
      </c>
      <c r="F66" s="14">
        <v>8650</v>
      </c>
      <c r="G66" s="14">
        <v>9631</v>
      </c>
      <c r="H66" s="14">
        <v>10608</v>
      </c>
      <c r="I66" s="130"/>
      <c r="J66" s="14">
        <v>8907</v>
      </c>
      <c r="K66" s="14">
        <v>9787</v>
      </c>
      <c r="L66" s="14">
        <v>9445</v>
      </c>
      <c r="M66" s="14">
        <v>9769</v>
      </c>
      <c r="N66" s="14">
        <v>9364</v>
      </c>
      <c r="O66" s="14">
        <v>10168</v>
      </c>
      <c r="P66" s="130"/>
      <c r="Q66" s="14">
        <v>9934</v>
      </c>
      <c r="R66" s="14">
        <v>9463</v>
      </c>
      <c r="S66" s="14">
        <v>11320</v>
      </c>
      <c r="T66" s="14">
        <v>11130</v>
      </c>
      <c r="U66" s="14">
        <v>11793</v>
      </c>
      <c r="V66" s="14">
        <v>10506</v>
      </c>
      <c r="W66" s="14">
        <v>10174</v>
      </c>
      <c r="X66" s="14">
        <v>10490</v>
      </c>
      <c r="Y66" s="14">
        <v>10426</v>
      </c>
      <c r="Z66" s="14">
        <v>11137</v>
      </c>
      <c r="AA66" s="14">
        <v>11292</v>
      </c>
      <c r="AB66" s="14">
        <v>11406</v>
      </c>
      <c r="AC66" s="14">
        <v>12243</v>
      </c>
      <c r="AD66" s="14">
        <v>12948</v>
      </c>
      <c r="AE66" s="14">
        <v>13305</v>
      </c>
      <c r="AF66" s="14">
        <v>13454</v>
      </c>
      <c r="AG66" s="14"/>
      <c r="AH66" s="129" t="s">
        <v>196</v>
      </c>
      <c r="AI66" s="130"/>
      <c r="AJ66" s="130"/>
      <c r="AK66" s="14"/>
      <c r="AL66" s="14"/>
      <c r="AM66" s="14"/>
      <c r="AN66" s="14"/>
      <c r="AO66" s="14"/>
      <c r="AP66" s="14"/>
      <c r="AQ66" s="14"/>
      <c r="AR66" s="14"/>
    </row>
  </sheetData>
  <mergeCells count="6">
    <mergeCell ref="A1:O4"/>
    <mergeCell ref="A5:BP5"/>
    <mergeCell ref="B6:H6"/>
    <mergeCell ref="I6:O6"/>
    <mergeCell ref="P6:AF6"/>
    <mergeCell ref="AH6:BP6"/>
  </mergeCells>
  <printOptions horizontalCentered="1"/>
  <pageMargins left="0.19685039370078741" right="0.19685039370078741" top="0.19685039370078741" bottom="0.39370078740157483" header="0" footer="0"/>
  <pageSetup paperSize="9" scale="76" fitToHeight="2" orientation="portrait" r:id="rId1"/>
  <headerFooter>
    <oddHeader>&amp;C&amp;A</oddHeader>
    <oddFooter>&amp;C
Diretoria Geral – HEF&amp;RPágina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B124F-D9D8-45F4-BCD8-29F42016FCB0}">
  <sheetPr>
    <tabColor theme="4" tint="-0.249977111117893"/>
    <pageSetUpPr fitToPage="1"/>
  </sheetPr>
  <dimension ref="A1:DS99"/>
  <sheetViews>
    <sheetView showGridLines="0" view="pageBreakPreview" zoomScaleNormal="100" zoomScaleSheetLayoutView="100" workbookViewId="0">
      <selection activeCell="A12" sqref="A12"/>
    </sheetView>
  </sheetViews>
  <sheetFormatPr defaultColWidth="14.42578125" defaultRowHeight="15" x14ac:dyDescent="0.25"/>
  <cols>
    <col min="1" max="1" width="78.28515625" style="5" bestFit="1" customWidth="1"/>
    <col min="2" max="11" width="15.7109375" style="5" hidden="1" customWidth="1"/>
    <col min="12" max="12" width="10.42578125" style="5" hidden="1" customWidth="1"/>
    <col min="13" max="13" width="8.85546875" style="5" hidden="1" customWidth="1"/>
    <col min="14" max="14" width="10.42578125" style="5" hidden="1" customWidth="1"/>
    <col min="15" max="15" width="8.85546875" style="5" hidden="1" customWidth="1"/>
    <col min="16" max="16" width="10.42578125" style="5" hidden="1" customWidth="1"/>
    <col min="17" max="17" width="8.85546875" style="5" hidden="1" customWidth="1"/>
    <col min="18" max="18" width="10.42578125" style="5" hidden="1" customWidth="1"/>
    <col min="19" max="19" width="8.85546875" style="5" hidden="1" customWidth="1"/>
    <col min="20" max="20" width="10.42578125" style="5" hidden="1" customWidth="1"/>
    <col min="21" max="21" width="8.85546875" style="5" hidden="1" customWidth="1"/>
    <col min="22" max="22" width="10.42578125" style="101" hidden="1" customWidth="1"/>
    <col min="23" max="23" width="8.85546875" style="101" hidden="1" customWidth="1"/>
    <col min="24" max="24" width="10.42578125" style="5" hidden="1" customWidth="1"/>
    <col min="25" max="25" width="8.85546875" style="5" hidden="1" customWidth="1"/>
    <col min="26" max="26" width="10.42578125" style="5" hidden="1" customWidth="1"/>
    <col min="27" max="27" width="8.85546875" style="5" hidden="1" customWidth="1"/>
    <col min="28" max="28" width="10.42578125" style="5" hidden="1" customWidth="1"/>
    <col min="29" max="29" width="8.85546875" style="5" hidden="1" customWidth="1"/>
    <col min="30" max="30" width="10.42578125" style="5" hidden="1" customWidth="1"/>
    <col min="31" max="31" width="8.85546875" style="5" hidden="1" customWidth="1"/>
    <col min="32" max="32" width="10.42578125" style="5" hidden="1" customWidth="1"/>
    <col min="33" max="33" width="8.85546875" style="5" hidden="1" customWidth="1"/>
    <col min="34" max="34" width="10.42578125" style="5" hidden="1" customWidth="1"/>
    <col min="35" max="35" width="8.85546875" style="5" hidden="1" customWidth="1"/>
    <col min="36" max="36" width="10.42578125" style="5" hidden="1" customWidth="1"/>
    <col min="37" max="37" width="8.85546875" style="5" hidden="1" customWidth="1"/>
    <col min="38" max="38" width="10.42578125" style="5" hidden="1" customWidth="1"/>
    <col min="39" max="39" width="8.85546875" style="5" hidden="1" customWidth="1"/>
    <col min="40" max="40" width="10.42578125" style="5" hidden="1" customWidth="1"/>
    <col min="41" max="41" width="8.85546875" style="5" hidden="1" customWidth="1"/>
    <col min="42" max="42" width="10.42578125" style="5" hidden="1" customWidth="1"/>
    <col min="43" max="43" width="8.85546875" style="5" hidden="1" customWidth="1"/>
    <col min="44" max="44" width="10.42578125" style="5" hidden="1" customWidth="1"/>
    <col min="45" max="45" width="8.85546875" style="5" hidden="1" customWidth="1"/>
    <col min="46" max="46" width="10.42578125" style="5" hidden="1" customWidth="1"/>
    <col min="47" max="47" width="8.85546875" style="5" hidden="1" customWidth="1"/>
    <col min="48" max="48" width="10.42578125" style="5" hidden="1" customWidth="1"/>
    <col min="49" max="49" width="8.85546875" style="5" hidden="1" customWidth="1"/>
    <col min="50" max="50" width="10.42578125" style="5" hidden="1" customWidth="1"/>
    <col min="51" max="51" width="8.85546875" style="5" hidden="1" customWidth="1"/>
    <col min="52" max="52" width="10.42578125" style="5" hidden="1" customWidth="1"/>
    <col min="53" max="53" width="8.85546875" style="5" hidden="1" customWidth="1"/>
    <col min="54" max="54" width="10.42578125" style="5" hidden="1" customWidth="1"/>
    <col min="55" max="55" width="8.85546875" style="5" hidden="1" customWidth="1"/>
    <col min="56" max="56" width="10.42578125" style="5" hidden="1" customWidth="1"/>
    <col min="57" max="57" width="8.85546875" style="5" hidden="1" customWidth="1"/>
    <col min="58" max="58" width="10.42578125" style="5" hidden="1" customWidth="1"/>
    <col min="59" max="59" width="8.85546875" style="5" hidden="1" customWidth="1"/>
    <col min="60" max="60" width="10.42578125" style="5" hidden="1" customWidth="1"/>
    <col min="61" max="61" width="8.85546875" style="5" hidden="1" customWidth="1"/>
    <col min="62" max="62" width="10.42578125" style="5" hidden="1" customWidth="1"/>
    <col min="63" max="63" width="8.85546875" style="5" hidden="1" customWidth="1"/>
    <col min="64" max="77" width="15.7109375" style="5" hidden="1" customWidth="1"/>
    <col min="78" max="78" width="11.140625" style="5" hidden="1" customWidth="1"/>
    <col min="79" max="85" width="15.7109375" style="5" hidden="1" customWidth="1"/>
    <col min="86" max="87" width="15.7109375" style="5" customWidth="1"/>
    <col min="88" max="123" width="15.7109375" style="5" hidden="1" customWidth="1"/>
    <col min="124" max="16384" width="14.42578125" style="5"/>
  </cols>
  <sheetData>
    <row r="1" spans="1:123" x14ac:dyDescent="0.25">
      <c r="A1" s="30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</row>
    <row r="2" spans="1:123" x14ac:dyDescent="0.25">
      <c r="A2" s="218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8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</row>
    <row r="3" spans="1:123" x14ac:dyDescent="0.25">
      <c r="A3" s="218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8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</row>
    <row r="4" spans="1:123" x14ac:dyDescent="0.25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</row>
    <row r="5" spans="1:123" x14ac:dyDescent="0.25">
      <c r="A5" s="215" t="s">
        <v>0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5"/>
      <c r="DE5" s="215"/>
      <c r="DF5" s="215"/>
      <c r="DG5" s="215"/>
      <c r="DH5" s="215"/>
      <c r="DI5" s="215"/>
      <c r="DJ5" s="215"/>
      <c r="DK5" s="215"/>
      <c r="DL5" s="215"/>
      <c r="DM5" s="215"/>
      <c r="DN5" s="215"/>
      <c r="DO5" s="215"/>
      <c r="DP5" s="215"/>
      <c r="DQ5" s="215"/>
      <c r="DR5" s="215"/>
      <c r="DS5" s="215"/>
    </row>
    <row r="6" spans="1:123" x14ac:dyDescent="0.25">
      <c r="A6" s="161" t="s">
        <v>197</v>
      </c>
      <c r="B6" s="291" t="s">
        <v>198</v>
      </c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292"/>
      <c r="Z6" s="291" t="s">
        <v>199</v>
      </c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292"/>
    </row>
    <row r="7" spans="1:123" x14ac:dyDescent="0.25">
      <c r="A7" s="162" t="s">
        <v>200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4"/>
      <c r="W7" s="164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5"/>
      <c r="AX7" s="163"/>
      <c r="AY7" s="165"/>
      <c r="AZ7" s="163"/>
      <c r="BA7" s="165"/>
      <c r="BB7" s="163"/>
      <c r="BC7" s="165"/>
      <c r="BD7" s="163"/>
      <c r="BE7" s="165"/>
      <c r="BF7" s="163"/>
      <c r="BG7" s="165"/>
      <c r="BH7" s="163"/>
      <c r="BI7" s="165"/>
      <c r="BJ7" s="163"/>
      <c r="BK7" s="165"/>
      <c r="BL7" s="163"/>
      <c r="BM7" s="165"/>
      <c r="BN7" s="163"/>
      <c r="BO7" s="165"/>
      <c r="BP7" s="163"/>
      <c r="BQ7" s="165"/>
      <c r="BR7" s="163"/>
      <c r="BS7" s="165"/>
      <c r="BT7" s="163"/>
      <c r="BU7" s="165"/>
      <c r="BV7" s="163"/>
      <c r="BW7" s="165"/>
      <c r="BX7" s="163"/>
      <c r="BY7" s="165"/>
      <c r="BZ7" s="163"/>
      <c r="CA7" s="165"/>
      <c r="CB7" s="163"/>
      <c r="CC7" s="165"/>
      <c r="CD7" s="163"/>
      <c r="CE7" s="165"/>
      <c r="CF7" s="163"/>
      <c r="CG7" s="165"/>
      <c r="CH7" s="163"/>
      <c r="CI7" s="165"/>
      <c r="CJ7" s="163"/>
      <c r="CK7" s="165"/>
      <c r="CL7" s="163"/>
      <c r="CM7" s="165"/>
      <c r="CN7" s="163"/>
      <c r="CO7" s="165"/>
      <c r="CP7" s="163"/>
      <c r="CQ7" s="165"/>
      <c r="CR7" s="163"/>
      <c r="CS7" s="165"/>
      <c r="CT7" s="163"/>
      <c r="CU7" s="165"/>
      <c r="CV7" s="163"/>
      <c r="CW7" s="165"/>
      <c r="CX7" s="163"/>
      <c r="CY7" s="165"/>
      <c r="CZ7" s="163"/>
      <c r="DA7" s="165"/>
      <c r="DB7" s="163"/>
      <c r="DC7" s="165"/>
      <c r="DD7" s="163"/>
      <c r="DE7" s="165"/>
      <c r="DF7" s="163"/>
      <c r="DG7" s="165"/>
      <c r="DH7" s="163"/>
      <c r="DI7" s="165"/>
      <c r="DJ7" s="163"/>
      <c r="DK7" s="165"/>
      <c r="DL7" s="163"/>
      <c r="DM7" s="165"/>
      <c r="DN7" s="163"/>
      <c r="DO7" s="165"/>
      <c r="DP7" s="163"/>
      <c r="DQ7" s="165"/>
      <c r="DR7" s="163"/>
      <c r="DS7" s="165"/>
    </row>
    <row r="8" spans="1:123" x14ac:dyDescent="0.25">
      <c r="A8" s="166" t="s">
        <v>201</v>
      </c>
      <c r="B8" s="230">
        <v>44562</v>
      </c>
      <c r="C8" s="231"/>
      <c r="D8" s="230" t="e">
        <f ca="1">_xll.FIMMÊS(B8,0)+1</f>
        <v>#NAME?</v>
      </c>
      <c r="E8" s="231"/>
      <c r="F8" s="230" t="e">
        <f ca="1">_xll.FIMMÊS(D8,0)+1</f>
        <v>#NAME?</v>
      </c>
      <c r="G8" s="231"/>
      <c r="H8" s="230" t="e">
        <f ca="1">_xll.FIMMÊS(F8,0)+1</f>
        <v>#NAME?</v>
      </c>
      <c r="I8" s="231"/>
      <c r="J8" s="230" t="e">
        <f ca="1">_xll.FIMMÊS(H8,0)+1</f>
        <v>#NAME?</v>
      </c>
      <c r="K8" s="231"/>
      <c r="L8" s="230" t="e">
        <f ca="1">_xll.FIMMÊS(J8,0)+1</f>
        <v>#NAME?</v>
      </c>
      <c r="M8" s="231"/>
      <c r="N8" s="230" t="e">
        <f ca="1">_xll.FIMMÊS(L8,0)+1</f>
        <v>#NAME?</v>
      </c>
      <c r="O8" s="231"/>
      <c r="P8" s="230" t="e">
        <f ca="1">_xll.FIMMÊS(N8,0)+1</f>
        <v>#NAME?</v>
      </c>
      <c r="Q8" s="231"/>
      <c r="R8" s="230" t="e">
        <f ca="1">_xll.FIMMÊS(P8,0)+1</f>
        <v>#NAME?</v>
      </c>
      <c r="S8" s="231"/>
      <c r="T8" s="230" t="e">
        <f ca="1">_xll.FIMMÊS(R8,0)+1</f>
        <v>#NAME?</v>
      </c>
      <c r="U8" s="231"/>
      <c r="V8" s="230" t="e">
        <f ca="1">_xll.FIMMÊS(T8,0)+1</f>
        <v>#NAME?</v>
      </c>
      <c r="W8" s="258"/>
      <c r="X8" s="230" t="e">
        <f ca="1">_xll.FIMMÊS(V8,0)+1</f>
        <v>#NAME?</v>
      </c>
      <c r="Y8" s="231"/>
      <c r="Z8" s="230" t="e">
        <f ca="1">_xll.FIMMÊS(X8,0)+1</f>
        <v>#NAME?</v>
      </c>
      <c r="AA8" s="231"/>
      <c r="AB8" s="230" t="e">
        <f ca="1">_xll.FIMMÊS(Z8,0)+1</f>
        <v>#NAME?</v>
      </c>
      <c r="AC8" s="231"/>
      <c r="AD8" s="230" t="e">
        <f ca="1">_xll.FIMMÊS(AB8,0)+1</f>
        <v>#NAME?</v>
      </c>
      <c r="AE8" s="231"/>
      <c r="AF8" s="230" t="e">
        <f ca="1">_xll.FIMMÊS(AD8,0)+1</f>
        <v>#NAME?</v>
      </c>
      <c r="AG8" s="231"/>
      <c r="AH8" s="230" t="e">
        <f ca="1">_xll.FIMMÊS(AF8,0)+1</f>
        <v>#NAME?</v>
      </c>
      <c r="AI8" s="231"/>
      <c r="AJ8" s="230" t="e">
        <f ca="1">_xll.FIMMÊS(AH8,0)+1</f>
        <v>#NAME?</v>
      </c>
      <c r="AK8" s="231"/>
      <c r="AL8" s="230" t="e">
        <f ca="1">_xll.FIMMÊS(AJ8,0)+1</f>
        <v>#NAME?</v>
      </c>
      <c r="AM8" s="231"/>
      <c r="AN8" s="230" t="e">
        <f ca="1">_xll.FIMMÊS(AL8,0)+1</f>
        <v>#NAME?</v>
      </c>
      <c r="AO8" s="231"/>
      <c r="AP8" s="230" t="e">
        <f ca="1">_xll.FIMMÊS(AN8,0)+1</f>
        <v>#NAME?</v>
      </c>
      <c r="AQ8" s="231"/>
      <c r="AR8" s="230" t="e">
        <f ca="1">_xll.FIMMÊS(AP8,0)+1</f>
        <v>#NAME?</v>
      </c>
      <c r="AS8" s="231"/>
      <c r="AT8" s="230" t="e">
        <f ca="1">_xll.FIMMÊS(AR8,0)+1</f>
        <v>#NAME?</v>
      </c>
      <c r="AU8" s="231"/>
      <c r="AV8" s="230" t="e">
        <f ca="1">_xll.FIMMÊS(AT8,0)+1</f>
        <v>#NAME?</v>
      </c>
      <c r="AW8" s="231"/>
      <c r="AX8" s="230" t="e">
        <f ca="1">_xll.FIMMÊS(AV8,0)+1</f>
        <v>#NAME?</v>
      </c>
      <c r="AY8" s="231"/>
      <c r="AZ8" s="230" t="e">
        <f ca="1">_xll.FIMMÊS(AX8,0)+1</f>
        <v>#NAME?</v>
      </c>
      <c r="BA8" s="231"/>
      <c r="BB8" s="230" t="e">
        <f ca="1">_xll.FIMMÊS(AZ8,0)+1</f>
        <v>#NAME?</v>
      </c>
      <c r="BC8" s="231"/>
      <c r="BD8" s="230" t="e">
        <f ca="1">_xll.FIMMÊS(BB8,0)+1</f>
        <v>#NAME?</v>
      </c>
      <c r="BE8" s="231"/>
      <c r="BF8" s="230" t="str">
        <f>Desempenho!AJ7</f>
        <v>06 a 31 - Mai - 24</v>
      </c>
      <c r="BG8" s="231"/>
      <c r="BH8" s="230" t="e">
        <f ca="1">_xll.FIMMÊS(BD8,0)+1</f>
        <v>#NAME?</v>
      </c>
      <c r="BI8" s="231"/>
      <c r="BJ8" s="230" t="e">
        <f ca="1">_xll.FIMMÊS(BH8,0)+1</f>
        <v>#NAME?</v>
      </c>
      <c r="BK8" s="231"/>
      <c r="BL8" s="230" t="e">
        <f ca="1">_xll.FIMMÊS(BJ8,0)+1</f>
        <v>#NAME?</v>
      </c>
      <c r="BM8" s="231"/>
      <c r="BN8" s="230" t="e">
        <f ca="1">_xll.FIMMÊS(BL8,0)+1</f>
        <v>#NAME?</v>
      </c>
      <c r="BO8" s="231"/>
      <c r="BP8" s="230" t="e">
        <f ca="1">_xll.FIMMÊS(BN8,0)+1</f>
        <v>#NAME?</v>
      </c>
      <c r="BQ8" s="231"/>
      <c r="BR8" s="230" t="e">
        <f ca="1">_xll.FIMMÊS(BP8,0)+1</f>
        <v>#NAME?</v>
      </c>
      <c r="BS8" s="231"/>
      <c r="BT8" s="230" t="e">
        <f ca="1">_xll.FIMMÊS(BR8,0)+1</f>
        <v>#NAME?</v>
      </c>
      <c r="BU8" s="231"/>
      <c r="BV8" s="230" t="e">
        <f ca="1">_xll.FIMMÊS(BT8,0)+1</f>
        <v>#NAME?</v>
      </c>
      <c r="BW8" s="231"/>
      <c r="BX8" s="230" t="e">
        <f ca="1">_xll.FIMMÊS(BV8,0)+1</f>
        <v>#NAME?</v>
      </c>
      <c r="BY8" s="231"/>
      <c r="BZ8" s="230" t="e">
        <f ca="1">_xll.FIMMÊS(BX8,0)+1</f>
        <v>#NAME?</v>
      </c>
      <c r="CA8" s="231"/>
      <c r="CB8" s="230" t="e">
        <f ca="1">_xll.FIMMÊS(BZ8,0)+1</f>
        <v>#NAME?</v>
      </c>
      <c r="CC8" s="231"/>
      <c r="CD8" s="230" t="e">
        <f ca="1">_xll.FIMMÊS(CB8,0)+1</f>
        <v>#NAME?</v>
      </c>
      <c r="CE8" s="231"/>
      <c r="CF8" s="230" t="e">
        <f ca="1">_xll.FIMMÊS(CD8,0)+1</f>
        <v>#NAME?</v>
      </c>
      <c r="CG8" s="231"/>
      <c r="CH8" s="230" t="e">
        <f ca="1">_xll.FIMMÊS(CF8,0)+1</f>
        <v>#NAME?</v>
      </c>
      <c r="CI8" s="231"/>
      <c r="CJ8" s="230" t="e">
        <f ca="1">_xll.FIMMÊS(CH8,0)+1</f>
        <v>#NAME?</v>
      </c>
      <c r="CK8" s="231"/>
      <c r="CL8" s="230" t="e">
        <f ca="1">_xll.FIMMÊS(CJ8,0)+1</f>
        <v>#NAME?</v>
      </c>
      <c r="CM8" s="231"/>
      <c r="CN8" s="230" t="e">
        <f ca="1">_xll.FIMMÊS(CL8,0)+1</f>
        <v>#NAME?</v>
      </c>
      <c r="CO8" s="231"/>
      <c r="CP8" s="230" t="e">
        <f ca="1">_xll.FIMMÊS(CN8,0)+1</f>
        <v>#NAME?</v>
      </c>
      <c r="CQ8" s="231"/>
      <c r="CR8" s="230" t="e">
        <f ca="1">_xll.FIMMÊS(CP8,0)+1</f>
        <v>#NAME?</v>
      </c>
      <c r="CS8" s="231"/>
      <c r="CT8" s="230" t="e">
        <f ca="1">_xll.FIMMÊS(CR8,0)+1</f>
        <v>#NAME?</v>
      </c>
      <c r="CU8" s="231"/>
      <c r="CV8" s="230" t="e">
        <f ca="1">_xll.FIMMÊS(CT8,0)+1</f>
        <v>#NAME?</v>
      </c>
      <c r="CW8" s="231"/>
      <c r="CX8" s="230" t="e">
        <f ca="1">_xll.FIMMÊS(CV8,0)+1</f>
        <v>#NAME?</v>
      </c>
      <c r="CY8" s="231"/>
      <c r="CZ8" s="230" t="e">
        <f ca="1">_xll.FIMMÊS(CX8,0)+1</f>
        <v>#NAME?</v>
      </c>
      <c r="DA8" s="231"/>
      <c r="DB8" s="230" t="e">
        <f ca="1">_xll.FIMMÊS(CZ8,0)+1</f>
        <v>#NAME?</v>
      </c>
      <c r="DC8" s="231"/>
      <c r="DD8" s="230" t="e">
        <f ca="1">_xll.FIMMÊS(DB8,0)+1</f>
        <v>#NAME?</v>
      </c>
      <c r="DE8" s="231"/>
      <c r="DF8" s="230" t="e">
        <f ca="1">_xll.FIMMÊS(DD8,0)+1</f>
        <v>#NAME?</v>
      </c>
      <c r="DG8" s="231"/>
      <c r="DH8" s="230" t="e">
        <f ca="1">_xll.FIMMÊS(DF8,0)+1</f>
        <v>#NAME?</v>
      </c>
      <c r="DI8" s="231"/>
      <c r="DJ8" s="230" t="e">
        <f ca="1">_xll.FIMMÊS(DH8,0)+1</f>
        <v>#NAME?</v>
      </c>
      <c r="DK8" s="231"/>
      <c r="DL8" s="230" t="e">
        <f ca="1">_xll.FIMMÊS(DJ8,0)+1</f>
        <v>#NAME?</v>
      </c>
      <c r="DM8" s="231"/>
      <c r="DN8" s="230" t="e">
        <f ca="1">_xll.FIMMÊS(DL8,0)+1</f>
        <v>#NAME?</v>
      </c>
      <c r="DO8" s="231"/>
      <c r="DP8" s="230" t="e">
        <f ca="1">_xll.FIMMÊS(DN8,0)+1</f>
        <v>#NAME?</v>
      </c>
      <c r="DQ8" s="231"/>
      <c r="DR8" s="230" t="e">
        <f ca="1">_xll.FIMMÊS(DP8,0)+1</f>
        <v>#NAME?</v>
      </c>
      <c r="DS8" s="231"/>
    </row>
    <row r="9" spans="1:123" s="168" customFormat="1" ht="13.5" x14ac:dyDescent="0.25">
      <c r="A9" s="167" t="s">
        <v>19</v>
      </c>
      <c r="B9" s="255">
        <v>1.139</v>
      </c>
      <c r="C9" s="255"/>
      <c r="D9" s="255">
        <v>1.577</v>
      </c>
      <c r="E9" s="255"/>
      <c r="F9" s="255">
        <v>1.17</v>
      </c>
      <c r="G9" s="266"/>
      <c r="H9" s="255">
        <v>1.0469999999999999</v>
      </c>
      <c r="I9" s="266"/>
      <c r="J9" s="255">
        <v>1.079</v>
      </c>
      <c r="K9" s="266"/>
      <c r="L9" s="255">
        <v>1.1507000000000001</v>
      </c>
      <c r="M9" s="266"/>
      <c r="N9" s="255">
        <v>0.8417</v>
      </c>
      <c r="O9" s="266"/>
      <c r="P9" s="255">
        <v>1.0663</v>
      </c>
      <c r="Q9" s="266"/>
      <c r="R9" s="255">
        <v>1.0125999999999999</v>
      </c>
      <c r="S9" s="266"/>
      <c r="T9" s="255">
        <v>1.0384</v>
      </c>
      <c r="U9" s="266"/>
      <c r="V9" s="255">
        <v>0.80610000000000004</v>
      </c>
      <c r="W9" s="296"/>
      <c r="X9" s="255">
        <v>0.86019999999999996</v>
      </c>
      <c r="Y9" s="266"/>
      <c r="Z9" s="255">
        <v>0.9284</v>
      </c>
      <c r="AA9" s="266"/>
      <c r="AB9" s="255">
        <v>0.92859999999999998</v>
      </c>
      <c r="AC9" s="266"/>
      <c r="AD9" s="255">
        <v>0.86539999999999995</v>
      </c>
      <c r="AE9" s="266"/>
      <c r="AF9" s="255">
        <v>0.94</v>
      </c>
      <c r="AG9" s="266"/>
      <c r="AH9" s="255">
        <v>0.87770000000000004</v>
      </c>
      <c r="AI9" s="266"/>
      <c r="AJ9" s="255">
        <v>0.95450000000000002</v>
      </c>
      <c r="AK9" s="266"/>
      <c r="AL9" s="255">
        <v>0.92420000000000002</v>
      </c>
      <c r="AM9" s="266"/>
      <c r="AN9" s="255">
        <v>0.94499999999999995</v>
      </c>
      <c r="AO9" s="266"/>
      <c r="AP9" s="255">
        <v>0.93200000000000005</v>
      </c>
      <c r="AQ9" s="266"/>
      <c r="AR9" s="255">
        <v>0.97199999999999998</v>
      </c>
      <c r="AS9" s="266"/>
      <c r="AT9" s="255">
        <v>0.96699999999999997</v>
      </c>
      <c r="AU9" s="266"/>
      <c r="AV9" s="255">
        <v>0.86450000000000005</v>
      </c>
      <c r="AW9" s="266"/>
      <c r="AX9" s="255">
        <v>0.85760000000000003</v>
      </c>
      <c r="AY9" s="266"/>
      <c r="AZ9" s="255">
        <v>0.86699999999999999</v>
      </c>
      <c r="BA9" s="266"/>
      <c r="BB9" s="255">
        <v>0.87860000000000005</v>
      </c>
      <c r="BC9" s="266"/>
      <c r="BD9" s="255">
        <v>0.7571</v>
      </c>
      <c r="BE9" s="266"/>
      <c r="BF9" s="255"/>
      <c r="BG9" s="266"/>
      <c r="BH9" s="255">
        <v>0.78190000000000004</v>
      </c>
      <c r="BI9" s="266"/>
      <c r="BJ9" s="255">
        <v>0.91690000000000005</v>
      </c>
      <c r="BK9" s="266"/>
      <c r="BL9" s="255">
        <v>0.89549999999999996</v>
      </c>
      <c r="BM9" s="266"/>
      <c r="BN9" s="255">
        <v>0.92469999999999997</v>
      </c>
      <c r="BO9" s="266"/>
      <c r="BP9" s="255">
        <v>0.91110000000000002</v>
      </c>
      <c r="BQ9" s="266"/>
      <c r="BR9" s="255">
        <v>0.92779999999999996</v>
      </c>
      <c r="BS9" s="266"/>
      <c r="BT9" s="255">
        <v>0.95069999999999999</v>
      </c>
      <c r="BU9" s="266"/>
      <c r="BV9" s="255">
        <v>0.91239999999999999</v>
      </c>
      <c r="BW9" s="266"/>
      <c r="BX9" s="255">
        <v>0.93389999999999995</v>
      </c>
      <c r="BY9" s="266"/>
      <c r="BZ9" s="255">
        <v>0.92</v>
      </c>
      <c r="CA9" s="266"/>
      <c r="CB9" s="255">
        <v>0.92779999999999996</v>
      </c>
      <c r="CC9" s="266"/>
      <c r="CD9" s="255">
        <v>0.83050000000000002</v>
      </c>
      <c r="CE9" s="266"/>
      <c r="CF9" s="255">
        <v>0.95540000000000003</v>
      </c>
      <c r="CG9" s="266"/>
      <c r="CH9" s="255">
        <v>0.91110000000000002</v>
      </c>
      <c r="CI9" s="266"/>
      <c r="CJ9" s="255"/>
      <c r="CK9" s="266"/>
      <c r="CL9" s="255"/>
      <c r="CM9" s="266"/>
      <c r="CN9" s="255"/>
      <c r="CO9" s="266"/>
      <c r="CP9" s="255"/>
      <c r="CQ9" s="266"/>
      <c r="CR9" s="255"/>
      <c r="CS9" s="266"/>
      <c r="CT9" s="255"/>
      <c r="CU9" s="266"/>
      <c r="CV9" s="255"/>
      <c r="CW9" s="266"/>
      <c r="CX9" s="255"/>
      <c r="CY9" s="266"/>
      <c r="CZ9" s="255"/>
      <c r="DA9" s="266"/>
      <c r="DB9" s="255"/>
      <c r="DC9" s="266"/>
      <c r="DD9" s="255"/>
      <c r="DE9" s="266"/>
      <c r="DF9" s="255"/>
      <c r="DG9" s="266"/>
      <c r="DH9" s="255"/>
      <c r="DI9" s="266"/>
      <c r="DJ9" s="255"/>
      <c r="DK9" s="266"/>
      <c r="DL9" s="255"/>
      <c r="DM9" s="266"/>
      <c r="DN9" s="255"/>
      <c r="DO9" s="266"/>
      <c r="DP9" s="255"/>
      <c r="DQ9" s="266"/>
      <c r="DR9" s="255"/>
      <c r="DS9" s="266"/>
    </row>
    <row r="10" spans="1:123" s="168" customFormat="1" ht="13.5" x14ac:dyDescent="0.25">
      <c r="A10" s="167" t="s">
        <v>21</v>
      </c>
      <c r="B10" s="255">
        <v>0.61199999999999999</v>
      </c>
      <c r="C10" s="255"/>
      <c r="D10" s="255">
        <v>1.0049999999999999</v>
      </c>
      <c r="E10" s="255"/>
      <c r="F10" s="255">
        <v>0.94699999999999995</v>
      </c>
      <c r="G10" s="266"/>
      <c r="H10" s="255">
        <v>1.385</v>
      </c>
      <c r="I10" s="266"/>
      <c r="J10" s="255">
        <v>1.421</v>
      </c>
      <c r="K10" s="266"/>
      <c r="L10" s="255">
        <v>0.98329999999999995</v>
      </c>
      <c r="M10" s="266"/>
      <c r="N10" s="255">
        <v>1.0201</v>
      </c>
      <c r="O10" s="266"/>
      <c r="P10" s="255">
        <v>1.0945</v>
      </c>
      <c r="Q10" s="266"/>
      <c r="R10" s="255">
        <v>1.0222</v>
      </c>
      <c r="S10" s="266"/>
      <c r="T10" s="255">
        <v>1.0819000000000001</v>
      </c>
      <c r="U10" s="266"/>
      <c r="V10" s="255">
        <v>0.90690000000000004</v>
      </c>
      <c r="W10" s="296"/>
      <c r="X10" s="255">
        <v>0.77680000000000005</v>
      </c>
      <c r="Y10" s="266"/>
      <c r="Z10" s="255">
        <v>0.78220000000000001</v>
      </c>
      <c r="AA10" s="266"/>
      <c r="AB10" s="255">
        <v>0.90329999999999999</v>
      </c>
      <c r="AC10" s="266"/>
      <c r="AD10" s="255">
        <v>0.79159999999999997</v>
      </c>
      <c r="AE10" s="266"/>
      <c r="AF10" s="255">
        <v>0.88329999999999997</v>
      </c>
      <c r="AG10" s="266"/>
      <c r="AH10" s="255">
        <v>0.8105</v>
      </c>
      <c r="AI10" s="266"/>
      <c r="AJ10" s="255">
        <v>0.86339999999999995</v>
      </c>
      <c r="AK10" s="266"/>
      <c r="AL10" s="255">
        <v>0.91259999999999997</v>
      </c>
      <c r="AM10" s="266"/>
      <c r="AN10" s="255">
        <v>0.96599999999999997</v>
      </c>
      <c r="AO10" s="266"/>
      <c r="AP10" s="255">
        <v>0.98199999999999998</v>
      </c>
      <c r="AQ10" s="266"/>
      <c r="AR10" s="255">
        <v>0.97299999999999998</v>
      </c>
      <c r="AS10" s="266"/>
      <c r="AT10" s="255">
        <v>0.99299999999999999</v>
      </c>
      <c r="AU10" s="266"/>
      <c r="AV10" s="255">
        <v>0.82930000000000004</v>
      </c>
      <c r="AW10" s="266"/>
      <c r="AX10" s="255">
        <v>0.77549999999999997</v>
      </c>
      <c r="AY10" s="266"/>
      <c r="AZ10" s="255">
        <v>0.82750000000000001</v>
      </c>
      <c r="BA10" s="266"/>
      <c r="BB10" s="255">
        <v>0.93</v>
      </c>
      <c r="BC10" s="266"/>
      <c r="BD10" s="255">
        <v>0.90280000000000005</v>
      </c>
      <c r="BE10" s="266"/>
      <c r="BF10" s="255"/>
      <c r="BG10" s="266"/>
      <c r="BH10" s="255">
        <v>0.94030000000000002</v>
      </c>
      <c r="BI10" s="266"/>
      <c r="BJ10" s="255">
        <v>0.98880000000000001</v>
      </c>
      <c r="BK10" s="266"/>
      <c r="BL10" s="255">
        <v>0.90110000000000001</v>
      </c>
      <c r="BM10" s="266"/>
      <c r="BN10" s="255">
        <v>0.89649999999999996</v>
      </c>
      <c r="BO10" s="266"/>
      <c r="BP10" s="255">
        <v>0.87770000000000004</v>
      </c>
      <c r="BQ10" s="266"/>
      <c r="BR10" s="255">
        <v>0.9758</v>
      </c>
      <c r="BS10" s="266"/>
      <c r="BT10" s="255">
        <v>0.94440000000000002</v>
      </c>
      <c r="BU10" s="266"/>
      <c r="BV10" s="255">
        <v>0.88570000000000004</v>
      </c>
      <c r="BW10" s="266"/>
      <c r="BX10" s="255">
        <v>0.92059999999999997</v>
      </c>
      <c r="BY10" s="266"/>
      <c r="BZ10" s="255">
        <v>0.98509999999999998</v>
      </c>
      <c r="CA10" s="266"/>
      <c r="CB10" s="255">
        <v>0.89380000000000004</v>
      </c>
      <c r="CC10" s="266"/>
      <c r="CD10" s="255">
        <v>0.97360000000000002</v>
      </c>
      <c r="CE10" s="266"/>
      <c r="CF10" s="255">
        <v>0.94079999999999997</v>
      </c>
      <c r="CG10" s="266"/>
      <c r="CH10" s="255">
        <v>0.97909999999999997</v>
      </c>
      <c r="CI10" s="266"/>
      <c r="CJ10" s="255"/>
      <c r="CK10" s="266"/>
      <c r="CL10" s="255"/>
      <c r="CM10" s="266"/>
      <c r="CN10" s="255"/>
      <c r="CO10" s="266"/>
      <c r="CP10" s="255"/>
      <c r="CQ10" s="266"/>
      <c r="CR10" s="255"/>
      <c r="CS10" s="266"/>
      <c r="CT10" s="255"/>
      <c r="CU10" s="266"/>
      <c r="CV10" s="255"/>
      <c r="CW10" s="266"/>
      <c r="CX10" s="255"/>
      <c r="CY10" s="266"/>
      <c r="CZ10" s="255"/>
      <c r="DA10" s="266"/>
      <c r="DB10" s="255"/>
      <c r="DC10" s="266"/>
      <c r="DD10" s="255"/>
      <c r="DE10" s="266"/>
      <c r="DF10" s="255"/>
      <c r="DG10" s="266"/>
      <c r="DH10" s="255"/>
      <c r="DI10" s="266"/>
      <c r="DJ10" s="255"/>
      <c r="DK10" s="266"/>
      <c r="DL10" s="255"/>
      <c r="DM10" s="266"/>
      <c r="DN10" s="255"/>
      <c r="DO10" s="266"/>
      <c r="DP10" s="255"/>
      <c r="DQ10" s="266"/>
      <c r="DR10" s="255"/>
      <c r="DS10" s="266"/>
    </row>
    <row r="11" spans="1:123" s="168" customFormat="1" ht="13.5" x14ac:dyDescent="0.25">
      <c r="A11" s="167" t="s">
        <v>20</v>
      </c>
      <c r="B11" s="255">
        <v>0.65600000000000003</v>
      </c>
      <c r="C11" s="255"/>
      <c r="D11" s="255">
        <v>0.69</v>
      </c>
      <c r="E11" s="255"/>
      <c r="F11" s="255">
        <v>0.93300000000000005</v>
      </c>
      <c r="G11" s="266"/>
      <c r="H11" s="255">
        <v>0.90500000000000003</v>
      </c>
      <c r="I11" s="266"/>
      <c r="J11" s="255">
        <v>0.81799999999999995</v>
      </c>
      <c r="K11" s="266"/>
      <c r="L11" s="255">
        <v>0.86880000000000002</v>
      </c>
      <c r="M11" s="266"/>
      <c r="N11" s="255">
        <v>0.74419999999999997</v>
      </c>
      <c r="O11" s="266"/>
      <c r="P11" s="255">
        <v>0.87629999999999997</v>
      </c>
      <c r="Q11" s="266"/>
      <c r="R11" s="255">
        <v>0.88049999999999995</v>
      </c>
      <c r="S11" s="266"/>
      <c r="T11" s="255">
        <v>0.87090000000000001</v>
      </c>
      <c r="U11" s="266"/>
      <c r="V11" s="255">
        <v>0.81659999999999999</v>
      </c>
      <c r="W11" s="296"/>
      <c r="X11" s="255">
        <v>0.72840000000000005</v>
      </c>
      <c r="Y11" s="266"/>
      <c r="Z11" s="255">
        <v>0.73309999999999997</v>
      </c>
      <c r="AA11" s="266"/>
      <c r="AB11" s="255">
        <v>0.90769999999999995</v>
      </c>
      <c r="AC11" s="266"/>
      <c r="AD11" s="255">
        <v>0.87739999999999996</v>
      </c>
      <c r="AE11" s="266"/>
      <c r="AF11" s="255">
        <v>1</v>
      </c>
      <c r="AG11" s="266"/>
      <c r="AH11" s="255">
        <v>1</v>
      </c>
      <c r="AI11" s="266"/>
      <c r="AJ11" s="255">
        <v>0.72670000000000001</v>
      </c>
      <c r="AK11" s="266"/>
      <c r="AL11" s="255">
        <v>0.8306</v>
      </c>
      <c r="AM11" s="266"/>
      <c r="AN11" s="255">
        <v>0.58899999999999997</v>
      </c>
      <c r="AO11" s="266"/>
      <c r="AP11" s="255">
        <v>0.65200000000000002</v>
      </c>
      <c r="AQ11" s="266"/>
      <c r="AR11" s="255">
        <v>0.61499999999999999</v>
      </c>
      <c r="AS11" s="266"/>
      <c r="AT11" s="255">
        <v>0.53100000000000003</v>
      </c>
      <c r="AU11" s="266"/>
      <c r="AV11" s="255">
        <v>0.77149999999999996</v>
      </c>
      <c r="AW11" s="266"/>
      <c r="AX11" s="255">
        <v>0.55379999999999996</v>
      </c>
      <c r="AY11" s="266"/>
      <c r="AZ11" s="255">
        <v>0.64080000000000004</v>
      </c>
      <c r="BA11" s="266"/>
      <c r="BB11" s="255">
        <v>0.63439999999999996</v>
      </c>
      <c r="BC11" s="266"/>
      <c r="BD11" s="255">
        <v>0.65280000000000005</v>
      </c>
      <c r="BE11" s="266"/>
      <c r="BF11" s="255"/>
      <c r="BG11" s="266"/>
      <c r="BH11" s="255">
        <v>0.73660000000000003</v>
      </c>
      <c r="BI11" s="266"/>
      <c r="BJ11" s="255">
        <v>0.95830000000000004</v>
      </c>
      <c r="BK11" s="266"/>
      <c r="BL11" s="255">
        <v>0.55369999999999997</v>
      </c>
      <c r="BM11" s="266"/>
      <c r="BN11" s="255">
        <v>0.64249999999999996</v>
      </c>
      <c r="BO11" s="266"/>
      <c r="BP11" s="255">
        <v>0.75270000000000004</v>
      </c>
      <c r="BQ11" s="266"/>
      <c r="BR11" s="255">
        <v>0.80910000000000004</v>
      </c>
      <c r="BS11" s="266"/>
      <c r="BT11" s="255">
        <v>0.77500000000000002</v>
      </c>
      <c r="BU11" s="266"/>
      <c r="BV11" s="255">
        <v>0.69889999999999997</v>
      </c>
      <c r="BW11" s="266"/>
      <c r="BX11" s="255">
        <v>0.76339999999999997</v>
      </c>
      <c r="BY11" s="266"/>
      <c r="BZ11" s="255">
        <v>0.83030000000000004</v>
      </c>
      <c r="CA11" s="266"/>
      <c r="CB11" s="255">
        <v>0.87629999999999997</v>
      </c>
      <c r="CC11" s="266"/>
      <c r="CD11" s="255">
        <v>0.94920000000000004</v>
      </c>
      <c r="CE11" s="266"/>
      <c r="CF11" s="255">
        <v>0.86819999999999997</v>
      </c>
      <c r="CG11" s="266"/>
      <c r="CH11" s="255">
        <v>0.96940000000000004</v>
      </c>
      <c r="CI11" s="266"/>
      <c r="CJ11" s="255"/>
      <c r="CK11" s="266"/>
      <c r="CL11" s="255"/>
      <c r="CM11" s="266"/>
      <c r="CN11" s="255"/>
      <c r="CO11" s="266"/>
      <c r="CP11" s="255"/>
      <c r="CQ11" s="266"/>
      <c r="CR11" s="255"/>
      <c r="CS11" s="266"/>
      <c r="CT11" s="255"/>
      <c r="CU11" s="266"/>
      <c r="CV11" s="255"/>
      <c r="CW11" s="266"/>
      <c r="CX11" s="255"/>
      <c r="CY11" s="266"/>
      <c r="CZ11" s="255"/>
      <c r="DA11" s="266"/>
      <c r="DB11" s="255"/>
      <c r="DC11" s="266"/>
      <c r="DD11" s="255"/>
      <c r="DE11" s="266"/>
      <c r="DF11" s="255"/>
      <c r="DG11" s="266"/>
      <c r="DH11" s="255"/>
      <c r="DI11" s="266"/>
      <c r="DJ11" s="255"/>
      <c r="DK11" s="266"/>
      <c r="DL11" s="255"/>
      <c r="DM11" s="266"/>
      <c r="DN11" s="255"/>
      <c r="DO11" s="266"/>
      <c r="DP11" s="255"/>
      <c r="DQ11" s="266"/>
      <c r="DR11" s="255"/>
      <c r="DS11" s="266"/>
    </row>
    <row r="12" spans="1:123" s="168" customFormat="1" ht="12.75" customHeight="1" x14ac:dyDescent="0.25">
      <c r="A12" s="167" t="s">
        <v>22</v>
      </c>
      <c r="B12" s="255"/>
      <c r="C12" s="255"/>
      <c r="D12" s="255"/>
      <c r="E12" s="255"/>
      <c r="F12" s="255"/>
      <c r="G12" s="266"/>
      <c r="H12" s="255"/>
      <c r="I12" s="266"/>
      <c r="J12" s="255"/>
      <c r="K12" s="266"/>
      <c r="L12" s="255"/>
      <c r="M12" s="266"/>
      <c r="N12" s="255"/>
      <c r="O12" s="266"/>
      <c r="P12" s="255"/>
      <c r="Q12" s="266"/>
      <c r="R12" s="255"/>
      <c r="S12" s="266"/>
      <c r="T12" s="255"/>
      <c r="U12" s="266"/>
      <c r="V12" s="255"/>
      <c r="W12" s="296"/>
      <c r="X12" s="255"/>
      <c r="Y12" s="266"/>
      <c r="Z12" s="255"/>
      <c r="AA12" s="266"/>
      <c r="AB12" s="255"/>
      <c r="AC12" s="266"/>
      <c r="AD12" s="255"/>
      <c r="AE12" s="266"/>
      <c r="AF12" s="255"/>
      <c r="AG12" s="266"/>
      <c r="AH12" s="255"/>
      <c r="AI12" s="266"/>
      <c r="AJ12" s="255"/>
      <c r="AK12" s="266"/>
      <c r="AL12" s="255"/>
      <c r="AM12" s="266"/>
      <c r="AN12" s="255"/>
      <c r="AO12" s="266"/>
      <c r="AP12" s="255"/>
      <c r="AQ12" s="266"/>
      <c r="AR12" s="255"/>
      <c r="AS12" s="266"/>
      <c r="AT12" s="255"/>
      <c r="AU12" s="266"/>
      <c r="AV12" s="255"/>
      <c r="AW12" s="266"/>
      <c r="AX12" s="255"/>
      <c r="AY12" s="266"/>
      <c r="AZ12" s="255"/>
      <c r="BA12" s="266"/>
      <c r="BB12" s="255"/>
      <c r="BC12" s="266"/>
      <c r="BD12" s="255"/>
      <c r="BE12" s="266"/>
      <c r="BF12" s="255"/>
      <c r="BG12" s="266"/>
      <c r="BH12" s="255"/>
      <c r="BI12" s="266"/>
      <c r="BJ12" s="255"/>
      <c r="BK12" s="266"/>
      <c r="BL12" s="255"/>
      <c r="BM12" s="266"/>
      <c r="BN12" s="255">
        <v>0.4395</v>
      </c>
      <c r="BO12" s="266"/>
      <c r="BP12" s="255">
        <v>0.44579999999999997</v>
      </c>
      <c r="BQ12" s="266"/>
      <c r="BR12" s="255">
        <v>0.621</v>
      </c>
      <c r="BS12" s="266"/>
      <c r="BT12" s="255">
        <v>0.44159999999999999</v>
      </c>
      <c r="BU12" s="266"/>
      <c r="BV12" s="255">
        <v>0.4919</v>
      </c>
      <c r="BW12" s="266"/>
      <c r="BX12" s="255">
        <v>0.56040000000000001</v>
      </c>
      <c r="BY12" s="266"/>
      <c r="BZ12" s="255">
        <v>0.58919999999999995</v>
      </c>
      <c r="CA12" s="266"/>
      <c r="CB12" s="255">
        <v>0.55640000000000001</v>
      </c>
      <c r="CC12" s="266"/>
      <c r="CD12" s="267">
        <v>0.55640000000000001</v>
      </c>
      <c r="CE12" s="268"/>
      <c r="CF12" s="255">
        <v>0.48380000000000001</v>
      </c>
      <c r="CG12" s="266"/>
      <c r="CH12" s="255">
        <v>0.64580000000000004</v>
      </c>
      <c r="CI12" s="266"/>
      <c r="CJ12" s="255"/>
      <c r="CK12" s="266"/>
      <c r="CL12" s="255"/>
      <c r="CM12" s="266"/>
      <c r="CN12" s="255"/>
      <c r="CO12" s="266"/>
      <c r="CP12" s="255"/>
      <c r="CQ12" s="266"/>
      <c r="CR12" s="255"/>
      <c r="CS12" s="266"/>
      <c r="CT12" s="255"/>
      <c r="CU12" s="266"/>
      <c r="CV12" s="255"/>
      <c r="CW12" s="266"/>
      <c r="CX12" s="255"/>
      <c r="CY12" s="266"/>
      <c r="CZ12" s="255"/>
      <c r="DA12" s="266"/>
      <c r="DB12" s="255"/>
      <c r="DC12" s="266"/>
      <c r="DD12" s="255"/>
      <c r="DE12" s="266"/>
      <c r="DF12" s="255"/>
      <c r="DG12" s="266"/>
      <c r="DH12" s="255"/>
      <c r="DI12" s="266"/>
      <c r="DJ12" s="255"/>
      <c r="DK12" s="266"/>
      <c r="DL12" s="255"/>
      <c r="DM12" s="266"/>
      <c r="DN12" s="255"/>
      <c r="DO12" s="266"/>
      <c r="DP12" s="255"/>
      <c r="DQ12" s="266"/>
      <c r="DR12" s="255"/>
      <c r="DS12" s="266"/>
    </row>
    <row r="13" spans="1:123" s="168" customFormat="1" ht="12.75" hidden="1" customHeight="1" x14ac:dyDescent="0.25">
      <c r="A13" s="167" t="s">
        <v>202</v>
      </c>
      <c r="B13" s="255">
        <v>0</v>
      </c>
      <c r="C13" s="255"/>
      <c r="D13" s="255">
        <v>7.9000000000000001E-2</v>
      </c>
      <c r="E13" s="255"/>
      <c r="F13" s="255">
        <v>6.5000000000000002E-2</v>
      </c>
      <c r="G13" s="266"/>
      <c r="H13" s="255">
        <v>0</v>
      </c>
      <c r="I13" s="266"/>
      <c r="J13" s="255">
        <v>0</v>
      </c>
      <c r="K13" s="266"/>
      <c r="L13" s="255">
        <v>0</v>
      </c>
      <c r="M13" s="266"/>
      <c r="N13" s="255" t="s">
        <v>79</v>
      </c>
      <c r="O13" s="266"/>
      <c r="P13" s="255" t="s">
        <v>79</v>
      </c>
      <c r="Q13" s="266"/>
      <c r="R13" s="255" t="s">
        <v>79</v>
      </c>
      <c r="S13" s="266"/>
      <c r="T13" s="255" t="s">
        <v>79</v>
      </c>
      <c r="U13" s="266"/>
      <c r="V13" s="255" t="s">
        <v>79</v>
      </c>
      <c r="W13" s="296"/>
      <c r="X13" s="255"/>
      <c r="Y13" s="266"/>
      <c r="Z13" s="255"/>
      <c r="AA13" s="266"/>
      <c r="AB13" s="255"/>
      <c r="AC13" s="266"/>
      <c r="AD13" s="255"/>
      <c r="AE13" s="266"/>
      <c r="AF13" s="255"/>
      <c r="AG13" s="266"/>
      <c r="AH13" s="255"/>
      <c r="AI13" s="266"/>
      <c r="AJ13" s="255"/>
      <c r="AK13" s="266"/>
      <c r="AL13" s="255"/>
      <c r="AM13" s="266"/>
      <c r="AN13" s="255"/>
      <c r="AO13" s="266"/>
      <c r="AP13" s="255"/>
      <c r="AQ13" s="266"/>
      <c r="AR13" s="255"/>
      <c r="AS13" s="266"/>
      <c r="AT13" s="255"/>
      <c r="AU13" s="266"/>
      <c r="AV13" s="255"/>
      <c r="AW13" s="266"/>
      <c r="AX13" s="255"/>
      <c r="AY13" s="266"/>
      <c r="AZ13" s="255"/>
      <c r="BA13" s="266"/>
      <c r="BB13" s="255"/>
      <c r="BC13" s="266"/>
      <c r="BD13" s="255"/>
      <c r="BE13" s="266"/>
      <c r="BF13" s="255"/>
      <c r="BG13" s="266"/>
      <c r="BH13" s="255"/>
      <c r="BI13" s="266"/>
      <c r="BJ13" s="255"/>
      <c r="BK13" s="266"/>
      <c r="BL13" s="255"/>
      <c r="BM13" s="266"/>
      <c r="BN13" s="255"/>
      <c r="BO13" s="266"/>
      <c r="BP13" s="255"/>
      <c r="BQ13" s="266"/>
      <c r="BR13" s="255"/>
      <c r="BS13" s="266"/>
      <c r="BT13" s="255"/>
      <c r="BU13" s="266"/>
      <c r="BV13" s="255"/>
      <c r="BW13" s="266"/>
      <c r="BX13" s="255"/>
      <c r="BY13" s="266"/>
      <c r="BZ13" s="255"/>
      <c r="CA13" s="266"/>
      <c r="CB13" s="255"/>
      <c r="CC13" s="266"/>
      <c r="CD13" s="255"/>
      <c r="CE13" s="266"/>
      <c r="CF13" s="255"/>
      <c r="CG13" s="266"/>
      <c r="CH13" s="255"/>
      <c r="CI13" s="266"/>
      <c r="CJ13" s="255"/>
      <c r="CK13" s="266"/>
      <c r="CL13" s="255"/>
      <c r="CM13" s="266"/>
      <c r="CN13" s="255"/>
      <c r="CO13" s="266"/>
      <c r="CP13" s="255"/>
      <c r="CQ13" s="266"/>
      <c r="CR13" s="255"/>
      <c r="CS13" s="266"/>
      <c r="CT13" s="255"/>
      <c r="CU13" s="266"/>
      <c r="CV13" s="255"/>
      <c r="CW13" s="266"/>
      <c r="CX13" s="255"/>
      <c r="CY13" s="266"/>
      <c r="CZ13" s="255"/>
      <c r="DA13" s="266"/>
      <c r="DB13" s="255"/>
      <c r="DC13" s="266"/>
      <c r="DD13" s="255"/>
      <c r="DE13" s="266"/>
      <c r="DF13" s="255"/>
      <c r="DG13" s="266"/>
      <c r="DH13" s="255"/>
      <c r="DI13" s="266"/>
      <c r="DJ13" s="255"/>
      <c r="DK13" s="266"/>
      <c r="DL13" s="255"/>
      <c r="DM13" s="266"/>
      <c r="DN13" s="255"/>
      <c r="DO13" s="266"/>
      <c r="DP13" s="255"/>
      <c r="DQ13" s="266"/>
      <c r="DR13" s="255"/>
      <c r="DS13" s="266"/>
    </row>
    <row r="14" spans="1:123" s="168" customFormat="1" ht="12.75" hidden="1" customHeight="1" x14ac:dyDescent="0.25">
      <c r="A14" s="167" t="s">
        <v>203</v>
      </c>
      <c r="B14" s="255">
        <v>0.83899999999999997</v>
      </c>
      <c r="C14" s="255"/>
      <c r="D14" s="255">
        <v>0.92100000000000004</v>
      </c>
      <c r="E14" s="255"/>
      <c r="F14" s="255">
        <v>0.49199999999999999</v>
      </c>
      <c r="G14" s="266"/>
      <c r="H14" s="255">
        <v>0</v>
      </c>
      <c r="I14" s="266"/>
      <c r="J14" s="255">
        <v>0</v>
      </c>
      <c r="K14" s="266"/>
      <c r="L14" s="255">
        <v>0</v>
      </c>
      <c r="M14" s="266"/>
      <c r="N14" s="255" t="s">
        <v>79</v>
      </c>
      <c r="O14" s="266"/>
      <c r="P14" s="255" t="s">
        <v>79</v>
      </c>
      <c r="Q14" s="266"/>
      <c r="R14" s="255" t="s">
        <v>79</v>
      </c>
      <c r="S14" s="266"/>
      <c r="T14" s="255" t="s">
        <v>79</v>
      </c>
      <c r="U14" s="266"/>
      <c r="V14" s="255" t="s">
        <v>79</v>
      </c>
      <c r="W14" s="296"/>
      <c r="X14" s="255"/>
      <c r="Y14" s="266"/>
      <c r="Z14" s="255"/>
      <c r="AA14" s="266"/>
      <c r="AB14" s="255"/>
      <c r="AC14" s="266"/>
      <c r="AD14" s="255"/>
      <c r="AE14" s="266"/>
      <c r="AF14" s="255"/>
      <c r="AG14" s="266"/>
      <c r="AH14" s="255"/>
      <c r="AI14" s="266"/>
      <c r="AJ14" s="255"/>
      <c r="AK14" s="266"/>
      <c r="AL14" s="255"/>
      <c r="AM14" s="266"/>
      <c r="AN14" s="255"/>
      <c r="AO14" s="266"/>
      <c r="AP14" s="255"/>
      <c r="AQ14" s="266"/>
      <c r="AR14" s="255"/>
      <c r="AS14" s="266"/>
      <c r="AT14" s="255"/>
      <c r="AU14" s="266"/>
      <c r="AV14" s="255"/>
      <c r="AW14" s="266"/>
      <c r="AX14" s="255"/>
      <c r="AY14" s="266"/>
      <c r="AZ14" s="255"/>
      <c r="BA14" s="266"/>
      <c r="BB14" s="255"/>
      <c r="BC14" s="266"/>
      <c r="BD14" s="255"/>
      <c r="BE14" s="266"/>
      <c r="BF14" s="255"/>
      <c r="BG14" s="266"/>
      <c r="BH14" s="255"/>
      <c r="BI14" s="266"/>
      <c r="BJ14" s="255"/>
      <c r="BK14" s="266"/>
      <c r="BL14" s="255"/>
      <c r="BM14" s="266"/>
      <c r="BN14" s="255"/>
      <c r="BO14" s="266"/>
      <c r="BP14" s="255"/>
      <c r="BQ14" s="266"/>
      <c r="BR14" s="255"/>
      <c r="BS14" s="266"/>
      <c r="BT14" s="255"/>
      <c r="BU14" s="266"/>
      <c r="BV14" s="255"/>
      <c r="BW14" s="266"/>
      <c r="BX14" s="255"/>
      <c r="BY14" s="266"/>
      <c r="BZ14" s="255"/>
      <c r="CA14" s="266"/>
      <c r="CB14" s="255"/>
      <c r="CC14" s="266"/>
      <c r="CD14" s="255"/>
      <c r="CE14" s="266"/>
      <c r="CF14" s="255"/>
      <c r="CG14" s="266"/>
      <c r="CH14" s="255"/>
      <c r="CI14" s="266"/>
      <c r="CJ14" s="255"/>
      <c r="CK14" s="266"/>
      <c r="CL14" s="255"/>
      <c r="CM14" s="266"/>
      <c r="CN14" s="255"/>
      <c r="CO14" s="266"/>
      <c r="CP14" s="255"/>
      <c r="CQ14" s="266"/>
      <c r="CR14" s="255"/>
      <c r="CS14" s="266"/>
      <c r="CT14" s="255"/>
      <c r="CU14" s="266"/>
      <c r="CV14" s="255"/>
      <c r="CW14" s="266"/>
      <c r="CX14" s="255"/>
      <c r="CY14" s="266"/>
      <c r="CZ14" s="255"/>
      <c r="DA14" s="266"/>
      <c r="DB14" s="255"/>
      <c r="DC14" s="266"/>
      <c r="DD14" s="255"/>
      <c r="DE14" s="266"/>
      <c r="DF14" s="255"/>
      <c r="DG14" s="266"/>
      <c r="DH14" s="255"/>
      <c r="DI14" s="266"/>
      <c r="DJ14" s="255"/>
      <c r="DK14" s="266"/>
      <c r="DL14" s="255"/>
      <c r="DM14" s="266"/>
      <c r="DN14" s="255"/>
      <c r="DO14" s="266"/>
      <c r="DP14" s="255"/>
      <c r="DQ14" s="266"/>
      <c r="DR14" s="255"/>
      <c r="DS14" s="266"/>
    </row>
    <row r="15" spans="1:123" s="168" customFormat="1" ht="13.5" x14ac:dyDescent="0.25">
      <c r="A15" s="167" t="s">
        <v>204</v>
      </c>
      <c r="B15" s="255">
        <v>0.72699999999999998</v>
      </c>
      <c r="C15" s="255"/>
      <c r="D15" s="255">
        <v>0.96399999999999997</v>
      </c>
      <c r="E15" s="255"/>
      <c r="F15" s="255">
        <v>0.95</v>
      </c>
      <c r="G15" s="266"/>
      <c r="H15" s="255">
        <v>0.90200000000000002</v>
      </c>
      <c r="I15" s="266"/>
      <c r="J15" s="255">
        <v>0.94</v>
      </c>
      <c r="K15" s="266"/>
      <c r="L15" s="255">
        <v>0.81499999999999995</v>
      </c>
      <c r="M15" s="266"/>
      <c r="N15" s="255">
        <v>0.93220000000000003</v>
      </c>
      <c r="O15" s="266"/>
      <c r="P15" s="255">
        <v>0.95069999999999999</v>
      </c>
      <c r="Q15" s="266"/>
      <c r="R15" s="255">
        <v>0.86009999999999998</v>
      </c>
      <c r="S15" s="266"/>
      <c r="T15" s="255">
        <v>0.89</v>
      </c>
      <c r="U15" s="266"/>
      <c r="V15" s="255">
        <v>0.85660000000000003</v>
      </c>
      <c r="W15" s="296"/>
      <c r="X15" s="255">
        <v>0.84350000000000003</v>
      </c>
      <c r="Y15" s="266"/>
      <c r="Z15" s="255">
        <v>0.85160000000000002</v>
      </c>
      <c r="AA15" s="266"/>
      <c r="AB15" s="255">
        <v>0.90359999999999996</v>
      </c>
      <c r="AC15" s="266"/>
      <c r="AD15" s="255">
        <v>0.91259999999999997</v>
      </c>
      <c r="AE15" s="266"/>
      <c r="AF15" s="255">
        <v>0.89329999999999998</v>
      </c>
      <c r="AG15" s="266"/>
      <c r="AH15" s="255">
        <v>0.93710000000000004</v>
      </c>
      <c r="AI15" s="266"/>
      <c r="AJ15" s="255">
        <v>0.95840000000000003</v>
      </c>
      <c r="AK15" s="266"/>
      <c r="AL15" s="255">
        <v>0.96289999999999998</v>
      </c>
      <c r="AM15" s="266"/>
      <c r="AN15" s="255">
        <v>0.97299999999999998</v>
      </c>
      <c r="AO15" s="266"/>
      <c r="AP15" s="255">
        <v>0.97799999999999998</v>
      </c>
      <c r="AQ15" s="266"/>
      <c r="AR15" s="255">
        <v>0.99</v>
      </c>
      <c r="AS15" s="266"/>
      <c r="AT15" s="255">
        <v>0.98299999999999998</v>
      </c>
      <c r="AU15" s="266"/>
      <c r="AV15" s="255">
        <v>0.93220000000000003</v>
      </c>
      <c r="AW15" s="266"/>
      <c r="AX15" s="255">
        <v>0.97899999999999998</v>
      </c>
      <c r="AY15" s="266"/>
      <c r="AZ15" s="255">
        <v>1</v>
      </c>
      <c r="BA15" s="266"/>
      <c r="BB15" s="255">
        <v>1</v>
      </c>
      <c r="BC15" s="266"/>
      <c r="BD15" s="255">
        <v>0.99209999999999998</v>
      </c>
      <c r="BE15" s="266"/>
      <c r="BF15" s="255"/>
      <c r="BG15" s="266"/>
      <c r="BH15" s="255">
        <v>1</v>
      </c>
      <c r="BI15" s="266"/>
      <c r="BJ15" s="255">
        <v>0.99209999999999998</v>
      </c>
      <c r="BK15" s="266"/>
      <c r="BL15" s="255">
        <v>1</v>
      </c>
      <c r="BM15" s="266"/>
      <c r="BN15" s="255">
        <v>0.99509999999999998</v>
      </c>
      <c r="BO15" s="266"/>
      <c r="BP15" s="255">
        <v>0.97829999999999995</v>
      </c>
      <c r="BQ15" s="266"/>
      <c r="BR15" s="255">
        <v>0.9919</v>
      </c>
      <c r="BS15" s="266"/>
      <c r="BT15" s="255">
        <v>0.98660000000000003</v>
      </c>
      <c r="BU15" s="266"/>
      <c r="BV15" s="255">
        <v>0.97740000000000005</v>
      </c>
      <c r="BW15" s="266"/>
      <c r="BX15" s="255">
        <v>1</v>
      </c>
      <c r="BY15" s="266"/>
      <c r="BZ15" s="255">
        <v>1</v>
      </c>
      <c r="CA15" s="266"/>
      <c r="CB15" s="255">
        <v>0.95489999999999997</v>
      </c>
      <c r="CC15" s="266"/>
      <c r="CD15" s="255">
        <v>0.98</v>
      </c>
      <c r="CE15" s="266"/>
      <c r="CF15" s="255">
        <v>0.98060000000000003</v>
      </c>
      <c r="CG15" s="266"/>
      <c r="CH15" s="255">
        <v>0.98829999999999996</v>
      </c>
      <c r="CI15" s="266"/>
      <c r="CJ15" s="255"/>
      <c r="CK15" s="266"/>
      <c r="CL15" s="255"/>
      <c r="CM15" s="266"/>
      <c r="CN15" s="255"/>
      <c r="CO15" s="266"/>
      <c r="CP15" s="255"/>
      <c r="CQ15" s="266"/>
      <c r="CR15" s="255"/>
      <c r="CS15" s="266"/>
      <c r="CT15" s="255"/>
      <c r="CU15" s="266"/>
      <c r="CV15" s="255"/>
      <c r="CW15" s="266"/>
      <c r="CX15" s="255"/>
      <c r="CY15" s="266"/>
      <c r="CZ15" s="255"/>
      <c r="DA15" s="266"/>
      <c r="DB15" s="255"/>
      <c r="DC15" s="266"/>
      <c r="DD15" s="255"/>
      <c r="DE15" s="266"/>
      <c r="DF15" s="255"/>
      <c r="DG15" s="266"/>
      <c r="DH15" s="255"/>
      <c r="DI15" s="266"/>
      <c r="DJ15" s="255"/>
      <c r="DK15" s="266"/>
      <c r="DL15" s="255"/>
      <c r="DM15" s="266"/>
      <c r="DN15" s="255"/>
      <c r="DO15" s="266"/>
      <c r="DP15" s="255"/>
      <c r="DQ15" s="266"/>
      <c r="DR15" s="255"/>
      <c r="DS15" s="266"/>
    </row>
    <row r="16" spans="1:123" x14ac:dyDescent="0.25">
      <c r="A16" s="169" t="s">
        <v>205</v>
      </c>
      <c r="B16" s="305">
        <v>0.68200000000000005</v>
      </c>
      <c r="C16" s="305"/>
      <c r="D16" s="307">
        <v>0.87260000000000004</v>
      </c>
      <c r="E16" s="307"/>
      <c r="F16" s="305">
        <v>0.84699999999999998</v>
      </c>
      <c r="G16" s="287"/>
      <c r="H16" s="305"/>
      <c r="I16" s="287"/>
      <c r="J16" s="305">
        <v>0.97699999999999998</v>
      </c>
      <c r="K16" s="287"/>
      <c r="L16" s="305">
        <v>0.92290000000000005</v>
      </c>
      <c r="M16" s="287"/>
      <c r="N16" s="305">
        <v>0.90149999999999997</v>
      </c>
      <c r="O16" s="287"/>
      <c r="P16" s="305">
        <v>0.998</v>
      </c>
      <c r="Q16" s="287"/>
      <c r="R16" s="305">
        <v>0.93149999999999999</v>
      </c>
      <c r="S16" s="287"/>
      <c r="T16" s="305">
        <v>0.98250000000000004</v>
      </c>
      <c r="U16" s="287"/>
      <c r="V16" s="305">
        <v>0.84140000000000004</v>
      </c>
      <c r="W16" s="306"/>
      <c r="X16" s="305">
        <v>0.80940000000000001</v>
      </c>
      <c r="Y16" s="287"/>
      <c r="Z16" s="305">
        <v>0.83069999999999999</v>
      </c>
      <c r="AA16" s="287"/>
      <c r="AB16" s="305">
        <v>0.90580000000000005</v>
      </c>
      <c r="AC16" s="287"/>
      <c r="AD16" s="305">
        <v>0.89439999999999997</v>
      </c>
      <c r="AE16" s="287"/>
      <c r="AF16" s="305">
        <v>0.98570000000000002</v>
      </c>
      <c r="AG16" s="287"/>
      <c r="AH16" s="305">
        <f>Desempenho!U8</f>
        <v>0.99663441312578882</v>
      </c>
      <c r="AI16" s="287"/>
      <c r="AJ16" s="305">
        <v>0.89180000000000004</v>
      </c>
      <c r="AK16" s="287"/>
      <c r="AL16" s="305">
        <f>Desempenho!W8</f>
        <v>0.91705069124423966</v>
      </c>
      <c r="AM16" s="287"/>
      <c r="AN16" s="305">
        <v>0.90949999999999998</v>
      </c>
      <c r="AO16" s="287"/>
      <c r="AP16" s="305">
        <v>0.9093</v>
      </c>
      <c r="AQ16" s="287"/>
      <c r="AR16" s="305">
        <v>0.91379999999999995</v>
      </c>
      <c r="AS16" s="287"/>
      <c r="AT16" s="305">
        <v>0.93200000000000005</v>
      </c>
      <c r="AU16" s="287"/>
      <c r="AV16" s="305">
        <v>0.97</v>
      </c>
      <c r="AW16" s="287"/>
      <c r="AX16" s="305">
        <v>0.93630000000000002</v>
      </c>
      <c r="AY16" s="287"/>
      <c r="AZ16" s="305">
        <v>0.92749999999999999</v>
      </c>
      <c r="BA16" s="287"/>
      <c r="BB16" s="305">
        <v>0.95779999999999998</v>
      </c>
      <c r="BC16" s="287"/>
      <c r="BD16" s="305">
        <v>0.96919999999999995</v>
      </c>
      <c r="BE16" s="287"/>
      <c r="BF16" s="305"/>
      <c r="BG16" s="287"/>
      <c r="BH16" s="305">
        <v>0.99909999999999999</v>
      </c>
      <c r="BI16" s="287"/>
      <c r="BJ16" s="305">
        <v>0.93889999999999996</v>
      </c>
      <c r="BK16" s="287"/>
      <c r="BL16" s="305">
        <v>0.86450000000000005</v>
      </c>
      <c r="BM16" s="287"/>
      <c r="BN16" s="305">
        <v>0.88649999999999995</v>
      </c>
      <c r="BO16" s="287"/>
      <c r="BP16" s="305">
        <v>0.87250000000000005</v>
      </c>
      <c r="BQ16" s="287"/>
      <c r="BR16" s="305">
        <v>0.91120000000000001</v>
      </c>
      <c r="BS16" s="287"/>
      <c r="BT16" s="305">
        <v>0.88900000000000001</v>
      </c>
      <c r="BU16" s="287"/>
      <c r="BV16" s="305">
        <v>0.85619999999999996</v>
      </c>
      <c r="BW16" s="287"/>
      <c r="BX16" s="305">
        <v>0.8972</v>
      </c>
      <c r="BY16" s="287"/>
      <c r="BZ16" s="305">
        <v>0.89980000000000004</v>
      </c>
      <c r="CA16" s="287"/>
      <c r="CB16" s="305">
        <v>0.87170000000000003</v>
      </c>
      <c r="CC16" s="287"/>
      <c r="CD16" s="305">
        <v>0.91149999999999998</v>
      </c>
      <c r="CE16" s="287"/>
      <c r="CF16" s="305">
        <v>0.89580000000000004</v>
      </c>
      <c r="CG16" s="287"/>
      <c r="CH16" s="305">
        <v>0.91839999999999999</v>
      </c>
      <c r="CI16" s="287"/>
      <c r="CJ16" s="305"/>
      <c r="CK16" s="287"/>
      <c r="CL16" s="305"/>
      <c r="CM16" s="287"/>
      <c r="CN16" s="305"/>
      <c r="CO16" s="287"/>
      <c r="CP16" s="305"/>
      <c r="CQ16" s="287"/>
      <c r="CR16" s="305"/>
      <c r="CS16" s="287"/>
      <c r="CT16" s="305"/>
      <c r="CU16" s="287"/>
      <c r="CV16" s="305"/>
      <c r="CW16" s="287"/>
      <c r="CX16" s="305"/>
      <c r="CY16" s="287"/>
      <c r="CZ16" s="305"/>
      <c r="DA16" s="287"/>
      <c r="DB16" s="305"/>
      <c r="DC16" s="287"/>
      <c r="DD16" s="305"/>
      <c r="DE16" s="287"/>
      <c r="DF16" s="305"/>
      <c r="DG16" s="287"/>
      <c r="DH16" s="305"/>
      <c r="DI16" s="287"/>
      <c r="DJ16" s="305"/>
      <c r="DK16" s="287"/>
      <c r="DL16" s="305"/>
      <c r="DM16" s="287"/>
      <c r="DN16" s="305"/>
      <c r="DO16" s="287"/>
      <c r="DP16" s="305"/>
      <c r="DQ16" s="287"/>
      <c r="DR16" s="305"/>
      <c r="DS16" s="287"/>
    </row>
    <row r="17" spans="1:123" x14ac:dyDescent="0.25">
      <c r="A17" s="170"/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</row>
    <row r="18" spans="1:123" x14ac:dyDescent="0.25">
      <c r="A18" s="162" t="s">
        <v>206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4"/>
      <c r="W18" s="164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71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5"/>
      <c r="BX18" s="163"/>
      <c r="BY18" s="165"/>
      <c r="BZ18" s="163"/>
      <c r="CA18" s="165"/>
      <c r="CB18" s="163"/>
      <c r="CC18" s="165"/>
      <c r="CD18" s="163"/>
      <c r="CE18" s="165"/>
      <c r="CF18" s="163"/>
      <c r="CG18" s="165"/>
      <c r="CH18" s="163"/>
      <c r="CI18" s="165"/>
      <c r="CJ18" s="163"/>
      <c r="CK18" s="165"/>
      <c r="CL18" s="163"/>
      <c r="CM18" s="165"/>
      <c r="CN18" s="163"/>
      <c r="CO18" s="165"/>
      <c r="CP18" s="163"/>
      <c r="CQ18" s="165"/>
      <c r="CR18" s="163"/>
      <c r="CS18" s="165"/>
      <c r="CT18" s="163"/>
      <c r="CU18" s="165"/>
      <c r="CV18" s="163"/>
      <c r="CW18" s="165"/>
      <c r="CX18" s="163"/>
      <c r="CY18" s="165"/>
      <c r="CZ18" s="163"/>
      <c r="DA18" s="165"/>
      <c r="DB18" s="163"/>
      <c r="DC18" s="165"/>
      <c r="DD18" s="163"/>
      <c r="DE18" s="165"/>
      <c r="DF18" s="163"/>
      <c r="DG18" s="165"/>
      <c r="DH18" s="163"/>
      <c r="DI18" s="165"/>
      <c r="DJ18" s="163"/>
      <c r="DK18" s="165"/>
      <c r="DL18" s="163"/>
      <c r="DM18" s="165"/>
      <c r="DN18" s="163"/>
      <c r="DO18" s="165"/>
      <c r="DP18" s="163"/>
      <c r="DQ18" s="165"/>
      <c r="DR18" s="163"/>
      <c r="DS18" s="165"/>
    </row>
    <row r="19" spans="1:123" x14ac:dyDescent="0.25">
      <c r="A19" s="166" t="s">
        <v>201</v>
      </c>
      <c r="B19" s="230">
        <f>B8</f>
        <v>44562</v>
      </c>
      <c r="C19" s="231"/>
      <c r="D19" s="230" t="e">
        <f ca="1">D8</f>
        <v>#NAME?</v>
      </c>
      <c r="E19" s="231"/>
      <c r="F19" s="230" t="e">
        <f ca="1">F8</f>
        <v>#NAME?</v>
      </c>
      <c r="G19" s="231"/>
      <c r="H19" s="230" t="e">
        <f ca="1">H8</f>
        <v>#NAME?</v>
      </c>
      <c r="I19" s="231"/>
      <c r="J19" s="230" t="e">
        <f ca="1">J8</f>
        <v>#NAME?</v>
      </c>
      <c r="K19" s="231"/>
      <c r="L19" s="230" t="e">
        <f ca="1">L8</f>
        <v>#NAME?</v>
      </c>
      <c r="M19" s="231"/>
      <c r="N19" s="230" t="e">
        <f ca="1">N8</f>
        <v>#NAME?</v>
      </c>
      <c r="O19" s="231"/>
      <c r="P19" s="230" t="e">
        <f ca="1">P8</f>
        <v>#NAME?</v>
      </c>
      <c r="Q19" s="231"/>
      <c r="R19" s="230" t="e">
        <f ca="1">R8</f>
        <v>#NAME?</v>
      </c>
      <c r="S19" s="231"/>
      <c r="T19" s="230" t="e">
        <f ca="1">T8</f>
        <v>#NAME?</v>
      </c>
      <c r="U19" s="231"/>
      <c r="V19" s="230" t="e">
        <f ca="1">V8</f>
        <v>#NAME?</v>
      </c>
      <c r="W19" s="258"/>
      <c r="X19" s="230" t="e">
        <f ca="1">X8</f>
        <v>#NAME?</v>
      </c>
      <c r="Y19" s="231"/>
      <c r="Z19" s="230" t="e">
        <f ca="1">Z8</f>
        <v>#NAME?</v>
      </c>
      <c r="AA19" s="231"/>
      <c r="AB19" s="230" t="e">
        <f ca="1">AB8</f>
        <v>#NAME?</v>
      </c>
      <c r="AC19" s="231"/>
      <c r="AD19" s="230" t="e">
        <f ca="1">AD8</f>
        <v>#NAME?</v>
      </c>
      <c r="AE19" s="231"/>
      <c r="AF19" s="230" t="e">
        <f ca="1">AF8</f>
        <v>#NAME?</v>
      </c>
      <c r="AG19" s="231"/>
      <c r="AH19" s="230" t="e">
        <f ca="1">AH8</f>
        <v>#NAME?</v>
      </c>
      <c r="AI19" s="231"/>
      <c r="AJ19" s="230" t="e">
        <f ca="1">AJ8</f>
        <v>#NAME?</v>
      </c>
      <c r="AK19" s="231"/>
      <c r="AL19" s="230" t="e">
        <f ca="1">AL8</f>
        <v>#NAME?</v>
      </c>
      <c r="AM19" s="231"/>
      <c r="AN19" s="230" t="e">
        <f ca="1">AN8</f>
        <v>#NAME?</v>
      </c>
      <c r="AO19" s="231"/>
      <c r="AP19" s="230" t="e">
        <f ca="1">AP8</f>
        <v>#NAME?</v>
      </c>
      <c r="AQ19" s="231"/>
      <c r="AR19" s="230" t="e">
        <f ca="1">AR8</f>
        <v>#NAME?</v>
      </c>
      <c r="AS19" s="231"/>
      <c r="AT19" s="230" t="e">
        <f ca="1">AT8</f>
        <v>#NAME?</v>
      </c>
      <c r="AU19" s="231"/>
      <c r="AV19" s="230" t="e">
        <f ca="1">AV8</f>
        <v>#NAME?</v>
      </c>
      <c r="AW19" s="231"/>
      <c r="AX19" s="230" t="e">
        <f ca="1">AX8</f>
        <v>#NAME?</v>
      </c>
      <c r="AY19" s="231"/>
      <c r="AZ19" s="230" t="e">
        <f ca="1">AZ8</f>
        <v>#NAME?</v>
      </c>
      <c r="BA19" s="231"/>
      <c r="BB19" s="230" t="e">
        <f ca="1">BB8</f>
        <v>#NAME?</v>
      </c>
      <c r="BC19" s="231"/>
      <c r="BD19" s="230" t="e">
        <f ca="1">BD8</f>
        <v>#NAME?</v>
      </c>
      <c r="BE19" s="231"/>
      <c r="BF19" s="230" t="str">
        <f>BF8</f>
        <v>06 a 31 - Mai - 24</v>
      </c>
      <c r="BG19" s="231"/>
      <c r="BH19" s="230" t="e">
        <f ca="1">_xll.FIMMÊS(BD19,0)+1</f>
        <v>#NAME?</v>
      </c>
      <c r="BI19" s="231"/>
      <c r="BJ19" s="230" t="e">
        <f ca="1">BJ8</f>
        <v>#NAME?</v>
      </c>
      <c r="BK19" s="231"/>
      <c r="BL19" s="230" t="e">
        <f ca="1">BL8</f>
        <v>#NAME?</v>
      </c>
      <c r="BM19" s="231"/>
      <c r="BN19" s="230" t="e">
        <f ca="1">BN8</f>
        <v>#NAME?</v>
      </c>
      <c r="BO19" s="231"/>
      <c r="BP19" s="230" t="e">
        <f ca="1">BP8</f>
        <v>#NAME?</v>
      </c>
      <c r="BQ19" s="231"/>
      <c r="BR19" s="230" t="e">
        <f ca="1">BR8</f>
        <v>#NAME?</v>
      </c>
      <c r="BS19" s="231"/>
      <c r="BT19" s="230" t="e">
        <f ca="1">BT8</f>
        <v>#NAME?</v>
      </c>
      <c r="BU19" s="231"/>
      <c r="BV19" s="230" t="e">
        <f ca="1">BV8</f>
        <v>#NAME?</v>
      </c>
      <c r="BW19" s="231"/>
      <c r="BX19" s="230" t="e">
        <f ca="1">BX8</f>
        <v>#NAME?</v>
      </c>
      <c r="BY19" s="231"/>
      <c r="BZ19" s="230" t="e">
        <f ca="1">BZ8</f>
        <v>#NAME?</v>
      </c>
      <c r="CA19" s="231"/>
      <c r="CB19" s="230" t="e">
        <f ca="1">CB8</f>
        <v>#NAME?</v>
      </c>
      <c r="CC19" s="231"/>
      <c r="CD19" s="230" t="e">
        <f ca="1">CD8</f>
        <v>#NAME?</v>
      </c>
      <c r="CE19" s="231"/>
      <c r="CF19" s="230" t="e">
        <f ca="1">CF8</f>
        <v>#NAME?</v>
      </c>
      <c r="CG19" s="231"/>
      <c r="CH19" s="230" t="e">
        <f ca="1">CH8</f>
        <v>#NAME?</v>
      </c>
      <c r="CI19" s="231"/>
      <c r="CJ19" s="230" t="e">
        <f ca="1">CJ8</f>
        <v>#NAME?</v>
      </c>
      <c r="CK19" s="231"/>
      <c r="CL19" s="230" t="e">
        <f ca="1">CL8</f>
        <v>#NAME?</v>
      </c>
      <c r="CM19" s="231"/>
      <c r="CN19" s="230" t="e">
        <f ca="1">CN8</f>
        <v>#NAME?</v>
      </c>
      <c r="CO19" s="231"/>
      <c r="CP19" s="230" t="e">
        <f ca="1">CP8</f>
        <v>#NAME?</v>
      </c>
      <c r="CQ19" s="231"/>
      <c r="CR19" s="230" t="e">
        <f ca="1">CR8</f>
        <v>#NAME?</v>
      </c>
      <c r="CS19" s="231"/>
      <c r="CT19" s="230" t="e">
        <f ca="1">CT8</f>
        <v>#NAME?</v>
      </c>
      <c r="CU19" s="231"/>
      <c r="CV19" s="230" t="e">
        <f ca="1">CV8</f>
        <v>#NAME?</v>
      </c>
      <c r="CW19" s="231"/>
      <c r="CX19" s="230" t="e">
        <f ca="1">CX8</f>
        <v>#NAME?</v>
      </c>
      <c r="CY19" s="231"/>
      <c r="CZ19" s="230" t="e">
        <f ca="1">CZ8</f>
        <v>#NAME?</v>
      </c>
      <c r="DA19" s="231"/>
      <c r="DB19" s="230" t="e">
        <f ca="1">DB8</f>
        <v>#NAME?</v>
      </c>
      <c r="DC19" s="231"/>
      <c r="DD19" s="230" t="e">
        <f ca="1">DD8</f>
        <v>#NAME?</v>
      </c>
      <c r="DE19" s="231"/>
      <c r="DF19" s="230" t="e">
        <f ca="1">DF8</f>
        <v>#NAME?</v>
      </c>
      <c r="DG19" s="231"/>
      <c r="DH19" s="230" t="e">
        <f ca="1">DH8</f>
        <v>#NAME?</v>
      </c>
      <c r="DI19" s="231"/>
      <c r="DJ19" s="230" t="e">
        <f ca="1">DJ8</f>
        <v>#NAME?</v>
      </c>
      <c r="DK19" s="231"/>
      <c r="DL19" s="230" t="e">
        <f ca="1">DL8</f>
        <v>#NAME?</v>
      </c>
      <c r="DM19" s="231"/>
      <c r="DN19" s="230" t="e">
        <f ca="1">DN8</f>
        <v>#NAME?</v>
      </c>
      <c r="DO19" s="231"/>
      <c r="DP19" s="230" t="e">
        <f ca="1">DP8</f>
        <v>#NAME?</v>
      </c>
      <c r="DQ19" s="231"/>
      <c r="DR19" s="230" t="e">
        <f ca="1">DR8</f>
        <v>#NAME?</v>
      </c>
      <c r="DS19" s="231"/>
    </row>
    <row r="20" spans="1:123" s="168" customFormat="1" ht="13.5" x14ac:dyDescent="0.25">
      <c r="A20" s="172" t="s">
        <v>19</v>
      </c>
      <c r="B20" s="303">
        <v>3.04</v>
      </c>
      <c r="C20" s="304"/>
      <c r="D20" s="303">
        <v>3.91</v>
      </c>
      <c r="E20" s="304"/>
      <c r="F20" s="289">
        <v>2.99</v>
      </c>
      <c r="G20" s="266"/>
      <c r="H20" s="289">
        <v>3.08</v>
      </c>
      <c r="I20" s="266"/>
      <c r="J20" s="289">
        <v>3.2</v>
      </c>
      <c r="K20" s="266"/>
      <c r="L20" s="289">
        <v>3.71</v>
      </c>
      <c r="M20" s="266"/>
      <c r="N20" s="289">
        <v>2.13</v>
      </c>
      <c r="O20" s="266"/>
      <c r="P20" s="289">
        <v>4.79</v>
      </c>
      <c r="Q20" s="266"/>
      <c r="R20" s="289">
        <v>4.03</v>
      </c>
      <c r="S20" s="266"/>
      <c r="T20" s="289">
        <v>4.1399999999999997</v>
      </c>
      <c r="U20" s="266"/>
      <c r="V20" s="289">
        <v>2.64</v>
      </c>
      <c r="W20" s="293"/>
      <c r="X20" s="289">
        <v>4.37</v>
      </c>
      <c r="Y20" s="266"/>
      <c r="Z20" s="289">
        <v>3.13</v>
      </c>
      <c r="AA20" s="266"/>
      <c r="AB20" s="289">
        <v>4.9000000000000004</v>
      </c>
      <c r="AC20" s="266"/>
      <c r="AD20" s="289">
        <v>4.16</v>
      </c>
      <c r="AE20" s="266"/>
      <c r="AF20" s="289">
        <v>3.74</v>
      </c>
      <c r="AG20" s="266"/>
      <c r="AH20" s="289">
        <v>4.3499999999999996</v>
      </c>
      <c r="AI20" s="266"/>
      <c r="AJ20" s="289">
        <v>3.43</v>
      </c>
      <c r="AK20" s="266"/>
      <c r="AL20" s="289">
        <v>3.84</v>
      </c>
      <c r="AM20" s="266"/>
      <c r="AN20" s="289">
        <v>3.39</v>
      </c>
      <c r="AO20" s="266"/>
      <c r="AP20" s="289">
        <v>3.11</v>
      </c>
      <c r="AQ20" s="266"/>
      <c r="AR20" s="289">
        <v>4.5199999999999996</v>
      </c>
      <c r="AS20" s="266"/>
      <c r="AT20" s="289">
        <v>3.58</v>
      </c>
      <c r="AU20" s="266"/>
      <c r="AV20" s="289">
        <v>3.7</v>
      </c>
      <c r="AW20" s="266"/>
      <c r="AX20" s="289">
        <v>4.04</v>
      </c>
      <c r="AY20" s="266"/>
      <c r="AZ20" s="289">
        <v>2.98</v>
      </c>
      <c r="BA20" s="266"/>
      <c r="BB20" s="289">
        <v>3.57</v>
      </c>
      <c r="BC20" s="266"/>
      <c r="BD20" s="289">
        <v>2.86</v>
      </c>
      <c r="BE20" s="266"/>
      <c r="BF20" s="289"/>
      <c r="BG20" s="266"/>
      <c r="BH20" s="289">
        <v>3.1</v>
      </c>
      <c r="BI20" s="266"/>
      <c r="BJ20" s="289">
        <v>2.2200000000000002</v>
      </c>
      <c r="BK20" s="266"/>
      <c r="BL20" s="289">
        <v>3.24</v>
      </c>
      <c r="BM20" s="266"/>
      <c r="BN20" s="289">
        <v>3.19</v>
      </c>
      <c r="BO20" s="266"/>
      <c r="BP20" s="289">
        <v>4.34</v>
      </c>
      <c r="BQ20" s="266"/>
      <c r="BR20" s="289">
        <v>3.97</v>
      </c>
      <c r="BS20" s="266"/>
      <c r="BT20" s="289">
        <v>4.1900000000000004</v>
      </c>
      <c r="BU20" s="266"/>
      <c r="BV20" s="289">
        <v>3.8</v>
      </c>
      <c r="BW20" s="266"/>
      <c r="BX20" s="289">
        <v>4.05</v>
      </c>
      <c r="BY20" s="266"/>
      <c r="BZ20" s="289">
        <v>4.1900000000000004</v>
      </c>
      <c r="CA20" s="266"/>
      <c r="CB20" s="289">
        <v>4.28</v>
      </c>
      <c r="CC20" s="266"/>
      <c r="CD20" s="289">
        <v>3.96</v>
      </c>
      <c r="CE20" s="266"/>
      <c r="CF20" s="289">
        <v>4.28</v>
      </c>
      <c r="CG20" s="266"/>
      <c r="CH20" s="289">
        <v>4.38</v>
      </c>
      <c r="CI20" s="266"/>
      <c r="CJ20" s="289"/>
      <c r="CK20" s="266"/>
      <c r="CL20" s="289"/>
      <c r="CM20" s="266"/>
      <c r="CN20" s="289"/>
      <c r="CO20" s="266"/>
      <c r="CP20" s="289"/>
      <c r="CQ20" s="266"/>
      <c r="CR20" s="289"/>
      <c r="CS20" s="266"/>
      <c r="CT20" s="289"/>
      <c r="CU20" s="266"/>
      <c r="CV20" s="289"/>
      <c r="CW20" s="266"/>
      <c r="CX20" s="289"/>
      <c r="CY20" s="266"/>
      <c r="CZ20" s="289"/>
      <c r="DA20" s="266"/>
      <c r="DB20" s="289"/>
      <c r="DC20" s="266"/>
      <c r="DD20" s="289"/>
      <c r="DE20" s="266"/>
      <c r="DF20" s="289"/>
      <c r="DG20" s="266"/>
      <c r="DH20" s="289"/>
      <c r="DI20" s="266"/>
      <c r="DJ20" s="289"/>
      <c r="DK20" s="266"/>
      <c r="DL20" s="289"/>
      <c r="DM20" s="266"/>
      <c r="DN20" s="289"/>
      <c r="DO20" s="266"/>
      <c r="DP20" s="289"/>
      <c r="DQ20" s="266"/>
      <c r="DR20" s="289"/>
      <c r="DS20" s="266"/>
    </row>
    <row r="21" spans="1:123" s="168" customFormat="1" ht="13.5" x14ac:dyDescent="0.25">
      <c r="A21" s="172" t="s">
        <v>21</v>
      </c>
      <c r="B21" s="303">
        <v>4.03</v>
      </c>
      <c r="C21" s="304"/>
      <c r="D21" s="303">
        <v>3.1</v>
      </c>
      <c r="E21" s="304"/>
      <c r="F21" s="289">
        <v>2.94</v>
      </c>
      <c r="G21" s="266"/>
      <c r="H21" s="289">
        <v>2.77</v>
      </c>
      <c r="I21" s="266"/>
      <c r="J21" s="289">
        <v>2.78</v>
      </c>
      <c r="K21" s="266"/>
      <c r="L21" s="289">
        <v>2.95</v>
      </c>
      <c r="M21" s="266"/>
      <c r="N21" s="289" t="s">
        <v>207</v>
      </c>
      <c r="O21" s="266"/>
      <c r="P21" s="289">
        <v>3.92</v>
      </c>
      <c r="Q21" s="266"/>
      <c r="R21" s="289">
        <v>2.75</v>
      </c>
      <c r="S21" s="266"/>
      <c r="T21" s="289">
        <v>3.59</v>
      </c>
      <c r="U21" s="266"/>
      <c r="V21" s="289">
        <v>3.13</v>
      </c>
      <c r="W21" s="293"/>
      <c r="X21" s="289">
        <v>2.36</v>
      </c>
      <c r="Y21" s="266"/>
      <c r="Z21" s="289">
        <v>2.37</v>
      </c>
      <c r="AA21" s="266"/>
      <c r="AB21" s="289">
        <v>2.82</v>
      </c>
      <c r="AC21" s="266"/>
      <c r="AD21" s="289">
        <v>2.2999999999999998</v>
      </c>
      <c r="AE21" s="266"/>
      <c r="AF21" s="289">
        <v>2.85</v>
      </c>
      <c r="AG21" s="266"/>
      <c r="AH21" s="289">
        <v>2.46</v>
      </c>
      <c r="AI21" s="266"/>
      <c r="AJ21" s="289">
        <v>3.16</v>
      </c>
      <c r="AK21" s="266"/>
      <c r="AL21" s="289">
        <v>3.05</v>
      </c>
      <c r="AM21" s="266"/>
      <c r="AN21" s="289">
        <v>3.17</v>
      </c>
      <c r="AO21" s="266"/>
      <c r="AP21" s="289">
        <v>4.5999999999999996</v>
      </c>
      <c r="AQ21" s="266"/>
      <c r="AR21" s="303">
        <v>3.81</v>
      </c>
      <c r="AS21" s="304"/>
      <c r="AT21" s="289">
        <v>4.16</v>
      </c>
      <c r="AU21" s="266"/>
      <c r="AV21" s="289">
        <v>3.16</v>
      </c>
      <c r="AW21" s="266"/>
      <c r="AX21" s="289">
        <v>2.87</v>
      </c>
      <c r="AY21" s="266"/>
      <c r="AZ21" s="289">
        <v>2.88</v>
      </c>
      <c r="BA21" s="266"/>
      <c r="BB21" s="289">
        <v>3</v>
      </c>
      <c r="BC21" s="266"/>
      <c r="BD21" s="289">
        <v>2.72</v>
      </c>
      <c r="BE21" s="266"/>
      <c r="BF21" s="289"/>
      <c r="BG21" s="266"/>
      <c r="BH21" s="289">
        <v>2.93</v>
      </c>
      <c r="BI21" s="266"/>
      <c r="BJ21" s="289">
        <v>3.29</v>
      </c>
      <c r="BK21" s="266"/>
      <c r="BL21" s="289">
        <v>3.35</v>
      </c>
      <c r="BM21" s="266"/>
      <c r="BN21" s="289">
        <v>4.4800000000000004</v>
      </c>
      <c r="BO21" s="266"/>
      <c r="BP21" s="289">
        <v>3.09</v>
      </c>
      <c r="BQ21" s="266"/>
      <c r="BR21" s="289">
        <v>4.05</v>
      </c>
      <c r="BS21" s="266"/>
      <c r="BT21" s="289">
        <v>3.56</v>
      </c>
      <c r="BU21" s="266"/>
      <c r="BV21" s="289">
        <v>3.6</v>
      </c>
      <c r="BW21" s="266"/>
      <c r="BX21" s="289">
        <v>3.62</v>
      </c>
      <c r="BY21" s="266"/>
      <c r="BZ21" s="289">
        <v>2.71</v>
      </c>
      <c r="CA21" s="266"/>
      <c r="CB21" s="289">
        <v>3.18</v>
      </c>
      <c r="CC21" s="266"/>
      <c r="CD21" s="289">
        <v>3.67</v>
      </c>
      <c r="CE21" s="266"/>
      <c r="CF21" s="289">
        <v>4.1900000000000004</v>
      </c>
      <c r="CG21" s="266"/>
      <c r="CH21" s="289">
        <v>4</v>
      </c>
      <c r="CI21" s="266"/>
      <c r="CJ21" s="289"/>
      <c r="CK21" s="266"/>
      <c r="CL21" s="289"/>
      <c r="CM21" s="266"/>
      <c r="CN21" s="289"/>
      <c r="CO21" s="266"/>
      <c r="CP21" s="289"/>
      <c r="CQ21" s="266"/>
      <c r="CR21" s="289"/>
      <c r="CS21" s="266"/>
      <c r="CT21" s="289"/>
      <c r="CU21" s="266"/>
      <c r="CV21" s="289"/>
      <c r="CW21" s="266"/>
      <c r="CX21" s="289"/>
      <c r="CY21" s="266"/>
      <c r="CZ21" s="289"/>
      <c r="DA21" s="266"/>
      <c r="DB21" s="289"/>
      <c r="DC21" s="266"/>
      <c r="DD21" s="289"/>
      <c r="DE21" s="266"/>
      <c r="DF21" s="289"/>
      <c r="DG21" s="266"/>
      <c r="DH21" s="289"/>
      <c r="DI21" s="266"/>
      <c r="DJ21" s="289"/>
      <c r="DK21" s="266"/>
      <c r="DL21" s="289"/>
      <c r="DM21" s="266"/>
      <c r="DN21" s="289"/>
      <c r="DO21" s="266"/>
      <c r="DP21" s="289"/>
      <c r="DQ21" s="266"/>
      <c r="DR21" s="289"/>
      <c r="DS21" s="266"/>
    </row>
    <row r="22" spans="1:123" s="168" customFormat="1" ht="13.5" x14ac:dyDescent="0.25">
      <c r="A22" s="172" t="s">
        <v>20</v>
      </c>
      <c r="B22" s="303">
        <v>1.52</v>
      </c>
      <c r="C22" s="304"/>
      <c r="D22" s="303">
        <v>1.94</v>
      </c>
      <c r="E22" s="304"/>
      <c r="F22" s="289">
        <v>2.66</v>
      </c>
      <c r="G22" s="266"/>
      <c r="H22" s="289">
        <v>4.21</v>
      </c>
      <c r="I22" s="266"/>
      <c r="J22" s="289">
        <v>4.33</v>
      </c>
      <c r="K22" s="266"/>
      <c r="L22" s="289">
        <v>2.0299999999999998</v>
      </c>
      <c r="M22" s="266"/>
      <c r="N22" s="289">
        <v>3.01</v>
      </c>
      <c r="O22" s="266"/>
      <c r="P22" s="289">
        <v>2.31</v>
      </c>
      <c r="Q22" s="266"/>
      <c r="R22" s="289">
        <v>3.37</v>
      </c>
      <c r="S22" s="266"/>
      <c r="T22" s="289">
        <v>2.81</v>
      </c>
      <c r="U22" s="266"/>
      <c r="V22" s="289">
        <v>3</v>
      </c>
      <c r="W22" s="293"/>
      <c r="X22" s="289">
        <v>1.99</v>
      </c>
      <c r="Y22" s="266"/>
      <c r="Z22" s="289">
        <v>2.38</v>
      </c>
      <c r="AA22" s="266"/>
      <c r="AB22" s="289">
        <v>2.77</v>
      </c>
      <c r="AC22" s="266"/>
      <c r="AD22" s="289">
        <v>1.24</v>
      </c>
      <c r="AE22" s="266"/>
      <c r="AF22" s="289">
        <v>2.74</v>
      </c>
      <c r="AG22" s="266"/>
      <c r="AH22" s="289">
        <v>3.48</v>
      </c>
      <c r="AI22" s="266"/>
      <c r="AJ22" s="289">
        <v>2.2999999999999998</v>
      </c>
      <c r="AK22" s="266"/>
      <c r="AL22" s="289">
        <v>2.2200000000000002</v>
      </c>
      <c r="AM22" s="266"/>
      <c r="AN22" s="289">
        <v>2.1800000000000002</v>
      </c>
      <c r="AO22" s="266"/>
      <c r="AP22" s="289">
        <v>1.92</v>
      </c>
      <c r="AQ22" s="266"/>
      <c r="AR22" s="289">
        <v>2.04</v>
      </c>
      <c r="AS22" s="266"/>
      <c r="AT22" s="289">
        <v>1.95</v>
      </c>
      <c r="AU22" s="266"/>
      <c r="AV22" s="289">
        <v>1.68</v>
      </c>
      <c r="AW22" s="266"/>
      <c r="AX22" s="289">
        <v>2.25</v>
      </c>
      <c r="AY22" s="266"/>
      <c r="AZ22" s="289">
        <v>1.92</v>
      </c>
      <c r="BA22" s="266"/>
      <c r="BB22" s="289">
        <v>1.84</v>
      </c>
      <c r="BC22" s="266"/>
      <c r="BD22" s="289">
        <v>2.2000000000000002</v>
      </c>
      <c r="BE22" s="266"/>
      <c r="BF22" s="289"/>
      <c r="BG22" s="266"/>
      <c r="BH22" s="289">
        <v>2.16</v>
      </c>
      <c r="BI22" s="266"/>
      <c r="BJ22" s="289">
        <v>2.41</v>
      </c>
      <c r="BK22" s="266"/>
      <c r="BL22" s="289">
        <v>2</v>
      </c>
      <c r="BM22" s="266"/>
      <c r="BN22" s="289">
        <v>2.54</v>
      </c>
      <c r="BO22" s="266"/>
      <c r="BP22" s="289">
        <v>2.48</v>
      </c>
      <c r="BQ22" s="266"/>
      <c r="BR22" s="289">
        <v>2.2400000000000002</v>
      </c>
      <c r="BS22" s="266"/>
      <c r="BT22" s="289">
        <v>2.6</v>
      </c>
      <c r="BU22" s="266"/>
      <c r="BV22" s="289">
        <v>2.16</v>
      </c>
      <c r="BW22" s="266"/>
      <c r="BX22" s="289">
        <v>2.4</v>
      </c>
      <c r="BY22" s="266"/>
      <c r="BZ22" s="289">
        <v>2.2999999999999998</v>
      </c>
      <c r="CA22" s="266"/>
      <c r="CB22" s="289">
        <v>2.62</v>
      </c>
      <c r="CC22" s="266"/>
      <c r="CD22" s="289">
        <v>2.12</v>
      </c>
      <c r="CE22" s="266"/>
      <c r="CF22" s="289">
        <v>2.37</v>
      </c>
      <c r="CG22" s="266"/>
      <c r="CH22" s="289">
        <v>2.08</v>
      </c>
      <c r="CI22" s="266"/>
      <c r="CJ22" s="289"/>
      <c r="CK22" s="266"/>
      <c r="CL22" s="289"/>
      <c r="CM22" s="266"/>
      <c r="CN22" s="289"/>
      <c r="CO22" s="266"/>
      <c r="CP22" s="289"/>
      <c r="CQ22" s="266"/>
      <c r="CR22" s="289"/>
      <c r="CS22" s="266"/>
      <c r="CT22" s="289"/>
      <c r="CU22" s="266"/>
      <c r="CV22" s="289"/>
      <c r="CW22" s="266"/>
      <c r="CX22" s="289"/>
      <c r="CY22" s="266"/>
      <c r="CZ22" s="289"/>
      <c r="DA22" s="266"/>
      <c r="DB22" s="289"/>
      <c r="DC22" s="266"/>
      <c r="DD22" s="289"/>
      <c r="DE22" s="266"/>
      <c r="DF22" s="289"/>
      <c r="DG22" s="266"/>
      <c r="DH22" s="289"/>
      <c r="DI22" s="266"/>
      <c r="DJ22" s="289"/>
      <c r="DK22" s="266"/>
      <c r="DL22" s="289"/>
      <c r="DM22" s="266"/>
      <c r="DN22" s="289"/>
      <c r="DO22" s="266"/>
      <c r="DP22" s="289"/>
      <c r="DQ22" s="266"/>
      <c r="DR22" s="289"/>
      <c r="DS22" s="266"/>
    </row>
    <row r="23" spans="1:123" s="168" customFormat="1" ht="12.75" customHeight="1" x14ac:dyDescent="0.25">
      <c r="A23" s="167" t="s">
        <v>22</v>
      </c>
      <c r="B23" s="255"/>
      <c r="C23" s="255"/>
      <c r="D23" s="255"/>
      <c r="E23" s="255"/>
      <c r="F23" s="255"/>
      <c r="G23" s="266"/>
      <c r="H23" s="255"/>
      <c r="I23" s="266"/>
      <c r="J23" s="255"/>
      <c r="K23" s="266"/>
      <c r="L23" s="255"/>
      <c r="M23" s="266"/>
      <c r="N23" s="255"/>
      <c r="O23" s="266"/>
      <c r="P23" s="255"/>
      <c r="Q23" s="266"/>
      <c r="R23" s="255"/>
      <c r="S23" s="266"/>
      <c r="T23" s="255"/>
      <c r="U23" s="266"/>
      <c r="V23" s="255"/>
      <c r="W23" s="296"/>
      <c r="X23" s="255"/>
      <c r="Y23" s="266"/>
      <c r="Z23" s="255"/>
      <c r="AA23" s="266"/>
      <c r="AB23" s="255"/>
      <c r="AC23" s="266"/>
      <c r="AD23" s="255"/>
      <c r="AE23" s="266"/>
      <c r="AF23" s="255"/>
      <c r="AG23" s="266"/>
      <c r="AH23" s="255"/>
      <c r="AI23" s="266"/>
      <c r="AJ23" s="255"/>
      <c r="AK23" s="266"/>
      <c r="AL23" s="255"/>
      <c r="AM23" s="266"/>
      <c r="AN23" s="255"/>
      <c r="AO23" s="266"/>
      <c r="AP23" s="255"/>
      <c r="AQ23" s="266"/>
      <c r="AR23" s="255"/>
      <c r="AS23" s="266"/>
      <c r="AT23" s="255"/>
      <c r="AU23" s="266"/>
      <c r="AV23" s="255"/>
      <c r="AW23" s="266"/>
      <c r="AX23" s="255"/>
      <c r="AY23" s="266"/>
      <c r="AZ23" s="255"/>
      <c r="BA23" s="266"/>
      <c r="BB23" s="255"/>
      <c r="BC23" s="266"/>
      <c r="BD23" s="255"/>
      <c r="BE23" s="266"/>
      <c r="BF23" s="255"/>
      <c r="BG23" s="266"/>
      <c r="BH23" s="255"/>
      <c r="BI23" s="266"/>
      <c r="BJ23" s="255"/>
      <c r="BK23" s="266"/>
      <c r="BL23" s="255"/>
      <c r="BM23" s="266"/>
      <c r="BN23" s="289">
        <v>7.27</v>
      </c>
      <c r="BO23" s="266"/>
      <c r="BP23" s="294">
        <v>3.6</v>
      </c>
      <c r="BQ23" s="295"/>
      <c r="BR23" s="294">
        <v>2.21</v>
      </c>
      <c r="BS23" s="295"/>
      <c r="BT23" s="289">
        <v>8.15</v>
      </c>
      <c r="BU23" s="266"/>
      <c r="BV23" s="289">
        <v>11.09</v>
      </c>
      <c r="BW23" s="266"/>
      <c r="BX23" s="289">
        <v>10.06</v>
      </c>
      <c r="BY23" s="266"/>
      <c r="BZ23" s="289">
        <v>10.15</v>
      </c>
      <c r="CA23" s="266"/>
      <c r="CB23" s="303">
        <v>11.5</v>
      </c>
      <c r="CC23" s="304"/>
      <c r="CD23" s="289">
        <v>10.61</v>
      </c>
      <c r="CE23" s="266"/>
      <c r="CF23" s="289">
        <v>9.23</v>
      </c>
      <c r="CG23" s="266"/>
      <c r="CH23" s="294">
        <v>9.68</v>
      </c>
      <c r="CI23" s="295"/>
      <c r="CJ23" s="255"/>
      <c r="CK23" s="266"/>
      <c r="CL23" s="255"/>
      <c r="CM23" s="266"/>
      <c r="CN23" s="255"/>
      <c r="CO23" s="266"/>
      <c r="CP23" s="255"/>
      <c r="CQ23" s="266"/>
      <c r="CR23" s="255"/>
      <c r="CS23" s="266"/>
      <c r="CT23" s="255"/>
      <c r="CU23" s="266"/>
      <c r="CV23" s="255"/>
      <c r="CW23" s="266"/>
      <c r="CX23" s="255"/>
      <c r="CY23" s="266"/>
      <c r="CZ23" s="255"/>
      <c r="DA23" s="266"/>
      <c r="DB23" s="255"/>
      <c r="DC23" s="266"/>
      <c r="DD23" s="255"/>
      <c r="DE23" s="266"/>
      <c r="DF23" s="255"/>
      <c r="DG23" s="266"/>
      <c r="DH23" s="255"/>
      <c r="DI23" s="266"/>
      <c r="DJ23" s="255"/>
      <c r="DK23" s="266"/>
      <c r="DL23" s="255"/>
      <c r="DM23" s="266"/>
      <c r="DN23" s="255"/>
      <c r="DO23" s="266"/>
      <c r="DP23" s="255"/>
      <c r="DQ23" s="266"/>
      <c r="DR23" s="255"/>
      <c r="DS23" s="266"/>
    </row>
    <row r="24" spans="1:123" s="168" customFormat="1" ht="12.75" hidden="1" customHeight="1" x14ac:dyDescent="0.25">
      <c r="A24" s="172" t="s">
        <v>202</v>
      </c>
      <c r="B24" s="303">
        <v>0</v>
      </c>
      <c r="C24" s="304"/>
      <c r="D24" s="303">
        <v>6.2</v>
      </c>
      <c r="E24" s="304"/>
      <c r="F24" s="289">
        <v>5.5</v>
      </c>
      <c r="G24" s="266"/>
      <c r="H24" s="289">
        <v>0</v>
      </c>
      <c r="I24" s="266"/>
      <c r="J24" s="289">
        <v>0</v>
      </c>
      <c r="K24" s="266"/>
      <c r="L24" s="289">
        <v>0</v>
      </c>
      <c r="M24" s="266"/>
      <c r="N24" s="289" t="s">
        <v>79</v>
      </c>
      <c r="O24" s="266"/>
      <c r="P24" s="289" t="s">
        <v>79</v>
      </c>
      <c r="Q24" s="266"/>
      <c r="R24" s="289" t="s">
        <v>79</v>
      </c>
      <c r="S24" s="266"/>
      <c r="T24" s="289" t="s">
        <v>79</v>
      </c>
      <c r="U24" s="266"/>
      <c r="V24" s="289" t="s">
        <v>79</v>
      </c>
      <c r="W24" s="293"/>
      <c r="X24" s="289"/>
      <c r="Y24" s="266"/>
      <c r="Z24" s="289"/>
      <c r="AA24" s="266"/>
      <c r="AB24" s="289"/>
      <c r="AC24" s="266"/>
      <c r="AD24" s="289"/>
      <c r="AE24" s="266"/>
      <c r="AF24" s="289"/>
      <c r="AG24" s="266"/>
      <c r="AH24" s="289"/>
      <c r="AI24" s="266"/>
      <c r="AJ24" s="289"/>
      <c r="AK24" s="266"/>
      <c r="AL24" s="289"/>
      <c r="AM24" s="266"/>
      <c r="AN24" s="289"/>
      <c r="AO24" s="266"/>
      <c r="AP24" s="289"/>
      <c r="AQ24" s="266"/>
      <c r="AR24" s="289"/>
      <c r="AS24" s="266"/>
      <c r="AT24" s="289"/>
      <c r="AU24" s="266"/>
      <c r="AV24" s="289"/>
      <c r="AW24" s="266"/>
      <c r="AX24" s="289"/>
      <c r="AY24" s="266"/>
      <c r="AZ24" s="289"/>
      <c r="BA24" s="266"/>
      <c r="BB24" s="289"/>
      <c r="BC24" s="266"/>
      <c r="BD24" s="289"/>
      <c r="BE24" s="266"/>
      <c r="BF24" s="289"/>
      <c r="BG24" s="266"/>
      <c r="BH24" s="289"/>
      <c r="BI24" s="266"/>
      <c r="BJ24" s="289"/>
      <c r="BK24" s="266"/>
      <c r="BL24" s="289"/>
      <c r="BM24" s="266"/>
      <c r="BN24" s="289"/>
      <c r="BO24" s="266"/>
      <c r="BP24" s="289"/>
      <c r="BQ24" s="266"/>
      <c r="BR24" s="289"/>
      <c r="BS24" s="266"/>
      <c r="BT24" s="289"/>
      <c r="BU24" s="266"/>
      <c r="BV24" s="289"/>
      <c r="BW24" s="266"/>
      <c r="BX24" s="289"/>
      <c r="BY24" s="266"/>
      <c r="BZ24" s="289"/>
      <c r="CA24" s="266"/>
      <c r="CB24" s="289"/>
      <c r="CC24" s="266"/>
      <c r="CD24" s="289"/>
      <c r="CE24" s="266"/>
      <c r="CF24" s="289"/>
      <c r="CG24" s="266"/>
      <c r="CH24" s="289"/>
      <c r="CI24" s="266"/>
      <c r="CJ24" s="289"/>
      <c r="CK24" s="266"/>
      <c r="CL24" s="289"/>
      <c r="CM24" s="266"/>
      <c r="CN24" s="289"/>
      <c r="CO24" s="266"/>
      <c r="CP24" s="289"/>
      <c r="CQ24" s="266"/>
      <c r="CR24" s="289"/>
      <c r="CS24" s="266"/>
      <c r="CT24" s="289"/>
      <c r="CU24" s="266"/>
      <c r="CV24" s="289"/>
      <c r="CW24" s="266"/>
      <c r="CX24" s="289"/>
      <c r="CY24" s="266"/>
      <c r="CZ24" s="289"/>
      <c r="DA24" s="266"/>
      <c r="DB24" s="289"/>
      <c r="DC24" s="266"/>
      <c r="DD24" s="289"/>
      <c r="DE24" s="266"/>
      <c r="DF24" s="289"/>
      <c r="DG24" s="266"/>
      <c r="DH24" s="289"/>
      <c r="DI24" s="266"/>
      <c r="DJ24" s="289"/>
      <c r="DK24" s="266"/>
      <c r="DL24" s="289"/>
      <c r="DM24" s="266"/>
      <c r="DN24" s="289"/>
      <c r="DO24" s="266"/>
      <c r="DP24" s="289"/>
      <c r="DQ24" s="266"/>
      <c r="DR24" s="289"/>
      <c r="DS24" s="266"/>
    </row>
    <row r="25" spans="1:123" s="168" customFormat="1" ht="12.75" hidden="1" customHeight="1" x14ac:dyDescent="0.25">
      <c r="A25" s="172" t="s">
        <v>203</v>
      </c>
      <c r="B25" s="303">
        <v>6.81</v>
      </c>
      <c r="C25" s="304"/>
      <c r="D25" s="303">
        <v>21.5</v>
      </c>
      <c r="E25" s="304"/>
      <c r="F25" s="289">
        <v>4.91</v>
      </c>
      <c r="G25" s="266"/>
      <c r="H25" s="289">
        <v>0</v>
      </c>
      <c r="I25" s="266"/>
      <c r="J25" s="289">
        <v>0</v>
      </c>
      <c r="K25" s="266"/>
      <c r="L25" s="289">
        <v>0</v>
      </c>
      <c r="M25" s="266"/>
      <c r="N25" s="289" t="s">
        <v>79</v>
      </c>
      <c r="O25" s="266"/>
      <c r="P25" s="289" t="s">
        <v>79</v>
      </c>
      <c r="Q25" s="266"/>
      <c r="R25" s="289" t="s">
        <v>79</v>
      </c>
      <c r="S25" s="266"/>
      <c r="T25" s="289" t="s">
        <v>79</v>
      </c>
      <c r="U25" s="266"/>
      <c r="V25" s="289" t="s">
        <v>79</v>
      </c>
      <c r="W25" s="293"/>
      <c r="X25" s="289"/>
      <c r="Y25" s="266"/>
      <c r="Z25" s="289"/>
      <c r="AA25" s="266"/>
      <c r="AB25" s="289"/>
      <c r="AC25" s="266"/>
      <c r="AD25" s="289"/>
      <c r="AE25" s="266"/>
      <c r="AF25" s="289"/>
      <c r="AG25" s="266"/>
      <c r="AH25" s="289"/>
      <c r="AI25" s="266"/>
      <c r="AJ25" s="289"/>
      <c r="AK25" s="266"/>
      <c r="AL25" s="289"/>
      <c r="AM25" s="266"/>
      <c r="AN25" s="289"/>
      <c r="AO25" s="266"/>
      <c r="AP25" s="289"/>
      <c r="AQ25" s="266"/>
      <c r="AR25" s="289"/>
      <c r="AS25" s="266"/>
      <c r="AT25" s="289"/>
      <c r="AU25" s="266"/>
      <c r="AV25" s="289"/>
      <c r="AW25" s="266"/>
      <c r="AX25" s="289"/>
      <c r="AY25" s="266"/>
      <c r="AZ25" s="289"/>
      <c r="BA25" s="266"/>
      <c r="BB25" s="289"/>
      <c r="BC25" s="266"/>
      <c r="BD25" s="289"/>
      <c r="BE25" s="266"/>
      <c r="BF25" s="289"/>
      <c r="BG25" s="266"/>
      <c r="BH25" s="289"/>
      <c r="BI25" s="266"/>
      <c r="BJ25" s="289"/>
      <c r="BK25" s="266"/>
      <c r="BL25" s="289"/>
      <c r="BM25" s="266"/>
      <c r="BN25" s="289"/>
      <c r="BO25" s="266"/>
      <c r="BP25" s="289"/>
      <c r="BQ25" s="266"/>
      <c r="BR25" s="289"/>
      <c r="BS25" s="266"/>
      <c r="BT25" s="289"/>
      <c r="BU25" s="266"/>
      <c r="BV25" s="289"/>
      <c r="BW25" s="266"/>
      <c r="BX25" s="289"/>
      <c r="BY25" s="266"/>
      <c r="BZ25" s="289"/>
      <c r="CA25" s="266"/>
      <c r="CB25" s="289"/>
      <c r="CC25" s="266"/>
      <c r="CD25" s="289"/>
      <c r="CE25" s="266"/>
      <c r="CF25" s="289"/>
      <c r="CG25" s="266"/>
      <c r="CH25" s="289"/>
      <c r="CI25" s="266"/>
      <c r="CJ25" s="289"/>
      <c r="CK25" s="266"/>
      <c r="CL25" s="289"/>
      <c r="CM25" s="266"/>
      <c r="CN25" s="289"/>
      <c r="CO25" s="266"/>
      <c r="CP25" s="289"/>
      <c r="CQ25" s="266"/>
      <c r="CR25" s="289"/>
      <c r="CS25" s="266"/>
      <c r="CT25" s="289"/>
      <c r="CU25" s="266"/>
      <c r="CV25" s="289"/>
      <c r="CW25" s="266"/>
      <c r="CX25" s="289"/>
      <c r="CY25" s="266"/>
      <c r="CZ25" s="289"/>
      <c r="DA25" s="266"/>
      <c r="DB25" s="289"/>
      <c r="DC25" s="266"/>
      <c r="DD25" s="289"/>
      <c r="DE25" s="266"/>
      <c r="DF25" s="289"/>
      <c r="DG25" s="266"/>
      <c r="DH25" s="289"/>
      <c r="DI25" s="266"/>
      <c r="DJ25" s="289"/>
      <c r="DK25" s="266"/>
      <c r="DL25" s="289"/>
      <c r="DM25" s="266"/>
      <c r="DN25" s="289"/>
      <c r="DO25" s="266"/>
      <c r="DP25" s="289"/>
      <c r="DQ25" s="266"/>
      <c r="DR25" s="289"/>
      <c r="DS25" s="266"/>
    </row>
    <row r="26" spans="1:123" s="168" customFormat="1" ht="13.5" x14ac:dyDescent="0.25">
      <c r="A26" s="172" t="s">
        <v>204</v>
      </c>
      <c r="B26" s="303">
        <v>11.08</v>
      </c>
      <c r="C26" s="304"/>
      <c r="D26" s="303">
        <v>15</v>
      </c>
      <c r="E26" s="304"/>
      <c r="F26" s="289">
        <v>13.19</v>
      </c>
      <c r="G26" s="266"/>
      <c r="H26" s="289">
        <v>9.83</v>
      </c>
      <c r="I26" s="266"/>
      <c r="J26" s="289">
        <v>12.26</v>
      </c>
      <c r="K26" s="266"/>
      <c r="L26" s="289">
        <v>4.6500000000000004</v>
      </c>
      <c r="M26" s="266"/>
      <c r="N26" s="289">
        <v>6.5</v>
      </c>
      <c r="O26" s="266"/>
      <c r="P26" s="289">
        <v>4.55</v>
      </c>
      <c r="Q26" s="266"/>
      <c r="R26" s="289">
        <v>5.65</v>
      </c>
      <c r="S26" s="266"/>
      <c r="T26" s="289">
        <v>7.31</v>
      </c>
      <c r="U26" s="266"/>
      <c r="V26" s="289">
        <v>6.76</v>
      </c>
      <c r="W26" s="293"/>
      <c r="X26" s="289">
        <v>6.08</v>
      </c>
      <c r="Y26" s="266"/>
      <c r="Z26" s="289">
        <v>4.03</v>
      </c>
      <c r="AA26" s="266"/>
      <c r="AB26" s="289">
        <v>6.19</v>
      </c>
      <c r="AC26" s="266"/>
      <c r="AD26" s="289">
        <v>7.35</v>
      </c>
      <c r="AE26" s="266"/>
      <c r="AF26" s="289">
        <v>6.09</v>
      </c>
      <c r="AG26" s="266"/>
      <c r="AH26" s="289">
        <v>5.98</v>
      </c>
      <c r="AI26" s="266"/>
      <c r="AJ26" s="289">
        <v>6.66</v>
      </c>
      <c r="AK26" s="266"/>
      <c r="AL26" s="289">
        <v>7.29</v>
      </c>
      <c r="AM26" s="266"/>
      <c r="AN26" s="289">
        <v>9.42</v>
      </c>
      <c r="AO26" s="266"/>
      <c r="AP26" s="289">
        <v>6.52</v>
      </c>
      <c r="AQ26" s="266"/>
      <c r="AR26" s="289">
        <v>9.9</v>
      </c>
      <c r="AS26" s="266"/>
      <c r="AT26" s="289">
        <v>6.94</v>
      </c>
      <c r="AU26" s="266"/>
      <c r="AV26" s="289">
        <v>7.91</v>
      </c>
      <c r="AW26" s="266"/>
      <c r="AX26" s="289">
        <v>9.9499999999999993</v>
      </c>
      <c r="AY26" s="266"/>
      <c r="AZ26" s="289">
        <v>11.85</v>
      </c>
      <c r="BA26" s="266"/>
      <c r="BB26" s="289">
        <v>8.32</v>
      </c>
      <c r="BC26" s="266"/>
      <c r="BD26" s="289">
        <v>9.3699999999999992</v>
      </c>
      <c r="BE26" s="266"/>
      <c r="BF26" s="289"/>
      <c r="BG26" s="266"/>
      <c r="BH26" s="289">
        <v>9.92</v>
      </c>
      <c r="BI26" s="266"/>
      <c r="BJ26" s="289">
        <v>11.17</v>
      </c>
      <c r="BK26" s="266"/>
      <c r="BL26" s="289">
        <v>12.65</v>
      </c>
      <c r="BM26" s="266"/>
      <c r="BN26" s="289">
        <v>9.3699999999999992</v>
      </c>
      <c r="BO26" s="266"/>
      <c r="BP26" s="289">
        <v>13.34</v>
      </c>
      <c r="BQ26" s="266"/>
      <c r="BR26" s="289">
        <v>8.1999999999999993</v>
      </c>
      <c r="BS26" s="266"/>
      <c r="BT26" s="289">
        <v>8.9600000000000009</v>
      </c>
      <c r="BU26" s="266"/>
      <c r="BV26" s="289">
        <v>10.44</v>
      </c>
      <c r="BW26" s="266"/>
      <c r="BX26" s="289">
        <v>8.61</v>
      </c>
      <c r="BY26" s="266"/>
      <c r="BZ26" s="289">
        <v>10.98</v>
      </c>
      <c r="CA26" s="266"/>
      <c r="CB26" s="289">
        <v>9.39</v>
      </c>
      <c r="CC26" s="266"/>
      <c r="CD26" s="289">
        <v>10.31</v>
      </c>
      <c r="CE26" s="266"/>
      <c r="CF26" s="289">
        <v>9.9600000000000009</v>
      </c>
      <c r="CG26" s="266"/>
      <c r="CH26" s="289">
        <v>9.2200000000000006</v>
      </c>
      <c r="CI26" s="266"/>
      <c r="CJ26" s="289"/>
      <c r="CK26" s="266"/>
      <c r="CL26" s="289"/>
      <c r="CM26" s="266"/>
      <c r="CN26" s="289"/>
      <c r="CO26" s="266"/>
      <c r="CP26" s="289"/>
      <c r="CQ26" s="266"/>
      <c r="CR26" s="289"/>
      <c r="CS26" s="266"/>
      <c r="CT26" s="289"/>
      <c r="CU26" s="266"/>
      <c r="CV26" s="289"/>
      <c r="CW26" s="266"/>
      <c r="CX26" s="289"/>
      <c r="CY26" s="266"/>
      <c r="CZ26" s="289"/>
      <c r="DA26" s="266"/>
      <c r="DB26" s="289"/>
      <c r="DC26" s="266"/>
      <c r="DD26" s="289"/>
      <c r="DE26" s="266"/>
      <c r="DF26" s="289"/>
      <c r="DG26" s="266"/>
      <c r="DH26" s="289"/>
      <c r="DI26" s="266"/>
      <c r="DJ26" s="289"/>
      <c r="DK26" s="266"/>
      <c r="DL26" s="289"/>
      <c r="DM26" s="266"/>
      <c r="DN26" s="289"/>
      <c r="DO26" s="266"/>
      <c r="DP26" s="289"/>
      <c r="DQ26" s="266"/>
      <c r="DR26" s="289"/>
      <c r="DS26" s="266"/>
    </row>
    <row r="27" spans="1:123" x14ac:dyDescent="0.25">
      <c r="A27" s="173" t="s">
        <v>205</v>
      </c>
      <c r="B27" s="297">
        <v>2.58</v>
      </c>
      <c r="C27" s="298"/>
      <c r="D27" s="299">
        <v>6</v>
      </c>
      <c r="E27" s="300"/>
      <c r="F27" s="282">
        <v>3.59</v>
      </c>
      <c r="G27" s="287"/>
      <c r="H27" s="282"/>
      <c r="I27" s="287"/>
      <c r="J27" s="282">
        <v>3.11</v>
      </c>
      <c r="K27" s="287"/>
      <c r="L27" s="282">
        <v>3.2</v>
      </c>
      <c r="M27" s="287"/>
      <c r="N27" s="282">
        <v>3.6</v>
      </c>
      <c r="O27" s="287"/>
      <c r="P27" s="301">
        <v>4.4000000000000004</v>
      </c>
      <c r="Q27" s="302"/>
      <c r="R27" s="282">
        <v>3.79</v>
      </c>
      <c r="S27" s="287"/>
      <c r="T27" s="282">
        <v>4.0599999999999996</v>
      </c>
      <c r="U27" s="287"/>
      <c r="V27" s="282">
        <v>4.87</v>
      </c>
      <c r="W27" s="281"/>
      <c r="X27" s="282">
        <v>3.83</v>
      </c>
      <c r="Y27" s="287"/>
      <c r="Z27" s="282">
        <v>3.85</v>
      </c>
      <c r="AA27" s="287"/>
      <c r="AB27" s="282">
        <v>3.37</v>
      </c>
      <c r="AC27" s="287"/>
      <c r="AD27" s="282">
        <v>3.51</v>
      </c>
      <c r="AE27" s="287"/>
      <c r="AF27" s="282">
        <v>4.0599999999999996</v>
      </c>
      <c r="AG27" s="287"/>
      <c r="AH27" s="282">
        <v>4.32</v>
      </c>
      <c r="AI27" s="287"/>
      <c r="AJ27" s="282">
        <v>3.89</v>
      </c>
      <c r="AK27" s="287"/>
      <c r="AL27" s="282">
        <f>Desempenho!W11</f>
        <v>3.5709624796084829</v>
      </c>
      <c r="AM27" s="287"/>
      <c r="AN27" s="282">
        <v>4.03</v>
      </c>
      <c r="AO27" s="287"/>
      <c r="AP27" s="282">
        <v>3.6</v>
      </c>
      <c r="AQ27" s="287"/>
      <c r="AR27" s="282">
        <v>4</v>
      </c>
      <c r="AS27" s="287"/>
      <c r="AT27" s="282">
        <v>3.97</v>
      </c>
      <c r="AU27" s="287"/>
      <c r="AV27" s="282">
        <v>3.62</v>
      </c>
      <c r="AW27" s="287"/>
      <c r="AX27" s="282">
        <v>4</v>
      </c>
      <c r="AY27" s="287"/>
      <c r="AZ27" s="280">
        <v>3.41</v>
      </c>
      <c r="BA27" s="287"/>
      <c r="BB27" s="280">
        <v>3.48</v>
      </c>
      <c r="BC27" s="287"/>
      <c r="BD27" s="280">
        <v>3.4</v>
      </c>
      <c r="BE27" s="287"/>
      <c r="BF27" s="280"/>
      <c r="BG27" s="287"/>
      <c r="BH27" s="280">
        <v>3.51</v>
      </c>
      <c r="BI27" s="287"/>
      <c r="BJ27" s="280">
        <v>3.79</v>
      </c>
      <c r="BK27" s="287"/>
      <c r="BL27" s="280">
        <v>3.87</v>
      </c>
      <c r="BM27" s="287"/>
      <c r="BN27" s="280">
        <v>4.03</v>
      </c>
      <c r="BO27" s="287"/>
      <c r="BP27" s="280">
        <v>3.76</v>
      </c>
      <c r="BQ27" s="287"/>
      <c r="BR27" s="280">
        <v>3.91</v>
      </c>
      <c r="BS27" s="287"/>
      <c r="BT27" s="280">
        <v>3.93</v>
      </c>
      <c r="BU27" s="287"/>
      <c r="BV27" s="280">
        <v>3.71</v>
      </c>
      <c r="BW27" s="287"/>
      <c r="BX27" s="280">
        <v>4.13</v>
      </c>
      <c r="BY27" s="287"/>
      <c r="BZ27" s="280">
        <v>4.01</v>
      </c>
      <c r="CA27" s="287"/>
      <c r="CB27" s="280">
        <v>3.91</v>
      </c>
      <c r="CC27" s="287"/>
      <c r="CD27" s="280">
        <v>3.92</v>
      </c>
      <c r="CE27" s="287"/>
      <c r="CF27" s="280">
        <v>4.21</v>
      </c>
      <c r="CG27" s="287"/>
      <c r="CH27" s="280">
        <v>3.97</v>
      </c>
      <c r="CI27" s="287"/>
      <c r="CJ27" s="280"/>
      <c r="CK27" s="287"/>
      <c r="CL27" s="280"/>
      <c r="CM27" s="287"/>
      <c r="CN27" s="280"/>
      <c r="CO27" s="287"/>
      <c r="CP27" s="280"/>
      <c r="CQ27" s="287"/>
      <c r="CR27" s="280"/>
      <c r="CS27" s="287"/>
      <c r="CT27" s="280"/>
      <c r="CU27" s="287"/>
      <c r="CV27" s="280"/>
      <c r="CW27" s="287"/>
      <c r="CX27" s="280"/>
      <c r="CY27" s="287"/>
      <c r="CZ27" s="280"/>
      <c r="DA27" s="287"/>
      <c r="DB27" s="280"/>
      <c r="DC27" s="287"/>
      <c r="DD27" s="280"/>
      <c r="DE27" s="287"/>
      <c r="DF27" s="280"/>
      <c r="DG27" s="287"/>
      <c r="DH27" s="280"/>
      <c r="DI27" s="287"/>
      <c r="DJ27" s="280"/>
      <c r="DK27" s="287"/>
      <c r="DL27" s="280"/>
      <c r="DM27" s="287"/>
      <c r="DN27" s="280"/>
      <c r="DO27" s="287"/>
      <c r="DP27" s="280"/>
      <c r="DQ27" s="287"/>
      <c r="DR27" s="280"/>
      <c r="DS27" s="287"/>
    </row>
    <row r="28" spans="1:123" x14ac:dyDescent="0.25">
      <c r="A28" s="170"/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</row>
    <row r="29" spans="1:123" x14ac:dyDescent="0.25">
      <c r="A29" s="162" t="s">
        <v>208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4"/>
      <c r="W29" s="164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  <c r="BP29" s="163"/>
      <c r="BQ29" s="163"/>
      <c r="BR29" s="163"/>
      <c r="BS29" s="163"/>
      <c r="BT29" s="163"/>
      <c r="BU29" s="163"/>
      <c r="BV29" s="163"/>
      <c r="BW29" s="165"/>
      <c r="BX29" s="163"/>
      <c r="BY29" s="165"/>
      <c r="BZ29" s="163"/>
      <c r="CA29" s="165"/>
      <c r="CB29" s="163"/>
      <c r="CC29" s="165"/>
      <c r="CD29" s="163"/>
      <c r="CE29" s="165"/>
      <c r="CF29" s="163"/>
      <c r="CG29" s="165"/>
      <c r="CH29" s="163"/>
      <c r="CI29" s="165"/>
      <c r="CJ29" s="163"/>
      <c r="CK29" s="165"/>
      <c r="CL29" s="163"/>
      <c r="CM29" s="165"/>
      <c r="CN29" s="163"/>
      <c r="CO29" s="165"/>
      <c r="CP29" s="163"/>
      <c r="CQ29" s="165"/>
      <c r="CR29" s="163"/>
      <c r="CS29" s="165"/>
      <c r="CT29" s="163"/>
      <c r="CU29" s="165"/>
      <c r="CV29" s="163"/>
      <c r="CW29" s="165"/>
      <c r="CX29" s="163"/>
      <c r="CY29" s="165"/>
      <c r="CZ29" s="163"/>
      <c r="DA29" s="165"/>
      <c r="DB29" s="163"/>
      <c r="DC29" s="165"/>
      <c r="DD29" s="163"/>
      <c r="DE29" s="165"/>
      <c r="DF29" s="163"/>
      <c r="DG29" s="165"/>
      <c r="DH29" s="163"/>
      <c r="DI29" s="165"/>
      <c r="DJ29" s="163"/>
      <c r="DK29" s="165"/>
      <c r="DL29" s="163"/>
      <c r="DM29" s="165"/>
      <c r="DN29" s="163"/>
      <c r="DO29" s="165"/>
      <c r="DP29" s="163"/>
      <c r="DQ29" s="165"/>
      <c r="DR29" s="163"/>
      <c r="DS29" s="165"/>
    </row>
    <row r="30" spans="1:123" x14ac:dyDescent="0.25">
      <c r="A30" s="166" t="s">
        <v>201</v>
      </c>
      <c r="B30" s="230">
        <f>B19</f>
        <v>44562</v>
      </c>
      <c r="C30" s="231"/>
      <c r="D30" s="230" t="e">
        <f ca="1">D19</f>
        <v>#NAME?</v>
      </c>
      <c r="E30" s="231"/>
      <c r="F30" s="230" t="e">
        <f ca="1">F19</f>
        <v>#NAME?</v>
      </c>
      <c r="G30" s="231"/>
      <c r="H30" s="230" t="e">
        <f ca="1">H19</f>
        <v>#NAME?</v>
      </c>
      <c r="I30" s="231"/>
      <c r="J30" s="230" t="e">
        <f ca="1">J19</f>
        <v>#NAME?</v>
      </c>
      <c r="K30" s="231"/>
      <c r="L30" s="230" t="e">
        <f ca="1">L19</f>
        <v>#NAME?</v>
      </c>
      <c r="M30" s="231"/>
      <c r="N30" s="230" t="e">
        <f ca="1">N19</f>
        <v>#NAME?</v>
      </c>
      <c r="O30" s="231"/>
      <c r="P30" s="230" t="e">
        <f ca="1">P19</f>
        <v>#NAME?</v>
      </c>
      <c r="Q30" s="231"/>
      <c r="R30" s="230" t="e">
        <f ca="1">R19</f>
        <v>#NAME?</v>
      </c>
      <c r="S30" s="231"/>
      <c r="T30" s="230" t="e">
        <f ca="1">T19</f>
        <v>#NAME?</v>
      </c>
      <c r="U30" s="231"/>
      <c r="V30" s="230" t="e">
        <f ca="1">V19</f>
        <v>#NAME?</v>
      </c>
      <c r="W30" s="258"/>
      <c r="X30" s="230" t="e">
        <f ca="1">X19</f>
        <v>#NAME?</v>
      </c>
      <c r="Y30" s="231"/>
      <c r="Z30" s="230" t="e">
        <f ca="1">Z19</f>
        <v>#NAME?</v>
      </c>
      <c r="AA30" s="231"/>
      <c r="AB30" s="230" t="e">
        <f ca="1">AB19</f>
        <v>#NAME?</v>
      </c>
      <c r="AC30" s="231"/>
      <c r="AD30" s="230" t="e">
        <f ca="1">AD19</f>
        <v>#NAME?</v>
      </c>
      <c r="AE30" s="231"/>
      <c r="AF30" s="230" t="e">
        <f ca="1">AF19</f>
        <v>#NAME?</v>
      </c>
      <c r="AG30" s="231"/>
      <c r="AH30" s="230" t="e">
        <f ca="1">AH19</f>
        <v>#NAME?</v>
      </c>
      <c r="AI30" s="231"/>
      <c r="AJ30" s="230" t="e">
        <f ca="1">AJ19</f>
        <v>#NAME?</v>
      </c>
      <c r="AK30" s="231"/>
      <c r="AL30" s="230" t="e">
        <f ca="1">AL19</f>
        <v>#NAME?</v>
      </c>
      <c r="AM30" s="231"/>
      <c r="AN30" s="230" t="e">
        <f ca="1">AN19</f>
        <v>#NAME?</v>
      </c>
      <c r="AO30" s="231"/>
      <c r="AP30" s="230" t="e">
        <f ca="1">AP19</f>
        <v>#NAME?</v>
      </c>
      <c r="AQ30" s="231"/>
      <c r="AR30" s="230" t="e">
        <f ca="1">AR19</f>
        <v>#NAME?</v>
      </c>
      <c r="AS30" s="231"/>
      <c r="AT30" s="230" t="e">
        <f ca="1">AT19</f>
        <v>#NAME?</v>
      </c>
      <c r="AU30" s="231"/>
      <c r="AV30" s="230" t="e">
        <f ca="1">AV19</f>
        <v>#NAME?</v>
      </c>
      <c r="AW30" s="231"/>
      <c r="AX30" s="230" t="e">
        <f ca="1">AX19</f>
        <v>#NAME?</v>
      </c>
      <c r="AY30" s="231"/>
      <c r="AZ30" s="257" t="e">
        <f ca="1">AZ19</f>
        <v>#NAME?</v>
      </c>
      <c r="BA30" s="231"/>
      <c r="BB30" s="257" t="e">
        <f ca="1">BB19</f>
        <v>#NAME?</v>
      </c>
      <c r="BC30" s="231"/>
      <c r="BD30" s="257" t="e">
        <f ca="1">BD19</f>
        <v>#NAME?</v>
      </c>
      <c r="BE30" s="231"/>
      <c r="BF30" s="230" t="str">
        <f>$BF$8</f>
        <v>06 a 31 - Mai - 24</v>
      </c>
      <c r="BG30" s="231"/>
      <c r="BH30" s="230" t="e">
        <f ca="1">_xll.FIMMÊS(BD30,0)+1</f>
        <v>#NAME?</v>
      </c>
      <c r="BI30" s="231"/>
      <c r="BJ30" s="257" t="e">
        <f ca="1">BJ19</f>
        <v>#NAME?</v>
      </c>
      <c r="BK30" s="231"/>
      <c r="BL30" s="257" t="e">
        <f ca="1">BL19</f>
        <v>#NAME?</v>
      </c>
      <c r="BM30" s="231"/>
      <c r="BN30" s="257" t="e">
        <f ca="1">BN19</f>
        <v>#NAME?</v>
      </c>
      <c r="BO30" s="231"/>
      <c r="BP30" s="257" t="e">
        <f ca="1">BP19</f>
        <v>#NAME?</v>
      </c>
      <c r="BQ30" s="231"/>
      <c r="BR30" s="257" t="e">
        <f ca="1">BR19</f>
        <v>#NAME?</v>
      </c>
      <c r="BS30" s="231"/>
      <c r="BT30" s="257" t="e">
        <f ca="1">BT19</f>
        <v>#NAME?</v>
      </c>
      <c r="BU30" s="231"/>
      <c r="BV30" s="257" t="e">
        <f ca="1">BV19</f>
        <v>#NAME?</v>
      </c>
      <c r="BW30" s="231"/>
      <c r="BX30" s="257" t="e">
        <f ca="1">BX19</f>
        <v>#NAME?</v>
      </c>
      <c r="BY30" s="231"/>
      <c r="BZ30" s="257" t="e">
        <f ca="1">BZ19</f>
        <v>#NAME?</v>
      </c>
      <c r="CA30" s="231"/>
      <c r="CB30" s="257" t="e">
        <f ca="1">CB19</f>
        <v>#NAME?</v>
      </c>
      <c r="CC30" s="231"/>
      <c r="CD30" s="257" t="e">
        <f ca="1">CD19</f>
        <v>#NAME?</v>
      </c>
      <c r="CE30" s="231"/>
      <c r="CF30" s="257" t="e">
        <f ca="1">CF19</f>
        <v>#NAME?</v>
      </c>
      <c r="CG30" s="231"/>
      <c r="CH30" s="257" t="e">
        <f ca="1">CH19</f>
        <v>#NAME?</v>
      </c>
      <c r="CI30" s="231"/>
      <c r="CJ30" s="257" t="e">
        <f ca="1">CJ19</f>
        <v>#NAME?</v>
      </c>
      <c r="CK30" s="231"/>
      <c r="CL30" s="257" t="e">
        <f ca="1">CL19</f>
        <v>#NAME?</v>
      </c>
      <c r="CM30" s="231"/>
      <c r="CN30" s="257" t="e">
        <f ca="1">CN19</f>
        <v>#NAME?</v>
      </c>
      <c r="CO30" s="231"/>
      <c r="CP30" s="257" t="e">
        <f ca="1">CP19</f>
        <v>#NAME?</v>
      </c>
      <c r="CQ30" s="231"/>
      <c r="CR30" s="257" t="e">
        <f ca="1">CR19</f>
        <v>#NAME?</v>
      </c>
      <c r="CS30" s="231"/>
      <c r="CT30" s="257" t="e">
        <f ca="1">CT19</f>
        <v>#NAME?</v>
      </c>
      <c r="CU30" s="231"/>
      <c r="CV30" s="257" t="e">
        <f ca="1">CV19</f>
        <v>#NAME?</v>
      </c>
      <c r="CW30" s="231"/>
      <c r="CX30" s="257" t="e">
        <f ca="1">CX19</f>
        <v>#NAME?</v>
      </c>
      <c r="CY30" s="231"/>
      <c r="CZ30" s="257" t="e">
        <f ca="1">CZ19</f>
        <v>#NAME?</v>
      </c>
      <c r="DA30" s="231"/>
      <c r="DB30" s="257" t="e">
        <f ca="1">DB19</f>
        <v>#NAME?</v>
      </c>
      <c r="DC30" s="231"/>
      <c r="DD30" s="257" t="e">
        <f ca="1">DD19</f>
        <v>#NAME?</v>
      </c>
      <c r="DE30" s="231"/>
      <c r="DF30" s="257" t="e">
        <f ca="1">DF19</f>
        <v>#NAME?</v>
      </c>
      <c r="DG30" s="231"/>
      <c r="DH30" s="257" t="e">
        <f ca="1">DH19</f>
        <v>#NAME?</v>
      </c>
      <c r="DI30" s="231"/>
      <c r="DJ30" s="257" t="e">
        <f ca="1">DJ19</f>
        <v>#NAME?</v>
      </c>
      <c r="DK30" s="231"/>
      <c r="DL30" s="257" t="e">
        <f ca="1">DL19</f>
        <v>#NAME?</v>
      </c>
      <c r="DM30" s="231"/>
      <c r="DN30" s="257" t="e">
        <f ca="1">DN19</f>
        <v>#NAME?</v>
      </c>
      <c r="DO30" s="231"/>
      <c r="DP30" s="257" t="e">
        <f ca="1">DP19</f>
        <v>#NAME?</v>
      </c>
      <c r="DQ30" s="231"/>
      <c r="DR30" s="257" t="e">
        <f ca="1">DR19</f>
        <v>#NAME?</v>
      </c>
      <c r="DS30" s="231"/>
    </row>
    <row r="31" spans="1:123" s="168" customFormat="1" ht="13.5" x14ac:dyDescent="0.25">
      <c r="A31" s="174" t="s">
        <v>19</v>
      </c>
      <c r="B31" s="275">
        <v>-0.37</v>
      </c>
      <c r="C31" s="276"/>
      <c r="D31" s="275">
        <v>-1.43</v>
      </c>
      <c r="E31" s="276"/>
      <c r="F31" s="277">
        <v>-0.43</v>
      </c>
      <c r="G31" s="266"/>
      <c r="H31" s="277">
        <v>-0.17</v>
      </c>
      <c r="I31" s="266"/>
      <c r="J31" s="277">
        <v>-0.23</v>
      </c>
      <c r="K31" s="266"/>
      <c r="L31" s="277">
        <v>-0.48</v>
      </c>
      <c r="M31" s="266"/>
      <c r="N31" s="277">
        <v>3.32</v>
      </c>
      <c r="O31" s="266"/>
      <c r="P31" s="277">
        <v>4.79</v>
      </c>
      <c r="Q31" s="266"/>
      <c r="R31" s="289">
        <f>IFERROR((ROUND(((((1-R9)*R20)/(R9))*24),2)),"-")</f>
        <v>-1.2</v>
      </c>
      <c r="S31" s="290"/>
      <c r="T31" s="289">
        <f>IFERROR((ROUND(((((1-T9)*T20)/(T9))*24),2)),"-")</f>
        <v>-3.67</v>
      </c>
      <c r="U31" s="290"/>
      <c r="V31" s="289">
        <f>IFERROR((ROUND(((((1-V9)*V20)/(V9))*24),2)),"-")</f>
        <v>15.24</v>
      </c>
      <c r="W31" s="293"/>
      <c r="X31" s="289">
        <f>IFERROR((ROUND(((((1-X9)*X20)/(X9))*24),2)),"-")</f>
        <v>17.05</v>
      </c>
      <c r="Y31" s="290"/>
      <c r="Z31" s="289">
        <f>IFERROR((ROUND(((((1-Z9)*Z20)/(Z9))*24),2)),"-")</f>
        <v>5.79</v>
      </c>
      <c r="AA31" s="290"/>
      <c r="AB31" s="289">
        <f>IFERROR((ROUND(((((1-AB9)*AB20)/(AB9))*24),2)),"-")</f>
        <v>9.0399999999999991</v>
      </c>
      <c r="AC31" s="290"/>
      <c r="AD31" s="289">
        <f>IFERROR((ROUND(((((1-AD9)*AD20)/(AD9))*24),2)),"-")</f>
        <v>15.53</v>
      </c>
      <c r="AE31" s="290"/>
      <c r="AF31" s="289">
        <f>IFERROR((ROUND(((((1-AF9)*AF20)/(AF9))*24),2)),"-")</f>
        <v>5.73</v>
      </c>
      <c r="AG31" s="290"/>
      <c r="AH31" s="289">
        <f>IFERROR((ROUND(((((1-AH9)*AH20)/(AH9))*24),2)),"-")</f>
        <v>14.55</v>
      </c>
      <c r="AI31" s="290"/>
      <c r="AJ31" s="289">
        <f>IFERROR((ROUND(((((1-AJ9)*AJ20)/(AJ9))*24),2)),"-")</f>
        <v>3.92</v>
      </c>
      <c r="AK31" s="290"/>
      <c r="AL31" s="289">
        <f>IFERROR((ROUND(((((1-AL9)*AL20)/(AL9))*24),2)),"-")</f>
        <v>7.56</v>
      </c>
      <c r="AM31" s="290"/>
      <c r="AN31" s="289">
        <f>IFERROR((ROUND(((((1-AN9)*AN20)/(AN9))*24),2)),"-")</f>
        <v>4.74</v>
      </c>
      <c r="AO31" s="290"/>
      <c r="AP31" s="289">
        <f>IFERROR((ROUND(((((1-AP9)*AP20)/(AP9))*24),2)),"-")</f>
        <v>5.45</v>
      </c>
      <c r="AQ31" s="290"/>
      <c r="AR31" s="289">
        <f>IFERROR((ROUND(((((1-AR9)*AR20)/(AR9))*24),2)),"-")</f>
        <v>3.12</v>
      </c>
      <c r="AS31" s="290"/>
      <c r="AT31" s="289">
        <f>IFERROR((ROUND(((((1-AT9)*AT20)/(AT9))*24),2)),"-")</f>
        <v>2.93</v>
      </c>
      <c r="AU31" s="290"/>
      <c r="AV31" s="289">
        <f>IFERROR((ROUND(((((1-AV9)*AV20)/(AV9))*24),2)),"-")</f>
        <v>13.92</v>
      </c>
      <c r="AW31" s="290"/>
      <c r="AX31" s="289">
        <f>IFERROR((ROUND(((((1-AX9)*AX20)/(AX9))*24),2)),"-")</f>
        <v>16.100000000000001</v>
      </c>
      <c r="AY31" s="290"/>
      <c r="AZ31" s="289">
        <f>IFERROR((ROUND(((((1-AZ9)*AZ20)/(AZ9))*24),2)),"-")</f>
        <v>10.97</v>
      </c>
      <c r="BA31" s="290"/>
      <c r="BB31" s="289">
        <f>IFERROR((ROUND(((((1-BB9)*BB20)/(BB9))*24),2)),"-")</f>
        <v>11.84</v>
      </c>
      <c r="BC31" s="290"/>
      <c r="BD31" s="289">
        <f>IFERROR((ROUND(((((1-BD9)*BD20)/(BD9))*24),2)),"-")</f>
        <v>22.02</v>
      </c>
      <c r="BE31" s="290"/>
      <c r="BF31" s="289" t="str">
        <f>IFERROR((ROUND(((((1-BF9)*BF20)/(BF9))*24),2)),"-")</f>
        <v>-</v>
      </c>
      <c r="BG31" s="290"/>
      <c r="BH31" s="289">
        <f>IFERROR((ROUND(((((1-BH9)*BH20)/(BH9))*24),2)),"-")</f>
        <v>20.75</v>
      </c>
      <c r="BI31" s="290"/>
      <c r="BJ31" s="289">
        <f>IFERROR((ROUND(((((1-BJ9)*BJ20)/(BJ9))*24),2)),"-")</f>
        <v>4.83</v>
      </c>
      <c r="BK31" s="290"/>
      <c r="BL31" s="289">
        <f>IFERROR((ROUND(((((1-BL9)*BL20)/(BL9))*24),2)),"-")</f>
        <v>9.07</v>
      </c>
      <c r="BM31" s="290"/>
      <c r="BN31" s="289">
        <f t="shared" ref="BN31:BN38" si="0">IFERROR((ROUND(((((1-BN9)*BN20)/(BN9))*24),2)),"-")</f>
        <v>6.23</v>
      </c>
      <c r="BO31" s="290"/>
      <c r="BP31" s="289">
        <f>IFERROR((ROUND(((((1-BP9)*BP20)/(BP9))*24),2)),"-")</f>
        <v>10.16</v>
      </c>
      <c r="BQ31" s="290"/>
      <c r="BR31" s="289">
        <f t="shared" ref="BR31:BR38" si="1">IFERROR((ROUND(((((1-BR9)*BR20)/(BR9))*24),2)),"-")</f>
        <v>7.41</v>
      </c>
      <c r="BS31" s="290"/>
      <c r="BT31" s="289">
        <f>IFERROR((ROUND(((((1-BT9)*BT20)/(BT9))*24),2)),"-")</f>
        <v>5.21</v>
      </c>
      <c r="BU31" s="290"/>
      <c r="BV31" s="289">
        <f t="shared" ref="BV31:BV38" si="2">IFERROR((ROUND(((((1-BV9)*BV20)/(BV9))*24),2)),"-")</f>
        <v>8.76</v>
      </c>
      <c r="BW31" s="290"/>
      <c r="BX31" s="289">
        <f t="shared" ref="BX31:BX38" si="3">IFERROR((ROUND(((((1-BX9)*BX20)/(BX9))*24),2)),"-")</f>
        <v>6.88</v>
      </c>
      <c r="BY31" s="290"/>
      <c r="BZ31" s="289">
        <f t="shared" ref="BZ31:BZ38" si="4">IFERROR((ROUND(((((1-BZ9)*BZ20)/(BZ9))*24),2)),"-")</f>
        <v>8.74</v>
      </c>
      <c r="CA31" s="290"/>
      <c r="CB31" s="289">
        <f t="shared" ref="CB31:CB38" si="5">IFERROR((ROUND(((((1-CB9)*CB20)/(CB9))*24),2)),"-")</f>
        <v>7.99</v>
      </c>
      <c r="CC31" s="290"/>
      <c r="CD31" s="289">
        <f>IFERROR((ROUND(((((1-CD9)*CD20)/(CD9))*24),2)),"-")</f>
        <v>19.399999999999999</v>
      </c>
      <c r="CE31" s="290"/>
      <c r="CF31" s="289">
        <f t="shared" ref="CF31:CF38" si="6">IFERROR((ROUND(((((1-CF9)*CF20)/(CF9))*24),2)),"-")</f>
        <v>4.8</v>
      </c>
      <c r="CG31" s="290"/>
      <c r="CH31" s="289">
        <f t="shared" ref="CH31:CH38" si="7">IFERROR((ROUND(((((1-CH9)*CH20)/(CH9))*24),2)),"-")</f>
        <v>10.26</v>
      </c>
      <c r="CI31" s="290"/>
      <c r="CJ31" s="289" t="str">
        <f>IFERROR((ROUND(((((1-CJ9)*CJ20)/(CJ9))*24),2)),"-")</f>
        <v>-</v>
      </c>
      <c r="CK31" s="290"/>
      <c r="CL31" s="289" t="str">
        <f>IFERROR((ROUND(((((1-CL9)*CL20)/(CL9))*24),2)),"-")</f>
        <v>-</v>
      </c>
      <c r="CM31" s="290"/>
      <c r="CN31" s="289" t="str">
        <f>IFERROR((ROUND(((((1-CN9)*CN20)/(CN9))*24),2)),"-")</f>
        <v>-</v>
      </c>
      <c r="CO31" s="290"/>
      <c r="CP31" s="289" t="str">
        <f>IFERROR((ROUND(((((1-CP9)*CP20)/(CP9))*24),2)),"-")</f>
        <v>-</v>
      </c>
      <c r="CQ31" s="290"/>
      <c r="CR31" s="289" t="str">
        <f>IFERROR((ROUND(((((1-CR9)*CR20)/(CR9))*24),2)),"-")</f>
        <v>-</v>
      </c>
      <c r="CS31" s="290"/>
      <c r="CT31" s="289" t="str">
        <f>IFERROR((ROUND(((((1-CT9)*CT20)/(CT9))*24),2)),"-")</f>
        <v>-</v>
      </c>
      <c r="CU31" s="290"/>
      <c r="CV31" s="289" t="str">
        <f>IFERROR((ROUND(((((1-CV9)*CV20)/(CV9))*24),2)),"-")</f>
        <v>-</v>
      </c>
      <c r="CW31" s="290"/>
      <c r="CX31" s="289" t="str">
        <f>IFERROR((ROUND(((((1-CX9)*CX20)/(CX9))*24),2)),"-")</f>
        <v>-</v>
      </c>
      <c r="CY31" s="290"/>
      <c r="CZ31" s="289" t="str">
        <f>IFERROR((ROUND(((((1-CZ9)*CZ20)/(CZ9))*24),2)),"-")</f>
        <v>-</v>
      </c>
      <c r="DA31" s="290"/>
      <c r="DB31" s="289" t="str">
        <f>IFERROR((ROUND(((((1-DB9)*DB20)/(DB9))*24),2)),"-")</f>
        <v>-</v>
      </c>
      <c r="DC31" s="290"/>
      <c r="DD31" s="289" t="str">
        <f>IFERROR((ROUND(((((1-DD9)*DD20)/(DD9))*24),2)),"-")</f>
        <v>-</v>
      </c>
      <c r="DE31" s="290"/>
      <c r="DF31" s="289" t="str">
        <f>IFERROR((ROUND(((((1-DF9)*DF20)/(DF9))*24),2)),"-")</f>
        <v>-</v>
      </c>
      <c r="DG31" s="290"/>
      <c r="DH31" s="289" t="str">
        <f>IFERROR((ROUND(((((1-DH9)*DH20)/(DH9))*24),2)),"-")</f>
        <v>-</v>
      </c>
      <c r="DI31" s="290"/>
      <c r="DJ31" s="289" t="str">
        <f>IFERROR((ROUND(((((1-DJ9)*DJ20)/(DJ9))*24),2)),"-")</f>
        <v>-</v>
      </c>
      <c r="DK31" s="290"/>
      <c r="DL31" s="289" t="str">
        <f>IFERROR((ROUND(((((1-DL9)*DL20)/(DL9))*24),2)),"-")</f>
        <v>-</v>
      </c>
      <c r="DM31" s="290"/>
      <c r="DN31" s="289" t="str">
        <f>IFERROR((ROUND(((((1-DN9)*DN20)/(DN9))*24),2)),"-")</f>
        <v>-</v>
      </c>
      <c r="DO31" s="290"/>
      <c r="DP31" s="289" t="str">
        <f>IFERROR((ROUND(((((1-DP9)*DP20)/(DP9))*24),2)),"-")</f>
        <v>-</v>
      </c>
      <c r="DQ31" s="290"/>
      <c r="DR31" s="289" t="str">
        <f>IFERROR((ROUND(((((1-DR9)*DR20)/(DR9))*24),2)),"-")</f>
        <v>-</v>
      </c>
      <c r="DS31" s="290"/>
    </row>
    <row r="32" spans="1:123" s="168" customFormat="1" ht="13.5" x14ac:dyDescent="0.25">
      <c r="A32" s="174" t="s">
        <v>21</v>
      </c>
      <c r="B32" s="275">
        <v>2.5499999999999998</v>
      </c>
      <c r="C32" s="276"/>
      <c r="D32" s="275">
        <v>-0.01</v>
      </c>
      <c r="E32" s="276"/>
      <c r="F32" s="277">
        <v>0.16</v>
      </c>
      <c r="G32" s="266"/>
      <c r="H32" s="277">
        <v>-0.77</v>
      </c>
      <c r="I32" s="266"/>
      <c r="J32" s="277">
        <v>-0.82</v>
      </c>
      <c r="K32" s="266"/>
      <c r="L32" s="277">
        <v>0.05</v>
      </c>
      <c r="M32" s="266"/>
      <c r="N32" s="277">
        <v>2.86</v>
      </c>
      <c r="O32" s="266"/>
      <c r="P32" s="277">
        <v>3.92</v>
      </c>
      <c r="Q32" s="266"/>
      <c r="R32" s="289">
        <f>IFERROR((ROUND(((((1-R10)*R21)/(R10))*24),2)),"-")</f>
        <v>-1.43</v>
      </c>
      <c r="S32" s="290"/>
      <c r="T32" s="289">
        <f>IFERROR((ROUND(((((1-T10)*T21)/(T10))*24),2)),"-")</f>
        <v>-6.52</v>
      </c>
      <c r="U32" s="290"/>
      <c r="V32" s="289">
        <f>IFERROR((ROUND(((((1-V10)*V21)/(V10))*24),2)),"-")</f>
        <v>7.71</v>
      </c>
      <c r="W32" s="293"/>
      <c r="X32" s="289">
        <f>IFERROR((ROUND(((((1-X10)*X21)/(X10))*24),2)),"-")</f>
        <v>16.27</v>
      </c>
      <c r="Y32" s="290"/>
      <c r="Z32" s="289">
        <f>IFERROR((ROUND(((((1-Z10)*Z21)/(Z10))*24),2)),"-")</f>
        <v>15.84</v>
      </c>
      <c r="AA32" s="290"/>
      <c r="AB32" s="289">
        <f>IFERROR((ROUND(((((1-AB10)*AB21)/(AB10))*24),2)),"-")</f>
        <v>7.25</v>
      </c>
      <c r="AC32" s="290"/>
      <c r="AD32" s="289">
        <f>IFERROR((ROUND(((((1-AD10)*AD21)/(AD10))*24),2)),"-")</f>
        <v>14.53</v>
      </c>
      <c r="AE32" s="290"/>
      <c r="AF32" s="289">
        <f>IFERROR((ROUND(((((1-AF10)*AF21)/(AF10))*24),2)),"-")</f>
        <v>9.0399999999999991</v>
      </c>
      <c r="AG32" s="290"/>
      <c r="AH32" s="289">
        <f>IFERROR((ROUND(((((1-AH10)*AH21)/(AH10))*24),2)),"-")</f>
        <v>13.8</v>
      </c>
      <c r="AI32" s="290"/>
      <c r="AJ32" s="289">
        <f>IFERROR((ROUND(((((1-AJ10)*AJ21)/(AJ10))*24),2)),"-")</f>
        <v>12</v>
      </c>
      <c r="AK32" s="290"/>
      <c r="AL32" s="289">
        <f>IFERROR((ROUND(((((1-AL10)*AL21)/(AL10))*24),2)),"-")</f>
        <v>7.01</v>
      </c>
      <c r="AM32" s="290"/>
      <c r="AN32" s="289">
        <f>IFERROR((ROUND(((((1-AN10)*AN21)/(AN10))*24),2)),"-")</f>
        <v>2.68</v>
      </c>
      <c r="AO32" s="290"/>
      <c r="AP32" s="289">
        <f>IFERROR((ROUND(((((1-AP10)*AP21)/(AP10))*24),2)),"-")</f>
        <v>2.02</v>
      </c>
      <c r="AQ32" s="290"/>
      <c r="AR32" s="289">
        <f>IFERROR((ROUND(((((1-AR10)*AR21)/(AR10))*24),2)),"-")</f>
        <v>2.54</v>
      </c>
      <c r="AS32" s="290"/>
      <c r="AT32" s="289">
        <f>IFERROR((ROUND(((((1-AT10)*AT21)/(AT10))*24),2)),"-")</f>
        <v>0.7</v>
      </c>
      <c r="AU32" s="290"/>
      <c r="AV32" s="289">
        <f>IFERROR((ROUND(((((1-AV10)*AV21)/(AV10))*24),2)),"-")</f>
        <v>15.61</v>
      </c>
      <c r="AW32" s="290"/>
      <c r="AX32" s="289">
        <f>IFERROR((ROUND(((((1-AX10)*AX21)/(AX10))*24),2)),"-")</f>
        <v>19.940000000000001</v>
      </c>
      <c r="AY32" s="290"/>
      <c r="AZ32" s="289">
        <f>IFERROR((ROUND(((((1-AZ10)*AZ21)/(AZ10))*24),2)),"-")</f>
        <v>14.41</v>
      </c>
      <c r="BA32" s="290"/>
      <c r="BB32" s="289">
        <f>IFERROR((ROUND(((((1-BB10)*BB21)/(BB10))*24),2)),"-")</f>
        <v>5.42</v>
      </c>
      <c r="BC32" s="290"/>
      <c r="BD32" s="289">
        <f>IFERROR((ROUND(((((1-BD10)*BD21)/(BD10))*24),2)),"-")</f>
        <v>7.03</v>
      </c>
      <c r="BE32" s="290"/>
      <c r="BF32" s="289" t="str">
        <f>IFERROR((ROUND(((((1-BF10)*BF21)/(BF10))*24),2)),"-")</f>
        <v>-</v>
      </c>
      <c r="BG32" s="290"/>
      <c r="BH32" s="289">
        <f>IFERROR((ROUND(((((1-BH10)*BH21)/(BH10))*24),2)),"-")</f>
        <v>4.46</v>
      </c>
      <c r="BI32" s="290"/>
      <c r="BJ32" s="289">
        <f>IFERROR((ROUND(((((1-BJ10)*BJ21)/(BJ10))*24),2)),"-")</f>
        <v>0.89</v>
      </c>
      <c r="BK32" s="290"/>
      <c r="BL32" s="289">
        <f>IFERROR((ROUND(((((1-BL10)*BL21)/(BL10))*24),2)),"-")</f>
        <v>8.82</v>
      </c>
      <c r="BM32" s="290"/>
      <c r="BN32" s="289">
        <f t="shared" si="0"/>
        <v>12.41</v>
      </c>
      <c r="BO32" s="290"/>
      <c r="BP32" s="289">
        <f>IFERROR((ROUND(((((1-BP10)*BP21)/(BP10))*24),2)),"-")</f>
        <v>10.33</v>
      </c>
      <c r="BQ32" s="290"/>
      <c r="BR32" s="289">
        <f t="shared" si="1"/>
        <v>2.41</v>
      </c>
      <c r="BS32" s="290"/>
      <c r="BT32" s="289">
        <f>IFERROR((ROUND(((((1-BT10)*BT21)/(BT10))*24),2)),"-")</f>
        <v>5.03</v>
      </c>
      <c r="BU32" s="290"/>
      <c r="BV32" s="289">
        <f t="shared" si="2"/>
        <v>11.15</v>
      </c>
      <c r="BW32" s="290"/>
      <c r="BX32" s="289">
        <f t="shared" si="3"/>
        <v>7.49</v>
      </c>
      <c r="BY32" s="290"/>
      <c r="BZ32" s="289">
        <f t="shared" si="4"/>
        <v>0.98</v>
      </c>
      <c r="CA32" s="290"/>
      <c r="CB32" s="289">
        <f t="shared" si="5"/>
        <v>9.07</v>
      </c>
      <c r="CC32" s="290"/>
      <c r="CD32" s="289">
        <f>IFERROR((ROUND(((((1-CD10)*CD21)/(CD10))*24),2)),"-")</f>
        <v>2.39</v>
      </c>
      <c r="CE32" s="290"/>
      <c r="CF32" s="289">
        <f t="shared" si="6"/>
        <v>6.33</v>
      </c>
      <c r="CG32" s="290"/>
      <c r="CH32" s="289">
        <f t="shared" si="7"/>
        <v>2.0499999999999998</v>
      </c>
      <c r="CI32" s="290"/>
      <c r="CJ32" s="289" t="str">
        <f>IFERROR((ROUND(((((1-CJ10)*CJ21)/(CJ10))*24),2)),"-")</f>
        <v>-</v>
      </c>
      <c r="CK32" s="290"/>
      <c r="CL32" s="289" t="str">
        <f>IFERROR((ROUND(((((1-CL10)*CL21)/(CL10))*24),2)),"-")</f>
        <v>-</v>
      </c>
      <c r="CM32" s="290"/>
      <c r="CN32" s="289" t="str">
        <f>IFERROR((ROUND(((((1-CN10)*CN21)/(CN10))*24),2)),"-")</f>
        <v>-</v>
      </c>
      <c r="CO32" s="290"/>
      <c r="CP32" s="289" t="str">
        <f>IFERROR((ROUND(((((1-CP10)*CP21)/(CP10))*24),2)),"-")</f>
        <v>-</v>
      </c>
      <c r="CQ32" s="290"/>
      <c r="CR32" s="289" t="str">
        <f>IFERROR((ROUND(((((1-CR10)*CR21)/(CR10))*24),2)),"-")</f>
        <v>-</v>
      </c>
      <c r="CS32" s="290"/>
      <c r="CT32" s="289" t="str">
        <f>IFERROR((ROUND(((((1-CT10)*CT21)/(CT10))*24),2)),"-")</f>
        <v>-</v>
      </c>
      <c r="CU32" s="290"/>
      <c r="CV32" s="289" t="str">
        <f>IFERROR((ROUND(((((1-CV10)*CV21)/(CV10))*24),2)),"-")</f>
        <v>-</v>
      </c>
      <c r="CW32" s="290"/>
      <c r="CX32" s="289" t="str">
        <f>IFERROR((ROUND(((((1-CX10)*CX21)/(CX10))*24),2)),"-")</f>
        <v>-</v>
      </c>
      <c r="CY32" s="290"/>
      <c r="CZ32" s="289" t="str">
        <f>IFERROR((ROUND(((((1-CZ10)*CZ21)/(CZ10))*24),2)),"-")</f>
        <v>-</v>
      </c>
      <c r="DA32" s="290"/>
      <c r="DB32" s="289" t="str">
        <f>IFERROR((ROUND(((((1-DB10)*DB21)/(DB10))*24),2)),"-")</f>
        <v>-</v>
      </c>
      <c r="DC32" s="290"/>
      <c r="DD32" s="289" t="str">
        <f>IFERROR((ROUND(((((1-DD10)*DD21)/(DD10))*24),2)),"-")</f>
        <v>-</v>
      </c>
      <c r="DE32" s="290"/>
      <c r="DF32" s="289" t="str">
        <f>IFERROR((ROUND(((((1-DF10)*DF21)/(DF10))*24),2)),"-")</f>
        <v>-</v>
      </c>
      <c r="DG32" s="290"/>
      <c r="DH32" s="289" t="str">
        <f>IFERROR((ROUND(((((1-DH10)*DH21)/(DH10))*24),2)),"-")</f>
        <v>-</v>
      </c>
      <c r="DI32" s="290"/>
      <c r="DJ32" s="289" t="str">
        <f>IFERROR((ROUND(((((1-DJ10)*DJ21)/(DJ10))*24),2)),"-")</f>
        <v>-</v>
      </c>
      <c r="DK32" s="290"/>
      <c r="DL32" s="289" t="str">
        <f>IFERROR((ROUND(((((1-DL10)*DL21)/(DL10))*24),2)),"-")</f>
        <v>-</v>
      </c>
      <c r="DM32" s="290"/>
      <c r="DN32" s="289" t="str">
        <f>IFERROR((ROUND(((((1-DN10)*DN21)/(DN10))*24),2)),"-")</f>
        <v>-</v>
      </c>
      <c r="DO32" s="290"/>
      <c r="DP32" s="289" t="str">
        <f>IFERROR((ROUND(((((1-DP10)*DP21)/(DP10))*24),2)),"-")</f>
        <v>-</v>
      </c>
      <c r="DQ32" s="290"/>
      <c r="DR32" s="289" t="str">
        <f>IFERROR((ROUND(((((1-DR10)*DR21)/(DR10))*24),2)),"-")</f>
        <v>-</v>
      </c>
      <c r="DS32" s="290"/>
    </row>
    <row r="33" spans="1:123" s="168" customFormat="1" ht="13.5" x14ac:dyDescent="0.25">
      <c r="A33" s="174" t="s">
        <v>20</v>
      </c>
      <c r="B33" s="275">
        <v>0.79</v>
      </c>
      <c r="C33" s="276"/>
      <c r="D33" s="275">
        <v>0.86</v>
      </c>
      <c r="E33" s="276"/>
      <c r="F33" s="277">
        <v>0.19</v>
      </c>
      <c r="G33" s="266"/>
      <c r="H33" s="277">
        <v>0.44</v>
      </c>
      <c r="I33" s="266"/>
      <c r="J33" s="277">
        <v>0.62</v>
      </c>
      <c r="K33" s="266"/>
      <c r="L33" s="277">
        <v>0.46</v>
      </c>
      <c r="M33" s="266"/>
      <c r="N33" s="277">
        <v>1.84</v>
      </c>
      <c r="O33" s="266"/>
      <c r="P33" s="277">
        <v>2.31</v>
      </c>
      <c r="Q33" s="266"/>
      <c r="R33" s="289">
        <f>IFERROR((ROUND(((((1-R11)*R22)/(R11))*24),2)),"-")</f>
        <v>10.98</v>
      </c>
      <c r="S33" s="290"/>
      <c r="T33" s="289">
        <f>IFERROR((ROUND(((((1-T11)*T22)/(T11))*24),2)),"-")</f>
        <v>10</v>
      </c>
      <c r="U33" s="290"/>
      <c r="V33" s="289">
        <f>IFERROR((ROUND(((((1-V11)*V22)/(V11))*24),2)),"-")</f>
        <v>16.170000000000002</v>
      </c>
      <c r="W33" s="293"/>
      <c r="X33" s="289">
        <f>IFERROR((ROUND(((((1-X11)*X22)/(X11))*24),2)),"-")</f>
        <v>17.809999999999999</v>
      </c>
      <c r="Y33" s="290"/>
      <c r="Z33" s="289">
        <f>IFERROR((ROUND(((((1-Z11)*Z22)/(Z11))*24),2)),"-")</f>
        <v>20.8</v>
      </c>
      <c r="AA33" s="290"/>
      <c r="AB33" s="289">
        <f>IFERROR((ROUND(((((1-AB11)*AB22)/(AB11))*24),2)),"-")</f>
        <v>6.76</v>
      </c>
      <c r="AC33" s="290"/>
      <c r="AD33" s="289">
        <f>IFERROR((ROUND(((((1-AD11)*AD22)/(AD11))*24),2)),"-")</f>
        <v>4.16</v>
      </c>
      <c r="AE33" s="290"/>
      <c r="AF33" s="289">
        <f>IFERROR((ROUND(((((1-AF11)*AF22)/(AF11))*24),2)),"-")</f>
        <v>0</v>
      </c>
      <c r="AG33" s="290"/>
      <c r="AH33" s="289">
        <f>IFERROR((ROUND(((((1-AH11)*AH22)/(AH11))*24),2)),"-")</f>
        <v>0</v>
      </c>
      <c r="AI33" s="290"/>
      <c r="AJ33" s="289">
        <f>IFERROR((ROUND(((((1-AJ11)*AJ22)/(AJ11))*24),2)),"-")</f>
        <v>20.76</v>
      </c>
      <c r="AK33" s="290"/>
      <c r="AL33" s="289">
        <f>IFERROR((ROUND(((((1-AL11)*AL22)/(AL11))*24),2)),"-")</f>
        <v>10.87</v>
      </c>
      <c r="AM33" s="290"/>
      <c r="AN33" s="289">
        <f>IFERROR((ROUND(((((1-AN11)*AN22)/(AN11))*24),2)),"-")</f>
        <v>36.51</v>
      </c>
      <c r="AO33" s="290"/>
      <c r="AP33" s="289">
        <f>IFERROR((ROUND(((((1-AP11)*AP22)/(AP11))*24),2)),"-")</f>
        <v>24.59</v>
      </c>
      <c r="AQ33" s="290"/>
      <c r="AR33" s="289">
        <f>IFERROR((ROUND(((((1-AR11)*AR22)/(AR11))*24),2)),"-")</f>
        <v>30.65</v>
      </c>
      <c r="AS33" s="290"/>
      <c r="AT33" s="289">
        <f>IFERROR((ROUND(((((1-AT11)*AT22)/(AT11))*24),2)),"-")</f>
        <v>41.34</v>
      </c>
      <c r="AU33" s="290"/>
      <c r="AV33" s="289">
        <f>IFERROR((ROUND(((((1-AV11)*AV22)/(AV11))*24),2)),"-")</f>
        <v>11.94</v>
      </c>
      <c r="AW33" s="290"/>
      <c r="AX33" s="289">
        <f>IFERROR((ROUND(((((1-AX11)*AX22)/(AX11))*24),2)),"-")</f>
        <v>43.51</v>
      </c>
      <c r="AY33" s="290"/>
      <c r="AZ33" s="289">
        <f>IFERROR((ROUND(((((1-AZ11)*AZ22)/(AZ11))*24),2)),"-")</f>
        <v>25.83</v>
      </c>
      <c r="BA33" s="290"/>
      <c r="BB33" s="289">
        <f>IFERROR((ROUND(((((1-BB11)*BB22)/(BB11))*24),2)),"-")</f>
        <v>25.45</v>
      </c>
      <c r="BC33" s="290"/>
      <c r="BD33" s="289">
        <f>IFERROR((ROUND(((((1-BD11)*BD22)/(BD11))*24),2)),"-")</f>
        <v>28.08</v>
      </c>
      <c r="BE33" s="290"/>
      <c r="BF33" s="289" t="str">
        <f>IFERROR((ROUND(((((1-BF11)*BF22)/(BF11))*24),2)),"-")</f>
        <v>-</v>
      </c>
      <c r="BG33" s="290"/>
      <c r="BH33" s="289">
        <f>IFERROR((ROUND(((((1-BH11)*BH22)/(BH11))*24),2)),"-")</f>
        <v>18.54</v>
      </c>
      <c r="BI33" s="290"/>
      <c r="BJ33" s="289">
        <f>IFERROR((ROUND(((((1-BJ11)*BJ22)/(BJ11))*24),2)),"-")</f>
        <v>2.52</v>
      </c>
      <c r="BK33" s="290"/>
      <c r="BL33" s="289">
        <f>IFERROR((ROUND(((((1-BL11)*BL22)/(BL11))*24),2)),"-")</f>
        <v>38.69</v>
      </c>
      <c r="BM33" s="290"/>
      <c r="BN33" s="289">
        <f t="shared" si="0"/>
        <v>33.92</v>
      </c>
      <c r="BO33" s="290"/>
      <c r="BP33" s="289">
        <f>IFERROR((ROUND(((((1-BP11)*BP22)/(BP11))*24),2)),"-")</f>
        <v>19.559999999999999</v>
      </c>
      <c r="BQ33" s="290"/>
      <c r="BR33" s="289">
        <f t="shared" si="1"/>
        <v>12.68</v>
      </c>
      <c r="BS33" s="290"/>
      <c r="BT33" s="289">
        <f>IFERROR((ROUND(((((1-BT11)*BT22)/(BT11))*24),2)),"-")</f>
        <v>18.12</v>
      </c>
      <c r="BU33" s="290"/>
      <c r="BV33" s="289">
        <f t="shared" si="2"/>
        <v>22.33</v>
      </c>
      <c r="BW33" s="290"/>
      <c r="BX33" s="289">
        <f t="shared" si="3"/>
        <v>17.850000000000001</v>
      </c>
      <c r="BY33" s="290"/>
      <c r="BZ33" s="289">
        <f t="shared" si="4"/>
        <v>11.28</v>
      </c>
      <c r="CA33" s="290"/>
      <c r="CB33" s="289">
        <f t="shared" si="5"/>
        <v>8.8800000000000008</v>
      </c>
      <c r="CC33" s="290"/>
      <c r="CD33" s="289">
        <f>IFERROR((ROUND(((((1-CD11)*CD22)/(CD11))*24),2)),"-")</f>
        <v>2.72</v>
      </c>
      <c r="CE33" s="290"/>
      <c r="CF33" s="289">
        <f t="shared" si="6"/>
        <v>8.6300000000000008</v>
      </c>
      <c r="CG33" s="290"/>
      <c r="CH33" s="289">
        <f t="shared" si="7"/>
        <v>1.58</v>
      </c>
      <c r="CI33" s="290"/>
      <c r="CJ33" s="289" t="str">
        <f>IFERROR((ROUND(((((1-CJ11)*CJ22)/(CJ11))*24),2)),"-")</f>
        <v>-</v>
      </c>
      <c r="CK33" s="290"/>
      <c r="CL33" s="289" t="str">
        <f>IFERROR((ROUND(((((1-CL11)*CL22)/(CL11))*24),2)),"-")</f>
        <v>-</v>
      </c>
      <c r="CM33" s="290"/>
      <c r="CN33" s="289" t="str">
        <f>IFERROR((ROUND(((((1-CN11)*CN22)/(CN11))*24),2)),"-")</f>
        <v>-</v>
      </c>
      <c r="CO33" s="290"/>
      <c r="CP33" s="289" t="str">
        <f>IFERROR((ROUND(((((1-CP11)*CP22)/(CP11))*24),2)),"-")</f>
        <v>-</v>
      </c>
      <c r="CQ33" s="290"/>
      <c r="CR33" s="289" t="str">
        <f>IFERROR((ROUND(((((1-CR11)*CR22)/(CR11))*24),2)),"-")</f>
        <v>-</v>
      </c>
      <c r="CS33" s="290"/>
      <c r="CT33" s="289" t="str">
        <f>IFERROR((ROUND(((((1-CT11)*CT22)/(CT11))*24),2)),"-")</f>
        <v>-</v>
      </c>
      <c r="CU33" s="290"/>
      <c r="CV33" s="289" t="str">
        <f>IFERROR((ROUND(((((1-CV11)*CV22)/(CV11))*24),2)),"-")</f>
        <v>-</v>
      </c>
      <c r="CW33" s="290"/>
      <c r="CX33" s="289" t="str">
        <f>IFERROR((ROUND(((((1-CX11)*CX22)/(CX11))*24),2)),"-")</f>
        <v>-</v>
      </c>
      <c r="CY33" s="290"/>
      <c r="CZ33" s="289" t="str">
        <f>IFERROR((ROUND(((((1-CZ11)*CZ22)/(CZ11))*24),2)),"-")</f>
        <v>-</v>
      </c>
      <c r="DA33" s="290"/>
      <c r="DB33" s="289" t="str">
        <f>IFERROR((ROUND(((((1-DB11)*DB22)/(DB11))*24),2)),"-")</f>
        <v>-</v>
      </c>
      <c r="DC33" s="290"/>
      <c r="DD33" s="289" t="str">
        <f>IFERROR((ROUND(((((1-DD11)*DD22)/(DD11))*24),2)),"-")</f>
        <v>-</v>
      </c>
      <c r="DE33" s="290"/>
      <c r="DF33" s="289" t="str">
        <f>IFERROR((ROUND(((((1-DF11)*DF22)/(DF11))*24),2)),"-")</f>
        <v>-</v>
      </c>
      <c r="DG33" s="290"/>
      <c r="DH33" s="289" t="str">
        <f>IFERROR((ROUND(((((1-DH11)*DH22)/(DH11))*24),2)),"-")</f>
        <v>-</v>
      </c>
      <c r="DI33" s="290"/>
      <c r="DJ33" s="289" t="str">
        <f>IFERROR((ROUND(((((1-DJ11)*DJ22)/(DJ11))*24),2)),"-")</f>
        <v>-</v>
      </c>
      <c r="DK33" s="290"/>
      <c r="DL33" s="289" t="str">
        <f>IFERROR((ROUND(((((1-DL11)*DL22)/(DL11))*24),2)),"-")</f>
        <v>-</v>
      </c>
      <c r="DM33" s="290"/>
      <c r="DN33" s="289" t="str">
        <f>IFERROR((ROUND(((((1-DN11)*DN22)/(DN11))*24),2)),"-")</f>
        <v>-</v>
      </c>
      <c r="DO33" s="290"/>
      <c r="DP33" s="289" t="str">
        <f>IFERROR((ROUND(((((1-DP11)*DP22)/(DP11))*24),2)),"-")</f>
        <v>-</v>
      </c>
      <c r="DQ33" s="290"/>
      <c r="DR33" s="289" t="str">
        <f>IFERROR((ROUND(((((1-DR11)*DR22)/(DR11))*24),2)),"-")</f>
        <v>-</v>
      </c>
      <c r="DS33" s="290"/>
    </row>
    <row r="34" spans="1:123" s="168" customFormat="1" ht="12.75" customHeight="1" x14ac:dyDescent="0.25">
      <c r="A34" s="167" t="s">
        <v>22</v>
      </c>
      <c r="B34" s="255"/>
      <c r="C34" s="255"/>
      <c r="D34" s="255"/>
      <c r="E34" s="255"/>
      <c r="F34" s="255"/>
      <c r="G34" s="266"/>
      <c r="H34" s="255"/>
      <c r="I34" s="266"/>
      <c r="J34" s="255"/>
      <c r="K34" s="266"/>
      <c r="L34" s="255"/>
      <c r="M34" s="266"/>
      <c r="N34" s="255"/>
      <c r="O34" s="266"/>
      <c r="P34" s="255"/>
      <c r="Q34" s="266"/>
      <c r="R34" s="255"/>
      <c r="S34" s="266"/>
      <c r="T34" s="255"/>
      <c r="U34" s="266"/>
      <c r="V34" s="255"/>
      <c r="W34" s="296"/>
      <c r="X34" s="255"/>
      <c r="Y34" s="266"/>
      <c r="Z34" s="255"/>
      <c r="AA34" s="266"/>
      <c r="AB34" s="255"/>
      <c r="AC34" s="266"/>
      <c r="AD34" s="255"/>
      <c r="AE34" s="266"/>
      <c r="AF34" s="255"/>
      <c r="AG34" s="266"/>
      <c r="AH34" s="255"/>
      <c r="AI34" s="266"/>
      <c r="AJ34" s="255"/>
      <c r="AK34" s="266"/>
      <c r="AL34" s="255"/>
      <c r="AM34" s="266"/>
      <c r="AN34" s="255"/>
      <c r="AO34" s="266"/>
      <c r="AP34" s="255"/>
      <c r="AQ34" s="266"/>
      <c r="AR34" s="255"/>
      <c r="AS34" s="266"/>
      <c r="AT34" s="255"/>
      <c r="AU34" s="266"/>
      <c r="AV34" s="255"/>
      <c r="AW34" s="266"/>
      <c r="AX34" s="255"/>
      <c r="AY34" s="266"/>
      <c r="AZ34" s="255"/>
      <c r="BA34" s="266"/>
      <c r="BB34" s="255"/>
      <c r="BC34" s="266"/>
      <c r="BD34" s="255"/>
      <c r="BE34" s="266"/>
      <c r="BF34" s="255"/>
      <c r="BG34" s="266"/>
      <c r="BH34" s="255"/>
      <c r="BI34" s="266"/>
      <c r="BJ34" s="255"/>
      <c r="BK34" s="266"/>
      <c r="BL34" s="255"/>
      <c r="BM34" s="266"/>
      <c r="BN34" s="289">
        <f t="shared" si="0"/>
        <v>222.52</v>
      </c>
      <c r="BO34" s="290"/>
      <c r="BP34" s="294">
        <v>3.6</v>
      </c>
      <c r="BQ34" s="295"/>
      <c r="BR34" s="289">
        <f t="shared" si="1"/>
        <v>32.369999999999997</v>
      </c>
      <c r="BS34" s="290"/>
      <c r="BT34" s="289">
        <f>IFERROR((ROUND(((((1-BT11)*BT23)/(BT12))*24),2)),"-")</f>
        <v>99.66</v>
      </c>
      <c r="BU34" s="290"/>
      <c r="BV34" s="289">
        <f t="shared" si="2"/>
        <v>274.93</v>
      </c>
      <c r="BW34" s="290"/>
      <c r="BX34" s="289">
        <f t="shared" si="3"/>
        <v>189.4</v>
      </c>
      <c r="BY34" s="290"/>
      <c r="BZ34" s="289">
        <f t="shared" si="4"/>
        <v>169.84</v>
      </c>
      <c r="CA34" s="290"/>
      <c r="CB34" s="289">
        <f t="shared" si="5"/>
        <v>220.05</v>
      </c>
      <c r="CC34" s="290"/>
      <c r="CD34" s="289">
        <v>10.31</v>
      </c>
      <c r="CE34" s="290"/>
      <c r="CF34" s="289">
        <f t="shared" si="6"/>
        <v>236.36</v>
      </c>
      <c r="CG34" s="290"/>
      <c r="CH34" s="289">
        <f t="shared" si="7"/>
        <v>127.42</v>
      </c>
      <c r="CI34" s="290"/>
      <c r="CJ34" s="255"/>
      <c r="CK34" s="266"/>
      <c r="CL34" s="255"/>
      <c r="CM34" s="266"/>
      <c r="CN34" s="255"/>
      <c r="CO34" s="266"/>
      <c r="CP34" s="255"/>
      <c r="CQ34" s="266"/>
      <c r="CR34" s="255"/>
      <c r="CS34" s="266"/>
      <c r="CT34" s="255"/>
      <c r="CU34" s="266"/>
      <c r="CV34" s="255"/>
      <c r="CW34" s="266"/>
      <c r="CX34" s="255"/>
      <c r="CY34" s="266"/>
      <c r="CZ34" s="255"/>
      <c r="DA34" s="266"/>
      <c r="DB34" s="255"/>
      <c r="DC34" s="266"/>
      <c r="DD34" s="255"/>
      <c r="DE34" s="266"/>
      <c r="DF34" s="255"/>
      <c r="DG34" s="266"/>
      <c r="DH34" s="255"/>
      <c r="DI34" s="266"/>
      <c r="DJ34" s="255"/>
      <c r="DK34" s="266"/>
      <c r="DL34" s="255"/>
      <c r="DM34" s="266"/>
      <c r="DN34" s="255"/>
      <c r="DO34" s="266"/>
      <c r="DP34" s="255"/>
      <c r="DQ34" s="266"/>
      <c r="DR34" s="255"/>
      <c r="DS34" s="266"/>
    </row>
    <row r="35" spans="1:123" s="168" customFormat="1" ht="12.75" hidden="1" customHeight="1" x14ac:dyDescent="0.25">
      <c r="A35" s="174" t="s">
        <v>202</v>
      </c>
      <c r="B35" s="275">
        <v>0</v>
      </c>
      <c r="C35" s="276"/>
      <c r="D35" s="275">
        <v>72.28</v>
      </c>
      <c r="E35" s="276"/>
      <c r="F35" s="277">
        <v>79.11</v>
      </c>
      <c r="G35" s="266"/>
      <c r="H35" s="277">
        <v>0</v>
      </c>
      <c r="I35" s="266"/>
      <c r="J35" s="277">
        <v>0</v>
      </c>
      <c r="K35" s="266"/>
      <c r="L35" s="277" t="s">
        <v>79</v>
      </c>
      <c r="M35" s="266"/>
      <c r="N35" s="277">
        <v>0</v>
      </c>
      <c r="O35" s="266"/>
      <c r="P35" s="277" t="s">
        <v>79</v>
      </c>
      <c r="Q35" s="266"/>
      <c r="R35" s="289" t="str">
        <f>IFERROR((ROUND(((((1-R13)*R24)/(R13))*24),2)),"-")</f>
        <v>-</v>
      </c>
      <c r="S35" s="290"/>
      <c r="T35" s="289" t="str">
        <f>IFERROR((ROUND(((((1-T13)*T24)/(T13))*24),2)),"-")</f>
        <v>-</v>
      </c>
      <c r="U35" s="290"/>
      <c r="V35" s="289" t="str">
        <f>IFERROR((ROUND(((((1-V13)*V24)/(V13))*24),2)),"-")</f>
        <v>-</v>
      </c>
      <c r="W35" s="293"/>
      <c r="X35" s="289" t="str">
        <f>IFERROR((ROUND(((((1-X13)*X24)/(X13))*24),2)),"-")</f>
        <v>-</v>
      </c>
      <c r="Y35" s="290"/>
      <c r="Z35" s="289" t="str">
        <f>IFERROR((ROUND(((((1-Z13)*Z24)/(Z13))*24),2)),"-")</f>
        <v>-</v>
      </c>
      <c r="AA35" s="290"/>
      <c r="AB35" s="289" t="str">
        <f>IFERROR((ROUND(((((1-AB13)*AB24)/(AB13))*24),2)),"-")</f>
        <v>-</v>
      </c>
      <c r="AC35" s="290"/>
      <c r="AD35" s="289" t="str">
        <f>IFERROR((ROUND(((((1-AD13)*AD24)/(AD13))*24),2)),"-")</f>
        <v>-</v>
      </c>
      <c r="AE35" s="290"/>
      <c r="AF35" s="289" t="str">
        <f>IFERROR((ROUND(((((1-AF13)*AF24)/(AF13))*24),2)),"-")</f>
        <v>-</v>
      </c>
      <c r="AG35" s="290"/>
      <c r="AH35" s="289" t="str">
        <f>IFERROR((ROUND(((((1-AH13)*AH24)/(AH13))*24),2)),"-")</f>
        <v>-</v>
      </c>
      <c r="AI35" s="290"/>
      <c r="AJ35" s="289" t="str">
        <f>IFERROR((ROUND(((((1-AJ13)*AJ24)/(AJ13))*24),2)),"-")</f>
        <v>-</v>
      </c>
      <c r="AK35" s="290"/>
      <c r="AL35" s="289" t="str">
        <f>IFERROR((ROUND(((((1-AL13)*AL24)/(AL13))*24),2)),"-")</f>
        <v>-</v>
      </c>
      <c r="AM35" s="290"/>
      <c r="AN35" s="289" t="str">
        <f>IFERROR((ROUND(((((1-AN13)*AN24)/(AN13))*24),2)),"-")</f>
        <v>-</v>
      </c>
      <c r="AO35" s="290"/>
      <c r="AP35" s="289" t="str">
        <f>IFERROR((ROUND(((((1-AP13)*AP24)/(AP13))*24),2)),"-")</f>
        <v>-</v>
      </c>
      <c r="AQ35" s="290"/>
      <c r="AR35" s="289" t="str">
        <f>IFERROR((ROUND(((((1-AR13)*AR24)/(AR13))*24),2)),"-")</f>
        <v>-</v>
      </c>
      <c r="AS35" s="290"/>
      <c r="AT35" s="289" t="str">
        <f>IFERROR((ROUND(((((1-AT13)*AT24)/(AT13))*24),2)),"-")</f>
        <v>-</v>
      </c>
      <c r="AU35" s="290"/>
      <c r="AV35" s="289" t="str">
        <f>IFERROR((ROUND(((((1-AV13)*AV24)/(AV13))*24),2)),"-")</f>
        <v>-</v>
      </c>
      <c r="AW35" s="290"/>
      <c r="AX35" s="289" t="str">
        <f>IFERROR((ROUND(((((1-AX13)*AX24)/(AX13))*24),2)),"-")</f>
        <v>-</v>
      </c>
      <c r="AY35" s="290"/>
      <c r="AZ35" s="289" t="str">
        <f>IFERROR((ROUND(((((1-AZ13)*AZ24)/(AZ13))*24),2)),"-")</f>
        <v>-</v>
      </c>
      <c r="BA35" s="290"/>
      <c r="BB35" s="289" t="str">
        <f>IFERROR((ROUND(((((1-BB13)*BB24)/(BB13))*24),2)),"-")</f>
        <v>-</v>
      </c>
      <c r="BC35" s="290"/>
      <c r="BD35" s="289" t="str">
        <f>IFERROR((ROUND(((((1-BD13)*BD24)/(BD13))*24),2)),"-")</f>
        <v>-</v>
      </c>
      <c r="BE35" s="290"/>
      <c r="BF35" s="289" t="str">
        <f>IFERROR((ROUND(((((1-BF13)*BF24)/(BF13))*24),2)),"-")</f>
        <v>-</v>
      </c>
      <c r="BG35" s="290"/>
      <c r="BH35" s="289" t="str">
        <f>IFERROR((ROUND(((((1-BH13)*BH24)/(BH13))*24),2)),"-")</f>
        <v>-</v>
      </c>
      <c r="BI35" s="290"/>
      <c r="BJ35" s="289" t="str">
        <f>IFERROR((ROUND(((((1-BJ13)*BJ24)/(BJ13))*24),2)),"-")</f>
        <v>-</v>
      </c>
      <c r="BK35" s="290"/>
      <c r="BL35" s="289" t="str">
        <f>IFERROR((ROUND(((((1-BL13)*BL24)/(BL13))*24),2)),"-")</f>
        <v>-</v>
      </c>
      <c r="BM35" s="290"/>
      <c r="BN35" s="289" t="str">
        <f t="shared" si="0"/>
        <v>-</v>
      </c>
      <c r="BO35" s="290"/>
      <c r="BP35" s="289" t="str">
        <f>IFERROR((ROUND(((((1-BP13)*BP24)/(BP13))*24),2)),"-")</f>
        <v>-</v>
      </c>
      <c r="BQ35" s="290"/>
      <c r="BR35" s="289" t="str">
        <f t="shared" si="1"/>
        <v>-</v>
      </c>
      <c r="BS35" s="290"/>
      <c r="BT35" s="289" t="str">
        <f>IFERROR((ROUND(((((1-BT13)*BT24)/(BT13))*24),2)),"-")</f>
        <v>-</v>
      </c>
      <c r="BU35" s="290"/>
      <c r="BV35" s="289" t="str">
        <f t="shared" si="2"/>
        <v>-</v>
      </c>
      <c r="BW35" s="290"/>
      <c r="BX35" s="289" t="str">
        <f t="shared" si="3"/>
        <v>-</v>
      </c>
      <c r="BY35" s="290"/>
      <c r="BZ35" s="289" t="str">
        <f t="shared" si="4"/>
        <v>-</v>
      </c>
      <c r="CA35" s="290"/>
      <c r="CB35" s="289" t="str">
        <f t="shared" si="5"/>
        <v>-</v>
      </c>
      <c r="CC35" s="290"/>
      <c r="CD35" s="289" t="str">
        <f>IFERROR((ROUND(((((1-CD13)*CD24)/(CD13))*24),2)),"-")</f>
        <v>-</v>
      </c>
      <c r="CE35" s="290"/>
      <c r="CF35" s="289" t="str">
        <f t="shared" si="6"/>
        <v>-</v>
      </c>
      <c r="CG35" s="290"/>
      <c r="CH35" s="289" t="str">
        <f t="shared" si="7"/>
        <v>-</v>
      </c>
      <c r="CI35" s="290"/>
      <c r="CJ35" s="289" t="str">
        <f>IFERROR((ROUND(((((1-CJ13)*CJ24)/(CJ13))*24),2)),"-")</f>
        <v>-</v>
      </c>
      <c r="CK35" s="290"/>
      <c r="CL35" s="289" t="str">
        <f>IFERROR((ROUND(((((1-CL13)*CL24)/(CL13))*24),2)),"-")</f>
        <v>-</v>
      </c>
      <c r="CM35" s="290"/>
      <c r="CN35" s="289" t="str">
        <f>IFERROR((ROUND(((((1-CN13)*CN24)/(CN13))*24),2)),"-")</f>
        <v>-</v>
      </c>
      <c r="CO35" s="290"/>
      <c r="CP35" s="289" t="str">
        <f>IFERROR((ROUND(((((1-CP13)*CP24)/(CP13))*24),2)),"-")</f>
        <v>-</v>
      </c>
      <c r="CQ35" s="290"/>
      <c r="CR35" s="289" t="str">
        <f>IFERROR((ROUND(((((1-CR13)*CR24)/(CR13))*24),2)),"-")</f>
        <v>-</v>
      </c>
      <c r="CS35" s="290"/>
      <c r="CT35" s="289" t="str">
        <f>IFERROR((ROUND(((((1-CT13)*CT24)/(CT13))*24),2)),"-")</f>
        <v>-</v>
      </c>
      <c r="CU35" s="290"/>
      <c r="CV35" s="289" t="str">
        <f>IFERROR((ROUND(((((1-CV13)*CV24)/(CV13))*24),2)),"-")</f>
        <v>-</v>
      </c>
      <c r="CW35" s="290"/>
      <c r="CX35" s="289" t="str">
        <f>IFERROR((ROUND(((((1-CX13)*CX24)/(CX13))*24),2)),"-")</f>
        <v>-</v>
      </c>
      <c r="CY35" s="290"/>
      <c r="CZ35" s="289" t="str">
        <f>IFERROR((ROUND(((((1-CZ13)*CZ24)/(CZ13))*24),2)),"-")</f>
        <v>-</v>
      </c>
      <c r="DA35" s="290"/>
      <c r="DB35" s="289" t="str">
        <f>IFERROR((ROUND(((((1-DB13)*DB24)/(DB13))*24),2)),"-")</f>
        <v>-</v>
      </c>
      <c r="DC35" s="290"/>
      <c r="DD35" s="289" t="str">
        <f>IFERROR((ROUND(((((1-DD13)*DD24)/(DD13))*24),2)),"-")</f>
        <v>-</v>
      </c>
      <c r="DE35" s="290"/>
      <c r="DF35" s="289" t="str">
        <f>IFERROR((ROUND(((((1-DF13)*DF24)/(DF13))*24),2)),"-")</f>
        <v>-</v>
      </c>
      <c r="DG35" s="290"/>
      <c r="DH35" s="289" t="str">
        <f>IFERROR((ROUND(((((1-DH13)*DH24)/(DH13))*24),2)),"-")</f>
        <v>-</v>
      </c>
      <c r="DI35" s="290"/>
      <c r="DJ35" s="289" t="str">
        <f>IFERROR((ROUND(((((1-DJ13)*DJ24)/(DJ13))*24),2)),"-")</f>
        <v>-</v>
      </c>
      <c r="DK35" s="290"/>
      <c r="DL35" s="289" t="str">
        <f>IFERROR((ROUND(((((1-DL13)*DL24)/(DL13))*24),2)),"-")</f>
        <v>-</v>
      </c>
      <c r="DM35" s="290"/>
      <c r="DN35" s="289" t="str">
        <f>IFERROR((ROUND(((((1-DN13)*DN24)/(DN13))*24),2)),"-")</f>
        <v>-</v>
      </c>
      <c r="DO35" s="290"/>
      <c r="DP35" s="289" t="str">
        <f>IFERROR((ROUND(((((1-DP13)*DP24)/(DP13))*24),2)),"-")</f>
        <v>-</v>
      </c>
      <c r="DQ35" s="290"/>
      <c r="DR35" s="289" t="str">
        <f>IFERROR((ROUND(((((1-DR13)*DR24)/(DR13))*24),2)),"-")</f>
        <v>-</v>
      </c>
      <c r="DS35" s="290"/>
    </row>
    <row r="36" spans="1:123" s="168" customFormat="1" ht="12.75" hidden="1" customHeight="1" x14ac:dyDescent="0.25">
      <c r="A36" s="174" t="s">
        <v>203</v>
      </c>
      <c r="B36" s="275">
        <v>1.3</v>
      </c>
      <c r="C36" s="276"/>
      <c r="D36" s="275">
        <v>1.83</v>
      </c>
      <c r="E36" s="276"/>
      <c r="F36" s="277">
        <v>5.0599999999999996</v>
      </c>
      <c r="G36" s="266"/>
      <c r="H36" s="277">
        <v>0</v>
      </c>
      <c r="I36" s="266"/>
      <c r="J36" s="277">
        <v>0</v>
      </c>
      <c r="K36" s="266"/>
      <c r="L36" s="277" t="s">
        <v>79</v>
      </c>
      <c r="M36" s="266"/>
      <c r="N36" s="277">
        <v>0</v>
      </c>
      <c r="O36" s="266"/>
      <c r="P36" s="277" t="s">
        <v>79</v>
      </c>
      <c r="Q36" s="266"/>
      <c r="R36" s="289" t="str">
        <f>IFERROR((ROUND(((((1-R14)*R25)/(R14))*24),2)),"-")</f>
        <v>-</v>
      </c>
      <c r="S36" s="290"/>
      <c r="T36" s="289" t="str">
        <f>IFERROR((ROUND(((((1-T14)*T25)/(T14))*24),2)),"-")</f>
        <v>-</v>
      </c>
      <c r="U36" s="290"/>
      <c r="V36" s="289" t="str">
        <f>IFERROR((ROUND(((((1-V14)*V25)/(V14))*24),2)),"-")</f>
        <v>-</v>
      </c>
      <c r="W36" s="293"/>
      <c r="X36" s="289" t="str">
        <f>IFERROR((ROUND(((((1-X14)*X25)/(X14))*24),2)),"-")</f>
        <v>-</v>
      </c>
      <c r="Y36" s="290"/>
      <c r="Z36" s="289" t="str">
        <f>IFERROR((ROUND(((((1-Z14)*Z25)/(Z14))*24),2)),"-")</f>
        <v>-</v>
      </c>
      <c r="AA36" s="290"/>
      <c r="AB36" s="289" t="str">
        <f>IFERROR((ROUND(((((1-AB14)*AB25)/(AB14))*24),2)),"-")</f>
        <v>-</v>
      </c>
      <c r="AC36" s="290"/>
      <c r="AD36" s="289" t="str">
        <f>IFERROR((ROUND(((((1-AD14)*AD25)/(AD14))*24),2)),"-")</f>
        <v>-</v>
      </c>
      <c r="AE36" s="290"/>
      <c r="AF36" s="289" t="str">
        <f>IFERROR((ROUND(((((1-AF14)*AF25)/(AF14))*24),2)),"-")</f>
        <v>-</v>
      </c>
      <c r="AG36" s="290"/>
      <c r="AH36" s="289" t="str">
        <f>IFERROR((ROUND(((((1-AH14)*AH25)/(AH14))*24),2)),"-")</f>
        <v>-</v>
      </c>
      <c r="AI36" s="290"/>
      <c r="AJ36" s="289" t="str">
        <f>IFERROR((ROUND(((((1-AJ14)*AJ25)/(AJ14))*24),2)),"-")</f>
        <v>-</v>
      </c>
      <c r="AK36" s="290"/>
      <c r="AL36" s="289" t="str">
        <f>IFERROR((ROUND(((((1-AL14)*AL25)/(AL14))*24),2)),"-")</f>
        <v>-</v>
      </c>
      <c r="AM36" s="290"/>
      <c r="AN36" s="289" t="str">
        <f>IFERROR((ROUND(((((1-AN14)*AN25)/(AN14))*24),2)),"-")</f>
        <v>-</v>
      </c>
      <c r="AO36" s="290"/>
      <c r="AP36" s="289" t="str">
        <f>IFERROR((ROUND(((((1-AP14)*AP25)/(AP14))*24),2)),"-")</f>
        <v>-</v>
      </c>
      <c r="AQ36" s="290"/>
      <c r="AR36" s="289" t="str">
        <f>IFERROR((ROUND(((((1-AR14)*AR25)/(AR14))*24),2)),"-")</f>
        <v>-</v>
      </c>
      <c r="AS36" s="290"/>
      <c r="AT36" s="289" t="str">
        <f>IFERROR((ROUND(((((1-AT14)*AT25)/(AT14))*24),2)),"-")</f>
        <v>-</v>
      </c>
      <c r="AU36" s="290"/>
      <c r="AV36" s="289" t="str">
        <f>IFERROR((ROUND(((((1-AV14)*AV25)/(AV14))*24),2)),"-")</f>
        <v>-</v>
      </c>
      <c r="AW36" s="290"/>
      <c r="AX36" s="289" t="str">
        <f>IFERROR((ROUND(((((1-AX14)*AX25)/(AX14))*24),2)),"-")</f>
        <v>-</v>
      </c>
      <c r="AY36" s="290"/>
      <c r="AZ36" s="289" t="str">
        <f>IFERROR((ROUND(((((1-AZ14)*AZ25)/(AZ14))*24),2)),"-")</f>
        <v>-</v>
      </c>
      <c r="BA36" s="290"/>
      <c r="BB36" s="289" t="str">
        <f>IFERROR((ROUND(((((1-BB14)*BB25)/(BB14))*24),2)),"-")</f>
        <v>-</v>
      </c>
      <c r="BC36" s="290"/>
      <c r="BD36" s="289" t="str">
        <f>IFERROR((ROUND(((((1-BD14)*BD25)/(BD14))*24),2)),"-")</f>
        <v>-</v>
      </c>
      <c r="BE36" s="290"/>
      <c r="BF36" s="289" t="str">
        <f>IFERROR((ROUND(((((1-BF14)*BF25)/(BF14))*24),2)),"-")</f>
        <v>-</v>
      </c>
      <c r="BG36" s="290"/>
      <c r="BH36" s="289" t="str">
        <f>IFERROR((ROUND(((((1-BH14)*BH25)/(BH14))*24),2)),"-")</f>
        <v>-</v>
      </c>
      <c r="BI36" s="290"/>
      <c r="BJ36" s="289" t="str">
        <f>IFERROR((ROUND(((((1-BJ14)*BJ25)/(BJ14))*24),2)),"-")</f>
        <v>-</v>
      </c>
      <c r="BK36" s="290"/>
      <c r="BL36" s="289" t="str">
        <f>IFERROR((ROUND(((((1-BL14)*BL25)/(BL14))*24),2)),"-")</f>
        <v>-</v>
      </c>
      <c r="BM36" s="290"/>
      <c r="BN36" s="289" t="str">
        <f t="shared" si="0"/>
        <v>-</v>
      </c>
      <c r="BO36" s="290"/>
      <c r="BP36" s="289" t="str">
        <f>IFERROR((ROUND(((((1-BP14)*BP25)/(BP14))*24),2)),"-")</f>
        <v>-</v>
      </c>
      <c r="BQ36" s="290"/>
      <c r="BR36" s="289" t="str">
        <f t="shared" si="1"/>
        <v>-</v>
      </c>
      <c r="BS36" s="290"/>
      <c r="BT36" s="289" t="str">
        <f>IFERROR((ROUND(((((1-BT14)*BT25)/(BT14))*24),2)),"-")</f>
        <v>-</v>
      </c>
      <c r="BU36" s="290"/>
      <c r="BV36" s="289" t="str">
        <f t="shared" si="2"/>
        <v>-</v>
      </c>
      <c r="BW36" s="290"/>
      <c r="BX36" s="289" t="str">
        <f t="shared" si="3"/>
        <v>-</v>
      </c>
      <c r="BY36" s="290"/>
      <c r="BZ36" s="289" t="str">
        <f t="shared" si="4"/>
        <v>-</v>
      </c>
      <c r="CA36" s="290"/>
      <c r="CB36" s="289" t="str">
        <f t="shared" si="5"/>
        <v>-</v>
      </c>
      <c r="CC36" s="290"/>
      <c r="CD36" s="289" t="str">
        <f>IFERROR((ROUND(((((1-CD14)*CD25)/(CD14))*24),2)),"-")</f>
        <v>-</v>
      </c>
      <c r="CE36" s="290"/>
      <c r="CF36" s="289" t="str">
        <f t="shared" si="6"/>
        <v>-</v>
      </c>
      <c r="CG36" s="290"/>
      <c r="CH36" s="289" t="str">
        <f t="shared" si="7"/>
        <v>-</v>
      </c>
      <c r="CI36" s="290"/>
      <c r="CJ36" s="289" t="str">
        <f>IFERROR((ROUND(((((1-CJ14)*CJ25)/(CJ14))*24),2)),"-")</f>
        <v>-</v>
      </c>
      <c r="CK36" s="290"/>
      <c r="CL36" s="289" t="str">
        <f>IFERROR((ROUND(((((1-CL14)*CL25)/(CL14))*24),2)),"-")</f>
        <v>-</v>
      </c>
      <c r="CM36" s="290"/>
      <c r="CN36" s="289" t="str">
        <f>IFERROR((ROUND(((((1-CN14)*CN25)/(CN14))*24),2)),"-")</f>
        <v>-</v>
      </c>
      <c r="CO36" s="290"/>
      <c r="CP36" s="289" t="str">
        <f>IFERROR((ROUND(((((1-CP14)*CP25)/(CP14))*24),2)),"-")</f>
        <v>-</v>
      </c>
      <c r="CQ36" s="290"/>
      <c r="CR36" s="289" t="str">
        <f>IFERROR((ROUND(((((1-CR14)*CR25)/(CR14))*24),2)),"-")</f>
        <v>-</v>
      </c>
      <c r="CS36" s="290"/>
      <c r="CT36" s="289" t="str">
        <f>IFERROR((ROUND(((((1-CT14)*CT25)/(CT14))*24),2)),"-")</f>
        <v>-</v>
      </c>
      <c r="CU36" s="290"/>
      <c r="CV36" s="289" t="str">
        <f>IFERROR((ROUND(((((1-CV14)*CV25)/(CV14))*24),2)),"-")</f>
        <v>-</v>
      </c>
      <c r="CW36" s="290"/>
      <c r="CX36" s="289" t="str">
        <f>IFERROR((ROUND(((((1-CX14)*CX25)/(CX14))*24),2)),"-")</f>
        <v>-</v>
      </c>
      <c r="CY36" s="290"/>
      <c r="CZ36" s="289" t="str">
        <f>IFERROR((ROUND(((((1-CZ14)*CZ25)/(CZ14))*24),2)),"-")</f>
        <v>-</v>
      </c>
      <c r="DA36" s="290"/>
      <c r="DB36" s="289" t="str">
        <f>IFERROR((ROUND(((((1-DB14)*DB25)/(DB14))*24),2)),"-")</f>
        <v>-</v>
      </c>
      <c r="DC36" s="290"/>
      <c r="DD36" s="289" t="str">
        <f>IFERROR((ROUND(((((1-DD14)*DD25)/(DD14))*24),2)),"-")</f>
        <v>-</v>
      </c>
      <c r="DE36" s="290"/>
      <c r="DF36" s="289" t="str">
        <f>IFERROR((ROUND(((((1-DF14)*DF25)/(DF14))*24),2)),"-")</f>
        <v>-</v>
      </c>
      <c r="DG36" s="290"/>
      <c r="DH36" s="289" t="str">
        <f>IFERROR((ROUND(((((1-DH14)*DH25)/(DH14))*24),2)),"-")</f>
        <v>-</v>
      </c>
      <c r="DI36" s="290"/>
      <c r="DJ36" s="289" t="str">
        <f>IFERROR((ROUND(((((1-DJ14)*DJ25)/(DJ14))*24),2)),"-")</f>
        <v>-</v>
      </c>
      <c r="DK36" s="290"/>
      <c r="DL36" s="289" t="str">
        <f>IFERROR((ROUND(((((1-DL14)*DL25)/(DL14))*24),2)),"-")</f>
        <v>-</v>
      </c>
      <c r="DM36" s="290"/>
      <c r="DN36" s="289" t="str">
        <f>IFERROR((ROUND(((((1-DN14)*DN25)/(DN14))*24),2)),"-")</f>
        <v>-</v>
      </c>
      <c r="DO36" s="290"/>
      <c r="DP36" s="289" t="str">
        <f>IFERROR((ROUND(((((1-DP14)*DP25)/(DP14))*24),2)),"-")</f>
        <v>-</v>
      </c>
      <c r="DQ36" s="290"/>
      <c r="DR36" s="289" t="str">
        <f>IFERROR((ROUND(((((1-DR14)*DR25)/(DR14))*24),2)),"-")</f>
        <v>-</v>
      </c>
      <c r="DS36" s="290"/>
    </row>
    <row r="37" spans="1:123" s="168" customFormat="1" ht="13.5" x14ac:dyDescent="0.25">
      <c r="A37" s="174" t="s">
        <v>204</v>
      </c>
      <c r="B37" s="275">
        <v>4.16</v>
      </c>
      <c r="C37" s="276"/>
      <c r="D37" s="275">
        <v>0.55000000000000004</v>
      </c>
      <c r="E37" s="276"/>
      <c r="F37" s="277">
        <v>0.69</v>
      </c>
      <c r="G37" s="266"/>
      <c r="H37" s="277">
        <v>1.06</v>
      </c>
      <c r="I37" s="266"/>
      <c r="J37" s="277">
        <v>0.78</v>
      </c>
      <c r="K37" s="266"/>
      <c r="L37" s="277">
        <v>1.05</v>
      </c>
      <c r="M37" s="266"/>
      <c r="N37" s="277">
        <v>1.33</v>
      </c>
      <c r="O37" s="266"/>
      <c r="P37" s="277">
        <v>4.55</v>
      </c>
      <c r="Q37" s="266"/>
      <c r="R37" s="289">
        <f>IFERROR((ROUND(((((1-R15)*R26)/(R15))*24),2)),"-")</f>
        <v>22.06</v>
      </c>
      <c r="S37" s="290"/>
      <c r="T37" s="289">
        <f>IFERROR((ROUND(((((1-T15)*T26)/(T15))*24),2)),"-")</f>
        <v>21.68</v>
      </c>
      <c r="U37" s="290"/>
      <c r="V37" s="289">
        <f>IFERROR((ROUND(((((1-V15)*V26)/(V15))*24),2)),"-")</f>
        <v>27.16</v>
      </c>
      <c r="W37" s="293"/>
      <c r="X37" s="289">
        <f>IFERROR((ROUND(((((1-X15)*X26)/(X15))*24),2)),"-")</f>
        <v>27.07</v>
      </c>
      <c r="Y37" s="290"/>
      <c r="Z37" s="289">
        <f>IFERROR((ROUND(((((1-Z15)*Z26)/(Z15))*24),2)),"-")</f>
        <v>16.850000000000001</v>
      </c>
      <c r="AA37" s="290"/>
      <c r="AB37" s="289">
        <f>IFERROR((ROUND(((((1-AB15)*AB26)/(AB15))*24),2)),"-")</f>
        <v>15.85</v>
      </c>
      <c r="AC37" s="290"/>
      <c r="AD37" s="289">
        <f>IFERROR((ROUND(((((1-AD15)*AD26)/(AD15))*24),2)),"-")</f>
        <v>16.89</v>
      </c>
      <c r="AE37" s="290"/>
      <c r="AF37" s="289">
        <f>IFERROR((ROUND(((((1-AF15)*AF26)/(AF15))*24),2)),"-")</f>
        <v>17.46</v>
      </c>
      <c r="AG37" s="290"/>
      <c r="AH37" s="289">
        <f>IFERROR((ROUND(((((1-AH15)*AH26)/(AH15))*24),2)),"-")</f>
        <v>9.6300000000000008</v>
      </c>
      <c r="AI37" s="290"/>
      <c r="AJ37" s="289">
        <f t="shared" ref="AJ37:AL38" si="8">IFERROR((ROUND(((((1-AJ15)*AJ26)/(AJ15))*24),2)),"-")</f>
        <v>6.94</v>
      </c>
      <c r="AK37" s="290"/>
      <c r="AL37" s="289">
        <f t="shared" si="8"/>
        <v>6.74</v>
      </c>
      <c r="AM37" s="290"/>
      <c r="AN37" s="289">
        <f>IFERROR((ROUND(((((1-AN15)*AN26)/(AN15))*24),2)),"-")</f>
        <v>6.27</v>
      </c>
      <c r="AO37" s="290"/>
      <c r="AP37" s="289">
        <f>IFERROR((ROUND(((((1-AP15)*AP26)/(AP15))*24),2)),"-")</f>
        <v>3.52</v>
      </c>
      <c r="AQ37" s="290"/>
      <c r="AR37" s="289">
        <f>IFERROR((ROUND(((((1-AR15)*AR26)/(AR15))*24),2)),"-")</f>
        <v>2.4</v>
      </c>
      <c r="AS37" s="290"/>
      <c r="AT37" s="289">
        <f>IFERROR((ROUND(((((1-AT15)*AT26)/(AT15))*24),2)),"-")</f>
        <v>2.88</v>
      </c>
      <c r="AU37" s="290"/>
      <c r="AV37" s="289">
        <f>IFERROR((ROUND(((((1-AV15)*AV26)/(AV15))*24),2)),"-")</f>
        <v>13.81</v>
      </c>
      <c r="AW37" s="290"/>
      <c r="AX37" s="289">
        <f t="shared" ref="AX37:AZ38" si="9">IFERROR((ROUND(((((1-AX15)*AX26)/(AX15))*24),2)),"-")</f>
        <v>5.12</v>
      </c>
      <c r="AY37" s="290"/>
      <c r="AZ37" s="289">
        <f t="shared" si="9"/>
        <v>0</v>
      </c>
      <c r="BA37" s="290"/>
      <c r="BB37" s="289">
        <f>IFERROR((ROUND(((((1-BB15)*BB26)/(BB15))*24),2)),"-")</f>
        <v>0</v>
      </c>
      <c r="BC37" s="290"/>
      <c r="BD37" s="289">
        <f>IFERROR((ROUND(((((1-BD15)*BD26)/(BD15))*24),2)),"-")</f>
        <v>1.79</v>
      </c>
      <c r="BE37" s="290"/>
      <c r="BF37" s="289" t="str">
        <f>IFERROR((ROUND(((((1-BF15)*BF26)/(BF15))*24),2)),"-")</f>
        <v>-</v>
      </c>
      <c r="BG37" s="290"/>
      <c r="BH37" s="289">
        <f>IFERROR((ROUND(((((1-BH15)*BH26)/(BH15))*24),2)),"-")</f>
        <v>0</v>
      </c>
      <c r="BI37" s="290"/>
      <c r="BJ37" s="289">
        <f>IFERROR((ROUND(((((1-BJ15)*BJ26)/(BJ15))*24),2)),"-")</f>
        <v>2.13</v>
      </c>
      <c r="BK37" s="290"/>
      <c r="BL37" s="289">
        <f>IFERROR((ROUND(((((1-BL15)*BL26)/(BL15))*24),2)),"-")</f>
        <v>0</v>
      </c>
      <c r="BM37" s="290"/>
      <c r="BN37" s="289">
        <f t="shared" si="0"/>
        <v>1.1100000000000001</v>
      </c>
      <c r="BO37" s="290"/>
      <c r="BP37" s="289">
        <f>IFERROR((ROUND(((((1-BP15)*BP26)/(BP15))*24),2)),"-")</f>
        <v>7.1</v>
      </c>
      <c r="BQ37" s="290"/>
      <c r="BR37" s="289">
        <f t="shared" si="1"/>
        <v>1.61</v>
      </c>
      <c r="BS37" s="290"/>
      <c r="BT37" s="289">
        <f>IFERROR((ROUND(((((1-BT15)*BT26)/(BT15))*24),2)),"-")</f>
        <v>2.92</v>
      </c>
      <c r="BU37" s="290"/>
      <c r="BV37" s="289">
        <f t="shared" si="2"/>
        <v>5.79</v>
      </c>
      <c r="BW37" s="290"/>
      <c r="BX37" s="289">
        <f t="shared" si="3"/>
        <v>0</v>
      </c>
      <c r="BY37" s="290"/>
      <c r="BZ37" s="289">
        <f t="shared" si="4"/>
        <v>0</v>
      </c>
      <c r="CA37" s="290"/>
      <c r="CB37" s="289">
        <f t="shared" si="5"/>
        <v>10.64</v>
      </c>
      <c r="CC37" s="290"/>
      <c r="CD37" s="289">
        <f>IFERROR((ROUND(((((1-CD15)*CD26)/(CD15))*24),2)),"-")</f>
        <v>5.05</v>
      </c>
      <c r="CE37" s="290"/>
      <c r="CF37" s="289">
        <f t="shared" si="6"/>
        <v>4.7300000000000004</v>
      </c>
      <c r="CG37" s="290"/>
      <c r="CH37" s="289">
        <f t="shared" si="7"/>
        <v>2.62</v>
      </c>
      <c r="CI37" s="290"/>
      <c r="CJ37" s="289" t="str">
        <f>IFERROR((ROUND(((((1-CJ15)*CJ26)/(CJ15))*24),2)),"-")</f>
        <v>-</v>
      </c>
      <c r="CK37" s="290"/>
      <c r="CL37" s="289" t="str">
        <f>IFERROR((ROUND(((((1-CL15)*CL26)/(CL15))*24),2)),"-")</f>
        <v>-</v>
      </c>
      <c r="CM37" s="290"/>
      <c r="CN37" s="289" t="str">
        <f>IFERROR((ROUND(((((1-CN15)*CN26)/(CN15))*24),2)),"-")</f>
        <v>-</v>
      </c>
      <c r="CO37" s="290"/>
      <c r="CP37" s="289" t="str">
        <f>IFERROR((ROUND(((((1-CP15)*CP26)/(CP15))*24),2)),"-")</f>
        <v>-</v>
      </c>
      <c r="CQ37" s="290"/>
      <c r="CR37" s="289" t="str">
        <f>IFERROR((ROUND(((((1-CR15)*CR26)/(CR15))*24),2)),"-")</f>
        <v>-</v>
      </c>
      <c r="CS37" s="290"/>
      <c r="CT37" s="289" t="str">
        <f>IFERROR((ROUND(((((1-CT15)*CT26)/(CT15))*24),2)),"-")</f>
        <v>-</v>
      </c>
      <c r="CU37" s="290"/>
      <c r="CV37" s="289" t="str">
        <f>IFERROR((ROUND(((((1-CV15)*CV26)/(CV15))*24),2)),"-")</f>
        <v>-</v>
      </c>
      <c r="CW37" s="290"/>
      <c r="CX37" s="289" t="str">
        <f>IFERROR((ROUND(((((1-CX15)*CX26)/(CX15))*24),2)),"-")</f>
        <v>-</v>
      </c>
      <c r="CY37" s="290"/>
      <c r="CZ37" s="289" t="str">
        <f>IFERROR((ROUND(((((1-CZ15)*CZ26)/(CZ15))*24),2)),"-")</f>
        <v>-</v>
      </c>
      <c r="DA37" s="290"/>
      <c r="DB37" s="289" t="str">
        <f>IFERROR((ROUND(((((1-DB15)*DB26)/(DB15))*24),2)),"-")</f>
        <v>-</v>
      </c>
      <c r="DC37" s="290"/>
      <c r="DD37" s="289" t="str">
        <f>IFERROR((ROUND(((((1-DD15)*DD26)/(DD15))*24),2)),"-")</f>
        <v>-</v>
      </c>
      <c r="DE37" s="290"/>
      <c r="DF37" s="289" t="str">
        <f>IFERROR((ROUND(((((1-DF15)*DF26)/(DF15))*24),2)),"-")</f>
        <v>-</v>
      </c>
      <c r="DG37" s="290"/>
      <c r="DH37" s="289" t="str">
        <f>IFERROR((ROUND(((((1-DH15)*DH26)/(DH15))*24),2)),"-")</f>
        <v>-</v>
      </c>
      <c r="DI37" s="290"/>
      <c r="DJ37" s="289" t="str">
        <f>IFERROR((ROUND(((((1-DJ15)*DJ26)/(DJ15))*24),2)),"-")</f>
        <v>-</v>
      </c>
      <c r="DK37" s="290"/>
      <c r="DL37" s="289" t="str">
        <f>IFERROR((ROUND(((((1-DL15)*DL26)/(DL15))*24),2)),"-")</f>
        <v>-</v>
      </c>
      <c r="DM37" s="290"/>
      <c r="DN37" s="289" t="str">
        <f>IFERROR((ROUND(((((1-DN15)*DN26)/(DN15))*24),2)),"-")</f>
        <v>-</v>
      </c>
      <c r="DO37" s="290"/>
      <c r="DP37" s="289" t="str">
        <f>IFERROR((ROUND(((((1-DP15)*DP26)/(DP15))*24),2)),"-")</f>
        <v>-</v>
      </c>
      <c r="DQ37" s="290"/>
      <c r="DR37" s="289" t="str">
        <f>IFERROR((ROUND(((((1-DR15)*DR26)/(DR15))*24),2)),"-")</f>
        <v>-</v>
      </c>
      <c r="DS37" s="290"/>
    </row>
    <row r="38" spans="1:123" s="104" customFormat="1" x14ac:dyDescent="0.25">
      <c r="A38" s="175" t="s">
        <v>205</v>
      </c>
      <c r="B38" s="291">
        <v>1.2</v>
      </c>
      <c r="C38" s="292"/>
      <c r="D38" s="291">
        <v>0.89</v>
      </c>
      <c r="E38" s="292"/>
      <c r="F38" s="283">
        <v>0.65</v>
      </c>
      <c r="G38" s="284"/>
      <c r="H38" s="283"/>
      <c r="I38" s="284"/>
      <c r="J38" s="283">
        <v>7.0000000000000007E-2</v>
      </c>
      <c r="K38" s="284"/>
      <c r="L38" s="283">
        <v>0.26</v>
      </c>
      <c r="M38" s="284"/>
      <c r="N38" s="283">
        <v>3.6</v>
      </c>
      <c r="O38" s="284"/>
      <c r="P38" s="285">
        <v>4.4000000000000004</v>
      </c>
      <c r="Q38" s="286"/>
      <c r="R38" s="282">
        <f>IFERROR((ROUND(((((1-R16)*R27)/(R16))*24),2)),"-")</f>
        <v>6.69</v>
      </c>
      <c r="S38" s="287"/>
      <c r="T38" s="280">
        <f>IFERROR((ROUND(((((1-T16)*T27)/(T16))*24),2)),"-")</f>
        <v>1.74</v>
      </c>
      <c r="U38" s="288"/>
      <c r="V38" s="282">
        <f>IFERROR((ROUND(((((1-V16)*V27)/(V16))*24),2)),"-")</f>
        <v>22.03</v>
      </c>
      <c r="W38" s="281"/>
      <c r="X38" s="282">
        <f>IFERROR((ROUND(((((1-X16)*X27)/(X16))*24),2)),"-")</f>
        <v>21.65</v>
      </c>
      <c r="Y38" s="281"/>
      <c r="Z38" s="282">
        <f>IFERROR((ROUND(((((1-Z16)*Z27)/(Z16))*24),2)),"-")</f>
        <v>18.829999999999998</v>
      </c>
      <c r="AA38" s="281"/>
      <c r="AB38" s="282">
        <f>IFERROR((ROUND(((((1-AB16)*AB27)/(AB16))*24),2)),"-")</f>
        <v>8.41</v>
      </c>
      <c r="AC38" s="281"/>
      <c r="AD38" s="282">
        <f>IFERROR((ROUND(((((1-AD16)*AD27)/(AD16))*24),2)),"-")</f>
        <v>9.9499999999999993</v>
      </c>
      <c r="AE38" s="281"/>
      <c r="AF38" s="282">
        <v>1.49</v>
      </c>
      <c r="AG38" s="281"/>
      <c r="AH38" s="282">
        <f>IFERROR((ROUND(((((1-AH16)*AH27)/(AH16))*24),2)),"-")</f>
        <v>0.35</v>
      </c>
      <c r="AI38" s="281"/>
      <c r="AJ38" s="282">
        <f t="shared" si="8"/>
        <v>11.33</v>
      </c>
      <c r="AK38" s="281"/>
      <c r="AL38" s="282">
        <f t="shared" si="8"/>
        <v>7.75</v>
      </c>
      <c r="AM38" s="281"/>
      <c r="AN38" s="282">
        <f>IFERROR((ROUND(((((1-AN16)*AN27)/(AN16))*24),2)),"-")</f>
        <v>9.6199999999999992</v>
      </c>
      <c r="AO38" s="281"/>
      <c r="AP38" s="282">
        <f>IFERROR((ROUND(((((1-AP16)*AP27)/(AP16))*24),2)),"-")</f>
        <v>8.6199999999999992</v>
      </c>
      <c r="AQ38" s="281"/>
      <c r="AR38" s="282">
        <f>IFERROR((ROUND(((((1-AR16)*AR27)/(AR16))*24),2)),"-")</f>
        <v>9.06</v>
      </c>
      <c r="AS38" s="281"/>
      <c r="AT38" s="282">
        <f>IFERROR((ROUND(((((1-AT16)*AT27)/(AT16))*24),2)),"-")</f>
        <v>6.95</v>
      </c>
      <c r="AU38" s="281"/>
      <c r="AV38" s="282">
        <f>IFERROR((ROUND(((((1-AV16)*AV27)/(AV16))*24),2)),"-")</f>
        <v>2.69</v>
      </c>
      <c r="AW38" s="281"/>
      <c r="AX38" s="280">
        <f t="shared" si="9"/>
        <v>6.53</v>
      </c>
      <c r="AY38" s="281"/>
      <c r="AZ38" s="280">
        <f t="shared" si="9"/>
        <v>6.4</v>
      </c>
      <c r="BA38" s="281"/>
      <c r="BB38" s="280">
        <f>IFERROR((ROUND(((((1-BB16)*BB27)/(BB16))*24),2)),"-")</f>
        <v>3.68</v>
      </c>
      <c r="BC38" s="281"/>
      <c r="BD38" s="280">
        <f>IFERROR((ROUND(((((1-BD16)*BD27)/(BD16))*24),2)),"-")</f>
        <v>2.59</v>
      </c>
      <c r="BE38" s="281"/>
      <c r="BF38" s="280" t="str">
        <f>IFERROR((ROUND(((((1-BF16)*BF27)/(BF16))*24),2)),"-")</f>
        <v>-</v>
      </c>
      <c r="BG38" s="281"/>
      <c r="BH38" s="280">
        <f>IFERROR((ROUND(((((1-BH16)*BH27)/(BH16))*24),2)),"-")</f>
        <v>0.08</v>
      </c>
      <c r="BI38" s="281"/>
      <c r="BJ38" s="280">
        <f>IFERROR((ROUND(((((1-BJ16)*BJ27)/(BJ16))*24),2)),"-")</f>
        <v>5.92</v>
      </c>
      <c r="BK38" s="281"/>
      <c r="BL38" s="280">
        <f>IFERROR((ROUND(((((1-BL16)*BL27)/(BL16))*24),2)),"-")</f>
        <v>14.56</v>
      </c>
      <c r="BM38" s="281"/>
      <c r="BN38" s="280">
        <f t="shared" si="0"/>
        <v>12.38</v>
      </c>
      <c r="BO38" s="281"/>
      <c r="BP38" s="280">
        <f>IFERROR((ROUND(((((1-BP16)*BP27)/(BP16))*24),2)),"-")</f>
        <v>13.19</v>
      </c>
      <c r="BQ38" s="281"/>
      <c r="BR38" s="280">
        <f t="shared" si="1"/>
        <v>9.15</v>
      </c>
      <c r="BS38" s="281"/>
      <c r="BT38" s="280">
        <f>IFERROR((ROUND(((((1-BT16)*BT27)/(BT16))*24),2)),"-")</f>
        <v>11.78</v>
      </c>
      <c r="BU38" s="281"/>
      <c r="BV38" s="280">
        <f t="shared" si="2"/>
        <v>14.95</v>
      </c>
      <c r="BW38" s="281"/>
      <c r="BX38" s="280">
        <f t="shared" si="3"/>
        <v>11.36</v>
      </c>
      <c r="BY38" s="281"/>
      <c r="BZ38" s="280">
        <f t="shared" si="4"/>
        <v>10.72</v>
      </c>
      <c r="CA38" s="281"/>
      <c r="CB38" s="280">
        <f t="shared" si="5"/>
        <v>13.81</v>
      </c>
      <c r="CC38" s="281"/>
      <c r="CD38" s="280">
        <f>IFERROR((ROUND(((((1-CD16)*CD27)/(CD16))*24),2)),"-")</f>
        <v>9.1300000000000008</v>
      </c>
      <c r="CE38" s="281"/>
      <c r="CF38" s="280">
        <f t="shared" si="6"/>
        <v>11.75</v>
      </c>
      <c r="CG38" s="281"/>
      <c r="CH38" s="280">
        <f t="shared" si="7"/>
        <v>8.4700000000000006</v>
      </c>
      <c r="CI38" s="281"/>
      <c r="CJ38" s="280" t="str">
        <f>IFERROR((ROUND(((((1-CJ16)*CJ27)/(CJ16))*24),2)),"-")</f>
        <v>-</v>
      </c>
      <c r="CK38" s="281"/>
      <c r="CL38" s="280" t="str">
        <f>IFERROR((ROUND(((((1-CL16)*CL27)/(CL16))*24),2)),"-")</f>
        <v>-</v>
      </c>
      <c r="CM38" s="281"/>
      <c r="CN38" s="280" t="str">
        <f>IFERROR((ROUND(((((1-CN16)*CN27)/(CN16))*24),2)),"-")</f>
        <v>-</v>
      </c>
      <c r="CO38" s="281"/>
      <c r="CP38" s="280" t="str">
        <f>IFERROR((ROUND(((((1-CP16)*CP27)/(CP16))*24),2)),"-")</f>
        <v>-</v>
      </c>
      <c r="CQ38" s="281"/>
      <c r="CR38" s="280" t="str">
        <f>IFERROR((ROUND(((((1-CR16)*CR27)/(CR16))*24),2)),"-")</f>
        <v>-</v>
      </c>
      <c r="CS38" s="281"/>
      <c r="CT38" s="280" t="str">
        <f>IFERROR((ROUND(((((1-CT16)*CT27)/(CT16))*24),2)),"-")</f>
        <v>-</v>
      </c>
      <c r="CU38" s="281"/>
      <c r="CV38" s="280" t="str">
        <f>IFERROR((ROUND(((((1-CV16)*CV27)/(CV16))*24),2)),"-")</f>
        <v>-</v>
      </c>
      <c r="CW38" s="281"/>
      <c r="CX38" s="280" t="str">
        <f>IFERROR((ROUND(((((1-CX16)*CX27)/(CX16))*24),2)),"-")</f>
        <v>-</v>
      </c>
      <c r="CY38" s="281"/>
      <c r="CZ38" s="280" t="str">
        <f>IFERROR((ROUND(((((1-CZ16)*CZ27)/(CZ16))*24),2)),"-")</f>
        <v>-</v>
      </c>
      <c r="DA38" s="281"/>
      <c r="DB38" s="280" t="str">
        <f>IFERROR((ROUND(((((1-DB16)*DB27)/(DB16))*24),2)),"-")</f>
        <v>-</v>
      </c>
      <c r="DC38" s="281"/>
      <c r="DD38" s="280" t="str">
        <f>IFERROR((ROUND(((((1-DD16)*DD27)/(DD16))*24),2)),"-")</f>
        <v>-</v>
      </c>
      <c r="DE38" s="281"/>
      <c r="DF38" s="280" t="str">
        <f>IFERROR((ROUND(((((1-DF16)*DF27)/(DF16))*24),2)),"-")</f>
        <v>-</v>
      </c>
      <c r="DG38" s="281"/>
      <c r="DH38" s="280" t="str">
        <f>IFERROR((ROUND(((((1-DH16)*DH27)/(DH16))*24),2)),"-")</f>
        <v>-</v>
      </c>
      <c r="DI38" s="281"/>
      <c r="DJ38" s="280" t="str">
        <f>IFERROR((ROUND(((((1-DJ16)*DJ27)/(DJ16))*24),2)),"-")</f>
        <v>-</v>
      </c>
      <c r="DK38" s="281"/>
      <c r="DL38" s="280" t="str">
        <f>IFERROR((ROUND(((((1-DL16)*DL27)/(DL16))*24),2)),"-")</f>
        <v>-</v>
      </c>
      <c r="DM38" s="281"/>
      <c r="DN38" s="280" t="str">
        <f>IFERROR((ROUND(((((1-DN16)*DN27)/(DN16))*24),2)),"-")</f>
        <v>-</v>
      </c>
      <c r="DO38" s="281"/>
      <c r="DP38" s="280" t="str">
        <f>IFERROR((ROUND(((((1-DP16)*DP27)/(DP16))*24),2)),"-")</f>
        <v>-</v>
      </c>
      <c r="DQ38" s="281"/>
      <c r="DR38" s="280" t="str">
        <f>IFERROR((ROUND(((((1-DR16)*DR27)/(DR16))*24),2)),"-")</f>
        <v>-</v>
      </c>
      <c r="DS38" s="281"/>
    </row>
    <row r="39" spans="1:123" x14ac:dyDescent="0.25">
      <c r="A39" s="170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</row>
    <row r="40" spans="1:123" x14ac:dyDescent="0.25">
      <c r="A40" s="162" t="s">
        <v>209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4"/>
      <c r="W40" s="164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3"/>
      <c r="BK40" s="163"/>
      <c r="BL40" s="163"/>
      <c r="BM40" s="163"/>
      <c r="BN40" s="163"/>
      <c r="BO40" s="163"/>
      <c r="BP40" s="163"/>
      <c r="BQ40" s="163"/>
      <c r="BR40" s="163"/>
      <c r="BS40" s="163"/>
      <c r="BT40" s="163"/>
      <c r="BU40" s="163"/>
      <c r="BV40" s="163"/>
      <c r="BW40" s="165"/>
      <c r="BX40" s="163"/>
      <c r="BY40" s="165"/>
      <c r="BZ40" s="163"/>
      <c r="CA40" s="165"/>
      <c r="CB40" s="163"/>
      <c r="CC40" s="165"/>
      <c r="CD40" s="163"/>
      <c r="CE40" s="165"/>
      <c r="CF40" s="163"/>
      <c r="CG40" s="165"/>
      <c r="CH40" s="163"/>
      <c r="CI40" s="165"/>
      <c r="CJ40" s="163"/>
      <c r="CK40" s="165"/>
      <c r="CL40" s="163"/>
      <c r="CM40" s="165"/>
      <c r="CN40" s="163"/>
      <c r="CO40" s="165"/>
      <c r="CP40" s="163"/>
      <c r="CQ40" s="165"/>
      <c r="CR40" s="163"/>
      <c r="CS40" s="165"/>
      <c r="CT40" s="163"/>
      <c r="CU40" s="165"/>
      <c r="CV40" s="163"/>
      <c r="CW40" s="165"/>
      <c r="CX40" s="163"/>
      <c r="CY40" s="165"/>
      <c r="CZ40" s="163"/>
      <c r="DA40" s="165"/>
      <c r="DB40" s="163"/>
      <c r="DC40" s="165"/>
      <c r="DD40" s="163"/>
      <c r="DE40" s="165"/>
      <c r="DF40" s="163"/>
      <c r="DG40" s="165"/>
      <c r="DH40" s="163"/>
      <c r="DI40" s="165"/>
      <c r="DJ40" s="163"/>
      <c r="DK40" s="165"/>
      <c r="DL40" s="163"/>
      <c r="DM40" s="165"/>
      <c r="DN40" s="163"/>
      <c r="DO40" s="165"/>
      <c r="DP40" s="163"/>
      <c r="DQ40" s="165"/>
      <c r="DR40" s="163"/>
      <c r="DS40" s="165"/>
    </row>
    <row r="41" spans="1:123" x14ac:dyDescent="0.25">
      <c r="A41" s="166" t="s">
        <v>210</v>
      </c>
      <c r="B41" s="230">
        <f>B30</f>
        <v>44562</v>
      </c>
      <c r="C41" s="231"/>
      <c r="D41" s="230" t="e">
        <f ca="1">D30</f>
        <v>#NAME?</v>
      </c>
      <c r="E41" s="231"/>
      <c r="F41" s="230" t="e">
        <f ca="1">F30</f>
        <v>#NAME?</v>
      </c>
      <c r="G41" s="231"/>
      <c r="H41" s="230" t="e">
        <f ca="1">H30</f>
        <v>#NAME?</v>
      </c>
      <c r="I41" s="231"/>
      <c r="J41" s="230" t="e">
        <f ca="1">J30</f>
        <v>#NAME?</v>
      </c>
      <c r="K41" s="231"/>
      <c r="L41" s="230" t="e">
        <f ca="1">L30</f>
        <v>#NAME?</v>
      </c>
      <c r="M41" s="231"/>
      <c r="N41" s="230" t="e">
        <f ca="1">N30</f>
        <v>#NAME?</v>
      </c>
      <c r="O41" s="231"/>
      <c r="P41" s="230" t="e">
        <f ca="1">P30</f>
        <v>#NAME?</v>
      </c>
      <c r="Q41" s="231"/>
      <c r="R41" s="230" t="e">
        <f ca="1">R30</f>
        <v>#NAME?</v>
      </c>
      <c r="S41" s="231"/>
      <c r="T41" s="230" t="e">
        <f ca="1">T30</f>
        <v>#NAME?</v>
      </c>
      <c r="U41" s="231"/>
      <c r="V41" s="230" t="e">
        <f ca="1">V30</f>
        <v>#NAME?</v>
      </c>
      <c r="W41" s="258"/>
      <c r="X41" s="230" t="e">
        <f ca="1">X30</f>
        <v>#NAME?</v>
      </c>
      <c r="Y41" s="231"/>
      <c r="Z41" s="230" t="e">
        <f ca="1">Z30</f>
        <v>#NAME?</v>
      </c>
      <c r="AA41" s="231"/>
      <c r="AB41" s="230" t="e">
        <f ca="1">AB30</f>
        <v>#NAME?</v>
      </c>
      <c r="AC41" s="231"/>
      <c r="AD41" s="230" t="e">
        <f ca="1">AD30</f>
        <v>#NAME?</v>
      </c>
      <c r="AE41" s="231"/>
      <c r="AF41" s="230" t="e">
        <f ca="1">AF30</f>
        <v>#NAME?</v>
      </c>
      <c r="AG41" s="231"/>
      <c r="AH41" s="230" t="e">
        <f ca="1">AH30</f>
        <v>#NAME?</v>
      </c>
      <c r="AI41" s="231"/>
      <c r="AJ41" s="230" t="e">
        <f ca="1">AJ30</f>
        <v>#NAME?</v>
      </c>
      <c r="AK41" s="231"/>
      <c r="AL41" s="230" t="e">
        <f ca="1">AL30</f>
        <v>#NAME?</v>
      </c>
      <c r="AM41" s="231"/>
      <c r="AN41" s="230" t="e">
        <f ca="1">AN30</f>
        <v>#NAME?</v>
      </c>
      <c r="AO41" s="231"/>
      <c r="AP41" s="230" t="e">
        <f ca="1">AP30</f>
        <v>#NAME?</v>
      </c>
      <c r="AQ41" s="231"/>
      <c r="AR41" s="230" t="e">
        <f ca="1">AR30</f>
        <v>#NAME?</v>
      </c>
      <c r="AS41" s="231"/>
      <c r="AT41" s="230" t="e">
        <f ca="1">AT30</f>
        <v>#NAME?</v>
      </c>
      <c r="AU41" s="231"/>
      <c r="AV41" s="230" t="e">
        <f ca="1">AV30</f>
        <v>#NAME?</v>
      </c>
      <c r="AW41" s="231"/>
      <c r="AX41" s="230" t="e">
        <f ca="1">AX30</f>
        <v>#NAME?</v>
      </c>
      <c r="AY41" s="231"/>
      <c r="AZ41" s="257" t="e">
        <f ca="1">AZ30</f>
        <v>#NAME?</v>
      </c>
      <c r="BA41" s="231"/>
      <c r="BB41" s="257" t="e">
        <f ca="1">BB30</f>
        <v>#NAME?</v>
      </c>
      <c r="BC41" s="231"/>
      <c r="BD41" s="257" t="e">
        <f ca="1">BD30</f>
        <v>#NAME?</v>
      </c>
      <c r="BE41" s="231"/>
      <c r="BF41" s="230" t="str">
        <f>$BF$8</f>
        <v>06 a 31 - Mai - 24</v>
      </c>
      <c r="BG41" s="231"/>
      <c r="BH41" s="230" t="e">
        <f ca="1">_xll.FIMMÊS(BD41,0)+1</f>
        <v>#NAME?</v>
      </c>
      <c r="BI41" s="231"/>
      <c r="BJ41" s="257" t="e">
        <f ca="1">BJ30</f>
        <v>#NAME?</v>
      </c>
      <c r="BK41" s="231"/>
      <c r="BL41" s="257" t="e">
        <f ca="1">BL30</f>
        <v>#NAME?</v>
      </c>
      <c r="BM41" s="231"/>
      <c r="BN41" s="257" t="e">
        <f ca="1">BN30</f>
        <v>#NAME?</v>
      </c>
      <c r="BO41" s="231"/>
      <c r="BP41" s="257" t="e">
        <f ca="1">BP30</f>
        <v>#NAME?</v>
      </c>
      <c r="BQ41" s="231"/>
      <c r="BR41" s="257" t="e">
        <f ca="1">BR30</f>
        <v>#NAME?</v>
      </c>
      <c r="BS41" s="231"/>
      <c r="BT41" s="257" t="e">
        <f ca="1">BT30</f>
        <v>#NAME?</v>
      </c>
      <c r="BU41" s="231"/>
      <c r="BV41" s="257" t="e">
        <f ca="1">BV30</f>
        <v>#NAME?</v>
      </c>
      <c r="BW41" s="231"/>
      <c r="BX41" s="257" t="e">
        <f ca="1">BX30</f>
        <v>#NAME?</v>
      </c>
      <c r="BY41" s="231"/>
      <c r="BZ41" s="257" t="e">
        <f ca="1">BZ30</f>
        <v>#NAME?</v>
      </c>
      <c r="CA41" s="231"/>
      <c r="CB41" s="257" t="e">
        <f ca="1">CB30</f>
        <v>#NAME?</v>
      </c>
      <c r="CC41" s="231"/>
      <c r="CD41" s="257" t="e">
        <f ca="1">CD30</f>
        <v>#NAME?</v>
      </c>
      <c r="CE41" s="231"/>
      <c r="CF41" s="257" t="e">
        <f ca="1">CF30</f>
        <v>#NAME?</v>
      </c>
      <c r="CG41" s="231"/>
      <c r="CH41" s="257" t="e">
        <f ca="1">CH30</f>
        <v>#NAME?</v>
      </c>
      <c r="CI41" s="231"/>
      <c r="CJ41" s="257" t="e">
        <f ca="1">CJ30</f>
        <v>#NAME?</v>
      </c>
      <c r="CK41" s="231"/>
      <c r="CL41" s="257" t="e">
        <f ca="1">CL30</f>
        <v>#NAME?</v>
      </c>
      <c r="CM41" s="231"/>
      <c r="CN41" s="257" t="e">
        <f ca="1">CN30</f>
        <v>#NAME?</v>
      </c>
      <c r="CO41" s="231"/>
      <c r="CP41" s="257" t="e">
        <f ca="1">CP30</f>
        <v>#NAME?</v>
      </c>
      <c r="CQ41" s="231"/>
      <c r="CR41" s="257" t="e">
        <f ca="1">CR30</f>
        <v>#NAME?</v>
      </c>
      <c r="CS41" s="231"/>
      <c r="CT41" s="257" t="e">
        <f ca="1">CT30</f>
        <v>#NAME?</v>
      </c>
      <c r="CU41" s="231"/>
      <c r="CV41" s="257" t="e">
        <f ca="1">CV30</f>
        <v>#NAME?</v>
      </c>
      <c r="CW41" s="231"/>
      <c r="CX41" s="257" t="e">
        <f ca="1">CX30</f>
        <v>#NAME?</v>
      </c>
      <c r="CY41" s="231"/>
      <c r="CZ41" s="257" t="e">
        <f ca="1">CZ30</f>
        <v>#NAME?</v>
      </c>
      <c r="DA41" s="231"/>
      <c r="DB41" s="257" t="e">
        <f ca="1">DB30</f>
        <v>#NAME?</v>
      </c>
      <c r="DC41" s="231"/>
      <c r="DD41" s="257" t="e">
        <f ca="1">DD30</f>
        <v>#NAME?</v>
      </c>
      <c r="DE41" s="231"/>
      <c r="DF41" s="257" t="e">
        <f ca="1">DF30</f>
        <v>#NAME?</v>
      </c>
      <c r="DG41" s="231"/>
      <c r="DH41" s="257" t="e">
        <f ca="1">DH30</f>
        <v>#NAME?</v>
      </c>
      <c r="DI41" s="231"/>
      <c r="DJ41" s="257" t="e">
        <f ca="1">DJ30</f>
        <v>#NAME?</v>
      </c>
      <c r="DK41" s="231"/>
      <c r="DL41" s="257" t="e">
        <f ca="1">DL30</f>
        <v>#NAME?</v>
      </c>
      <c r="DM41" s="231"/>
      <c r="DN41" s="257" t="e">
        <f ca="1">DN30</f>
        <v>#NAME?</v>
      </c>
      <c r="DO41" s="231"/>
      <c r="DP41" s="257" t="e">
        <f ca="1">DP30</f>
        <v>#NAME?</v>
      </c>
      <c r="DQ41" s="231"/>
      <c r="DR41" s="257" t="e">
        <f ca="1">DR30</f>
        <v>#NAME?</v>
      </c>
      <c r="DS41" s="231"/>
    </row>
    <row r="42" spans="1:123" s="168" customFormat="1" ht="13.5" x14ac:dyDescent="0.25">
      <c r="A42" s="176" t="s">
        <v>211</v>
      </c>
      <c r="B42" s="275">
        <v>505</v>
      </c>
      <c r="C42" s="276"/>
      <c r="D42" s="275">
        <v>508</v>
      </c>
      <c r="E42" s="276"/>
      <c r="F42" s="277">
        <v>586</v>
      </c>
      <c r="G42" s="266"/>
      <c r="H42" s="277">
        <v>548</v>
      </c>
      <c r="I42" s="266"/>
      <c r="J42" s="277">
        <v>604</v>
      </c>
      <c r="K42" s="266"/>
      <c r="L42" s="277">
        <v>600</v>
      </c>
      <c r="M42" s="266"/>
      <c r="N42" s="277">
        <v>612</v>
      </c>
      <c r="O42" s="266"/>
      <c r="P42" s="277">
        <v>577</v>
      </c>
      <c r="Q42" s="266"/>
      <c r="R42" s="277">
        <v>585</v>
      </c>
      <c r="S42" s="266"/>
      <c r="T42" s="277">
        <v>594</v>
      </c>
      <c r="U42" s="266"/>
      <c r="V42" s="277">
        <v>525</v>
      </c>
      <c r="W42" s="271"/>
      <c r="X42" s="277">
        <v>701</v>
      </c>
      <c r="Y42" s="266"/>
      <c r="Z42" s="277">
        <v>697</v>
      </c>
      <c r="AA42" s="266"/>
      <c r="AB42" s="277">
        <v>579</v>
      </c>
      <c r="AC42" s="266"/>
      <c r="AD42" s="277">
        <v>609</v>
      </c>
      <c r="AE42" s="266"/>
      <c r="AF42" s="277">
        <v>561</v>
      </c>
      <c r="AG42" s="266"/>
      <c r="AH42" s="277">
        <v>644</v>
      </c>
      <c r="AI42" s="266"/>
      <c r="AJ42" s="277">
        <v>507</v>
      </c>
      <c r="AK42" s="266"/>
      <c r="AL42" s="277">
        <v>613</v>
      </c>
      <c r="AM42" s="266"/>
      <c r="AN42" s="277">
        <v>553</v>
      </c>
      <c r="AO42" s="266"/>
      <c r="AP42" s="277">
        <v>594</v>
      </c>
      <c r="AQ42" s="266"/>
      <c r="AR42" s="277">
        <v>560</v>
      </c>
      <c r="AS42" s="266"/>
      <c r="AT42" s="277">
        <v>538</v>
      </c>
      <c r="AU42" s="266"/>
      <c r="AV42" s="277">
        <v>577</v>
      </c>
      <c r="AW42" s="266"/>
      <c r="AX42" s="277">
        <v>541</v>
      </c>
      <c r="AY42" s="266"/>
      <c r="AZ42" s="277">
        <v>608</v>
      </c>
      <c r="BA42" s="266"/>
      <c r="BB42" s="277">
        <v>639</v>
      </c>
      <c r="BC42" s="266"/>
      <c r="BD42" s="277">
        <v>592</v>
      </c>
      <c r="BE42" s="266"/>
      <c r="BF42" s="275"/>
      <c r="BG42" s="276"/>
      <c r="BH42" s="275">
        <v>618</v>
      </c>
      <c r="BI42" s="276"/>
      <c r="BJ42" s="277">
        <v>601</v>
      </c>
      <c r="BK42" s="266"/>
      <c r="BL42" s="277">
        <v>588</v>
      </c>
      <c r="BM42" s="266"/>
      <c r="BN42" s="277">
        <v>579</v>
      </c>
      <c r="BO42" s="266"/>
      <c r="BP42" s="277">
        <v>591</v>
      </c>
      <c r="BQ42" s="266"/>
      <c r="BR42" s="277">
        <v>614</v>
      </c>
      <c r="BS42" s="266"/>
      <c r="BT42" s="277">
        <v>577</v>
      </c>
      <c r="BU42" s="266"/>
      <c r="BV42" s="277">
        <v>608</v>
      </c>
      <c r="BW42" s="266"/>
      <c r="BX42" s="277">
        <v>572</v>
      </c>
      <c r="BY42" s="266"/>
      <c r="BZ42" s="277">
        <v>546</v>
      </c>
      <c r="CA42" s="266"/>
      <c r="CB42" s="277">
        <v>600</v>
      </c>
      <c r="CC42" s="266"/>
      <c r="CD42" s="277">
        <v>607</v>
      </c>
      <c r="CE42" s="266"/>
      <c r="CF42" s="277">
        <v>574</v>
      </c>
      <c r="CG42" s="266"/>
      <c r="CH42" s="277">
        <v>604</v>
      </c>
      <c r="CI42" s="266"/>
      <c r="CJ42" s="277"/>
      <c r="CK42" s="266"/>
      <c r="CL42" s="277"/>
      <c r="CM42" s="266"/>
      <c r="CN42" s="277"/>
      <c r="CO42" s="266"/>
      <c r="CP42" s="277"/>
      <c r="CQ42" s="266"/>
      <c r="CR42" s="277"/>
      <c r="CS42" s="266"/>
      <c r="CT42" s="277"/>
      <c r="CU42" s="266"/>
      <c r="CV42" s="277"/>
      <c r="CW42" s="266"/>
      <c r="CX42" s="277"/>
      <c r="CY42" s="266"/>
      <c r="CZ42" s="277"/>
      <c r="DA42" s="266"/>
      <c r="DB42" s="277"/>
      <c r="DC42" s="266"/>
      <c r="DD42" s="277"/>
      <c r="DE42" s="266"/>
      <c r="DF42" s="277"/>
      <c r="DG42" s="266"/>
      <c r="DH42" s="277"/>
      <c r="DI42" s="266"/>
      <c r="DJ42" s="277"/>
      <c r="DK42" s="266"/>
      <c r="DL42" s="277"/>
      <c r="DM42" s="266"/>
      <c r="DN42" s="277"/>
      <c r="DO42" s="266"/>
      <c r="DP42" s="277"/>
      <c r="DQ42" s="266"/>
      <c r="DR42" s="277"/>
      <c r="DS42" s="266"/>
    </row>
    <row r="43" spans="1:123" s="168" customFormat="1" ht="13.5" x14ac:dyDescent="0.25">
      <c r="A43" s="176" t="s">
        <v>212</v>
      </c>
      <c r="B43" s="275">
        <v>39</v>
      </c>
      <c r="C43" s="276"/>
      <c r="D43" s="275">
        <v>29</v>
      </c>
      <c r="E43" s="276"/>
      <c r="F43" s="277">
        <v>33</v>
      </c>
      <c r="G43" s="266"/>
      <c r="H43" s="277">
        <v>36</v>
      </c>
      <c r="I43" s="266"/>
      <c r="J43" s="277">
        <v>27</v>
      </c>
      <c r="K43" s="266"/>
      <c r="L43" s="277">
        <v>23</v>
      </c>
      <c r="M43" s="266"/>
      <c r="N43" s="277">
        <v>36</v>
      </c>
      <c r="O43" s="266"/>
      <c r="P43" s="277">
        <v>27</v>
      </c>
      <c r="Q43" s="266"/>
      <c r="R43" s="277">
        <v>32</v>
      </c>
      <c r="S43" s="266"/>
      <c r="T43" s="277">
        <v>28</v>
      </c>
      <c r="U43" s="266"/>
      <c r="V43" s="277">
        <v>33</v>
      </c>
      <c r="W43" s="271"/>
      <c r="X43" s="277">
        <v>31</v>
      </c>
      <c r="Y43" s="266"/>
      <c r="Z43" s="277">
        <v>32</v>
      </c>
      <c r="AA43" s="266"/>
      <c r="AB43" s="277">
        <v>29</v>
      </c>
      <c r="AC43" s="266"/>
      <c r="AD43" s="277">
        <v>22</v>
      </c>
      <c r="AE43" s="266"/>
      <c r="AF43" s="277">
        <v>46</v>
      </c>
      <c r="AG43" s="266"/>
      <c r="AH43" s="277">
        <v>42</v>
      </c>
      <c r="AI43" s="266"/>
      <c r="AJ43" s="277">
        <v>35</v>
      </c>
      <c r="AK43" s="266"/>
      <c r="AL43" s="277">
        <v>38</v>
      </c>
      <c r="AM43" s="266"/>
      <c r="AN43" s="277">
        <v>30</v>
      </c>
      <c r="AO43" s="266"/>
      <c r="AP43" s="277">
        <v>35</v>
      </c>
      <c r="AQ43" s="266"/>
      <c r="AR43" s="277">
        <v>40</v>
      </c>
      <c r="AS43" s="266"/>
      <c r="AT43" s="277">
        <v>22</v>
      </c>
      <c r="AU43" s="266"/>
      <c r="AV43" s="277">
        <v>35</v>
      </c>
      <c r="AW43" s="266"/>
      <c r="AX43" s="277">
        <v>33</v>
      </c>
      <c r="AY43" s="266"/>
      <c r="AZ43" s="277">
        <v>30</v>
      </c>
      <c r="BA43" s="266"/>
      <c r="BB43" s="277">
        <v>38</v>
      </c>
      <c r="BC43" s="266"/>
      <c r="BD43" s="277">
        <v>38</v>
      </c>
      <c r="BE43" s="266"/>
      <c r="BF43" s="277"/>
      <c r="BG43" s="266"/>
      <c r="BH43" s="277">
        <v>39</v>
      </c>
      <c r="BI43" s="266"/>
      <c r="BJ43" s="277">
        <v>43</v>
      </c>
      <c r="BK43" s="266"/>
      <c r="BL43" s="277">
        <v>36</v>
      </c>
      <c r="BM43" s="266"/>
      <c r="BN43" s="277">
        <v>43</v>
      </c>
      <c r="BO43" s="266"/>
      <c r="BP43" s="277">
        <v>31</v>
      </c>
      <c r="BQ43" s="266"/>
      <c r="BR43" s="277">
        <v>25</v>
      </c>
      <c r="BS43" s="266"/>
      <c r="BT43" s="277">
        <v>27</v>
      </c>
      <c r="BU43" s="266"/>
      <c r="BV43" s="277">
        <v>32</v>
      </c>
      <c r="BW43" s="266"/>
      <c r="BX43" s="277">
        <v>38</v>
      </c>
      <c r="BY43" s="266"/>
      <c r="BZ43" s="277">
        <v>26</v>
      </c>
      <c r="CA43" s="266"/>
      <c r="CB43" s="277">
        <v>40</v>
      </c>
      <c r="CC43" s="266"/>
      <c r="CD43" s="277">
        <v>28</v>
      </c>
      <c r="CE43" s="266"/>
      <c r="CF43" s="277">
        <v>38</v>
      </c>
      <c r="CG43" s="266"/>
      <c r="CH43" s="277">
        <v>31</v>
      </c>
      <c r="CI43" s="266"/>
      <c r="CJ43" s="277"/>
      <c r="CK43" s="266"/>
      <c r="CL43" s="277"/>
      <c r="CM43" s="266"/>
      <c r="CN43" s="277"/>
      <c r="CO43" s="266"/>
      <c r="CP43" s="277"/>
      <c r="CQ43" s="266"/>
      <c r="CR43" s="277"/>
      <c r="CS43" s="266"/>
      <c r="CT43" s="277"/>
      <c r="CU43" s="266"/>
      <c r="CV43" s="277"/>
      <c r="CW43" s="266"/>
      <c r="CX43" s="277"/>
      <c r="CY43" s="266"/>
      <c r="CZ43" s="277"/>
      <c r="DA43" s="266"/>
      <c r="DB43" s="277"/>
      <c r="DC43" s="266"/>
      <c r="DD43" s="277"/>
      <c r="DE43" s="266"/>
      <c r="DF43" s="277"/>
      <c r="DG43" s="266"/>
      <c r="DH43" s="277"/>
      <c r="DI43" s="266"/>
      <c r="DJ43" s="277"/>
      <c r="DK43" s="266"/>
      <c r="DL43" s="277"/>
      <c r="DM43" s="266"/>
      <c r="DN43" s="277"/>
      <c r="DO43" s="266"/>
      <c r="DP43" s="277"/>
      <c r="DQ43" s="266"/>
      <c r="DR43" s="277"/>
      <c r="DS43" s="266"/>
    </row>
    <row r="44" spans="1:123" s="168" customFormat="1" ht="13.5" x14ac:dyDescent="0.25">
      <c r="A44" s="167" t="s">
        <v>213</v>
      </c>
      <c r="B44" s="267">
        <v>4.5999999999999999E-2</v>
      </c>
      <c r="C44" s="268"/>
      <c r="D44" s="267">
        <v>4.5999999999999999E-2</v>
      </c>
      <c r="E44" s="268"/>
      <c r="F44" s="255">
        <v>4.3999999999999997E-2</v>
      </c>
      <c r="G44" s="266"/>
      <c r="H44" s="255">
        <v>4.4999999999999998E-2</v>
      </c>
      <c r="I44" s="266"/>
      <c r="J44" s="255">
        <v>4.5999999999999999E-2</v>
      </c>
      <c r="K44" s="266"/>
      <c r="L44" s="255">
        <v>3.8300000000000001E-2</v>
      </c>
      <c r="M44" s="266"/>
      <c r="N44" s="255">
        <v>8.0000000000000004E-4</v>
      </c>
      <c r="O44" s="266"/>
      <c r="P44" s="255">
        <v>4.2099999999999999E-2</v>
      </c>
      <c r="Q44" s="266"/>
      <c r="R44" s="255">
        <v>5.5899999999999998E-2</v>
      </c>
      <c r="S44" s="266"/>
      <c r="T44" s="255">
        <v>5.04E-2</v>
      </c>
      <c r="U44" s="266"/>
      <c r="V44" s="255">
        <v>5.2499999999999998E-2</v>
      </c>
      <c r="W44" s="271"/>
      <c r="X44" s="255">
        <v>4.9799999999999997E-2</v>
      </c>
      <c r="Y44" s="266"/>
      <c r="Z44" s="255">
        <v>4.8399999999999999E-2</v>
      </c>
      <c r="AA44" s="266"/>
      <c r="AB44" s="255">
        <v>4.6899999999999997E-2</v>
      </c>
      <c r="AC44" s="266"/>
      <c r="AD44" s="255">
        <v>3.4200000000000001E-2</v>
      </c>
      <c r="AE44" s="266"/>
      <c r="AF44" s="255">
        <v>6.7299999999999999E-2</v>
      </c>
      <c r="AG44" s="266"/>
      <c r="AH44" s="255">
        <v>6.3700000000000007E-2</v>
      </c>
      <c r="AI44" s="266"/>
      <c r="AJ44" s="255">
        <v>6.2E-2</v>
      </c>
      <c r="AK44" s="266"/>
      <c r="AL44" s="255">
        <v>5.5800000000000002E-2</v>
      </c>
      <c r="AM44" s="266"/>
      <c r="AN44" s="255">
        <v>4.65E-2</v>
      </c>
      <c r="AO44" s="266"/>
      <c r="AP44" s="255">
        <v>5.4800000000000001E-2</v>
      </c>
      <c r="AQ44" s="266"/>
      <c r="AR44" s="255">
        <v>7.1400000000000005E-2</v>
      </c>
      <c r="AS44" s="266"/>
      <c r="AT44" s="255">
        <v>4.8000000000000001E-2</v>
      </c>
      <c r="AU44" s="266"/>
      <c r="AV44" s="255">
        <v>5.8999999999999997E-2</v>
      </c>
      <c r="AW44" s="266"/>
      <c r="AX44" s="255">
        <v>5.4600000000000003E-2</v>
      </c>
      <c r="AY44" s="266"/>
      <c r="AZ44" s="255">
        <v>4.1700000000000001E-2</v>
      </c>
      <c r="BA44" s="266"/>
      <c r="BB44" s="255">
        <v>5.3999999999999999E-2</v>
      </c>
      <c r="BC44" s="266"/>
      <c r="BD44" s="255">
        <v>5.8900000000000001E-2</v>
      </c>
      <c r="BE44" s="266"/>
      <c r="BF44" s="255"/>
      <c r="BG44" s="266"/>
      <c r="BH44" s="255">
        <v>0.06</v>
      </c>
      <c r="BI44" s="266"/>
      <c r="BJ44" s="255">
        <v>6.6799999999999998E-2</v>
      </c>
      <c r="BK44" s="266"/>
      <c r="BL44" s="255">
        <v>5.9200000000000003E-2</v>
      </c>
      <c r="BM44" s="266"/>
      <c r="BN44" s="255">
        <v>7.0599999999999996E-2</v>
      </c>
      <c r="BO44" s="266"/>
      <c r="BP44" s="255">
        <v>4.9500000000000002E-2</v>
      </c>
      <c r="BQ44" s="266"/>
      <c r="BR44" s="255">
        <v>3.8100000000000002E-2</v>
      </c>
      <c r="BS44" s="266"/>
      <c r="BT44" s="255">
        <v>4.4200000000000003E-2</v>
      </c>
      <c r="BU44" s="266"/>
      <c r="BV44" s="255">
        <v>5.0799999999999998E-2</v>
      </c>
      <c r="BW44" s="266"/>
      <c r="BX44" s="255">
        <v>6.0499999999999998E-2</v>
      </c>
      <c r="BY44" s="266"/>
      <c r="BZ44" s="255">
        <v>4.3799999999999999E-2</v>
      </c>
      <c r="CA44" s="266"/>
      <c r="CB44" s="255">
        <v>6.3600000000000004E-2</v>
      </c>
      <c r="CC44" s="266"/>
      <c r="CD44" s="255">
        <v>4.19E-2</v>
      </c>
      <c r="CE44" s="266"/>
      <c r="CF44" s="255">
        <v>6.0600000000000001E-2</v>
      </c>
      <c r="CG44" s="266"/>
      <c r="CH44" s="255">
        <v>4.7899999999999998E-2</v>
      </c>
      <c r="CI44" s="266"/>
      <c r="CJ44" s="255"/>
      <c r="CK44" s="266"/>
      <c r="CL44" s="255"/>
      <c r="CM44" s="266"/>
      <c r="CN44" s="255"/>
      <c r="CO44" s="266"/>
      <c r="CP44" s="255"/>
      <c r="CQ44" s="266"/>
      <c r="CR44" s="255"/>
      <c r="CS44" s="266"/>
      <c r="CT44" s="255"/>
      <c r="CU44" s="266"/>
      <c r="CV44" s="255"/>
      <c r="CW44" s="266"/>
      <c r="CX44" s="255"/>
      <c r="CY44" s="266"/>
      <c r="CZ44" s="255"/>
      <c r="DA44" s="266"/>
      <c r="DB44" s="255"/>
      <c r="DC44" s="266"/>
      <c r="DD44" s="255"/>
      <c r="DE44" s="266"/>
      <c r="DF44" s="255"/>
      <c r="DG44" s="266"/>
      <c r="DH44" s="255"/>
      <c r="DI44" s="266"/>
      <c r="DJ44" s="255"/>
      <c r="DK44" s="266"/>
      <c r="DL44" s="255"/>
      <c r="DM44" s="266"/>
      <c r="DN44" s="255"/>
      <c r="DO44" s="266"/>
      <c r="DP44" s="255"/>
      <c r="DQ44" s="266"/>
      <c r="DR44" s="255"/>
      <c r="DS44" s="266"/>
    </row>
    <row r="45" spans="1:123" s="168" customFormat="1" ht="13.5" x14ac:dyDescent="0.25">
      <c r="A45" s="176" t="s">
        <v>214</v>
      </c>
      <c r="B45" s="275">
        <v>23</v>
      </c>
      <c r="C45" s="276"/>
      <c r="D45" s="275">
        <v>23</v>
      </c>
      <c r="E45" s="276"/>
      <c r="F45" s="277">
        <v>25</v>
      </c>
      <c r="G45" s="266"/>
      <c r="H45" s="277">
        <v>24</v>
      </c>
      <c r="I45" s="266"/>
      <c r="J45" s="277">
        <v>20</v>
      </c>
      <c r="K45" s="266"/>
      <c r="L45" s="277">
        <v>15</v>
      </c>
      <c r="M45" s="266"/>
      <c r="N45" s="277">
        <v>29</v>
      </c>
      <c r="O45" s="266"/>
      <c r="P45" s="277">
        <v>20</v>
      </c>
      <c r="Q45" s="266"/>
      <c r="R45" s="277">
        <v>25</v>
      </c>
      <c r="S45" s="266"/>
      <c r="T45" s="277">
        <v>20</v>
      </c>
      <c r="U45" s="266"/>
      <c r="V45" s="277">
        <v>22</v>
      </c>
      <c r="W45" s="271"/>
      <c r="X45" s="277">
        <v>22</v>
      </c>
      <c r="Y45" s="266"/>
      <c r="Z45" s="277">
        <v>24</v>
      </c>
      <c r="AA45" s="266"/>
      <c r="AB45" s="277">
        <v>20</v>
      </c>
      <c r="AC45" s="266"/>
      <c r="AD45" s="277">
        <v>18</v>
      </c>
      <c r="AE45" s="266"/>
      <c r="AF45" s="277">
        <v>35</v>
      </c>
      <c r="AG45" s="266"/>
      <c r="AH45" s="277">
        <v>32</v>
      </c>
      <c r="AI45" s="266"/>
      <c r="AJ45" s="277">
        <v>21</v>
      </c>
      <c r="AK45" s="266"/>
      <c r="AL45" s="277">
        <v>29</v>
      </c>
      <c r="AM45" s="266"/>
      <c r="AN45" s="277">
        <v>17</v>
      </c>
      <c r="AO45" s="266"/>
      <c r="AP45" s="277">
        <v>28</v>
      </c>
      <c r="AQ45" s="266"/>
      <c r="AR45" s="277">
        <v>28</v>
      </c>
      <c r="AS45" s="266"/>
      <c r="AT45" s="277">
        <v>18</v>
      </c>
      <c r="AU45" s="266"/>
      <c r="AV45" s="277">
        <v>24</v>
      </c>
      <c r="AW45" s="266"/>
      <c r="AX45" s="277">
        <v>21</v>
      </c>
      <c r="AY45" s="266"/>
      <c r="AZ45" s="277">
        <v>20</v>
      </c>
      <c r="BA45" s="266"/>
      <c r="BB45" s="277">
        <v>27</v>
      </c>
      <c r="BC45" s="266"/>
      <c r="BD45" s="277">
        <v>28</v>
      </c>
      <c r="BE45" s="266"/>
      <c r="BF45" s="277"/>
      <c r="BG45" s="266"/>
      <c r="BH45" s="277">
        <v>16</v>
      </c>
      <c r="BI45" s="266"/>
      <c r="BJ45" s="277">
        <v>33</v>
      </c>
      <c r="BK45" s="266"/>
      <c r="BL45" s="277">
        <v>26</v>
      </c>
      <c r="BM45" s="266"/>
      <c r="BN45" s="277">
        <v>30</v>
      </c>
      <c r="BO45" s="266"/>
      <c r="BP45" s="277">
        <v>27</v>
      </c>
      <c r="BQ45" s="266"/>
      <c r="BR45" s="277">
        <v>19</v>
      </c>
      <c r="BS45" s="266"/>
      <c r="BT45" s="277">
        <v>17</v>
      </c>
      <c r="BU45" s="266"/>
      <c r="BV45" s="277">
        <v>25</v>
      </c>
      <c r="BW45" s="266"/>
      <c r="BX45" s="277">
        <v>26</v>
      </c>
      <c r="BY45" s="266"/>
      <c r="BZ45" s="277">
        <v>21</v>
      </c>
      <c r="CA45" s="266"/>
      <c r="CB45" s="277">
        <v>35</v>
      </c>
      <c r="CC45" s="266"/>
      <c r="CD45" s="277">
        <v>18</v>
      </c>
      <c r="CE45" s="266"/>
      <c r="CF45" s="277">
        <v>27</v>
      </c>
      <c r="CG45" s="266"/>
      <c r="CH45" s="277">
        <v>23</v>
      </c>
      <c r="CI45" s="266"/>
      <c r="CJ45" s="277"/>
      <c r="CK45" s="266"/>
      <c r="CL45" s="277"/>
      <c r="CM45" s="266"/>
      <c r="CN45" s="277"/>
      <c r="CO45" s="266"/>
      <c r="CP45" s="277"/>
      <c r="CQ45" s="266"/>
      <c r="CR45" s="277"/>
      <c r="CS45" s="266"/>
      <c r="CT45" s="277"/>
      <c r="CU45" s="266"/>
      <c r="CV45" s="277"/>
      <c r="CW45" s="266"/>
      <c r="CX45" s="277"/>
      <c r="CY45" s="266"/>
      <c r="CZ45" s="277"/>
      <c r="DA45" s="266"/>
      <c r="DB45" s="277"/>
      <c r="DC45" s="266"/>
      <c r="DD45" s="277"/>
      <c r="DE45" s="266"/>
      <c r="DF45" s="277"/>
      <c r="DG45" s="266"/>
      <c r="DH45" s="277"/>
      <c r="DI45" s="266"/>
      <c r="DJ45" s="277"/>
      <c r="DK45" s="266"/>
      <c r="DL45" s="277"/>
      <c r="DM45" s="266"/>
      <c r="DN45" s="277"/>
      <c r="DO45" s="266"/>
      <c r="DP45" s="277"/>
      <c r="DQ45" s="266"/>
      <c r="DR45" s="277"/>
      <c r="DS45" s="266"/>
    </row>
    <row r="46" spans="1:123" s="168" customFormat="1" ht="13.5" x14ac:dyDescent="0.25">
      <c r="A46" s="167" t="s">
        <v>215</v>
      </c>
      <c r="B46" s="267">
        <v>4.5999999999999999E-2</v>
      </c>
      <c r="C46" s="268"/>
      <c r="D46" s="267">
        <v>8.0000000000000002E-3</v>
      </c>
      <c r="E46" s="268"/>
      <c r="F46" s="255">
        <v>7.4999999999999997E-3</v>
      </c>
      <c r="G46" s="266"/>
      <c r="H46" s="255">
        <v>1.2E-2</v>
      </c>
      <c r="I46" s="266"/>
      <c r="J46" s="255">
        <v>3.5000000000000003E-2</v>
      </c>
      <c r="K46" s="266"/>
      <c r="L46" s="255">
        <v>2.5000000000000001E-2</v>
      </c>
      <c r="M46" s="266"/>
      <c r="N46" s="255">
        <v>6.5100000000000005E-2</v>
      </c>
      <c r="O46" s="266"/>
      <c r="P46" s="255">
        <v>3.4599999999999999E-2</v>
      </c>
      <c r="Q46" s="266"/>
      <c r="R46" s="255">
        <v>4.2799999999999998E-2</v>
      </c>
      <c r="S46" s="266"/>
      <c r="T46" s="255">
        <v>3.3599999999999998E-2</v>
      </c>
      <c r="U46" s="266"/>
      <c r="V46" s="255">
        <v>4.19E-2</v>
      </c>
      <c r="W46" s="271"/>
      <c r="X46" s="255">
        <v>3.1300000000000001E-2</v>
      </c>
      <c r="Y46" s="266"/>
      <c r="Z46" s="255">
        <v>3.44E-2</v>
      </c>
      <c r="AA46" s="266"/>
      <c r="AB46" s="255">
        <v>2.7900000000000001E-2</v>
      </c>
      <c r="AC46" s="266"/>
      <c r="AD46" s="255">
        <v>2.4E-2</v>
      </c>
      <c r="AE46" s="266"/>
      <c r="AF46" s="255">
        <v>6.2300000000000001E-2</v>
      </c>
      <c r="AG46" s="266"/>
      <c r="AH46" s="255">
        <v>4.9599999999999998E-2</v>
      </c>
      <c r="AI46" s="266"/>
      <c r="AJ46" s="255">
        <v>4.1599999999999998E-2</v>
      </c>
      <c r="AK46" s="266"/>
      <c r="AL46" s="255">
        <v>4.7300000000000002E-2</v>
      </c>
      <c r="AM46" s="266"/>
      <c r="AN46" s="255">
        <v>3.0700000000000002E-2</v>
      </c>
      <c r="AO46" s="266"/>
      <c r="AP46" s="255">
        <v>4.7100000000000003E-2</v>
      </c>
      <c r="AQ46" s="266"/>
      <c r="AR46" s="255">
        <v>0.05</v>
      </c>
      <c r="AS46" s="266"/>
      <c r="AT46" s="255">
        <v>5.0000000000000001E-3</v>
      </c>
      <c r="AU46" s="266"/>
      <c r="AV46" s="267">
        <v>0.11</v>
      </c>
      <c r="AW46" s="268"/>
      <c r="AX46" s="267">
        <v>6.0900000000000003E-2</v>
      </c>
      <c r="AY46" s="268"/>
      <c r="AZ46" s="267">
        <v>0.30399999999999999</v>
      </c>
      <c r="BA46" s="268"/>
      <c r="BB46" s="267">
        <v>4.2200000000000001E-2</v>
      </c>
      <c r="BC46" s="268"/>
      <c r="BD46" s="267">
        <v>4.7199999999999999E-2</v>
      </c>
      <c r="BE46" s="268"/>
      <c r="BF46" s="267"/>
      <c r="BG46" s="268"/>
      <c r="BH46" s="267">
        <v>3.7199999999999997E-2</v>
      </c>
      <c r="BI46" s="268"/>
      <c r="BJ46" s="267">
        <v>5.4899999999999997E-2</v>
      </c>
      <c r="BK46" s="268"/>
      <c r="BL46" s="267">
        <v>4.4200000000000003E-2</v>
      </c>
      <c r="BM46" s="268"/>
      <c r="BN46" s="267">
        <v>0.13</v>
      </c>
      <c r="BO46" s="268"/>
      <c r="BP46" s="267">
        <v>4.5600000000000002E-2</v>
      </c>
      <c r="BQ46" s="268"/>
      <c r="BR46" s="267">
        <v>3.09E-2</v>
      </c>
      <c r="BS46" s="268"/>
      <c r="BT46" s="267">
        <v>2.9399999999999999E-2</v>
      </c>
      <c r="BU46" s="268"/>
      <c r="BV46" s="267">
        <v>4.1099999999999998E-2</v>
      </c>
      <c r="BW46" s="268"/>
      <c r="BX46" s="267">
        <v>4.5400000000000003E-2</v>
      </c>
      <c r="BY46" s="268"/>
      <c r="BZ46" s="267">
        <v>3.8399999999999997E-2</v>
      </c>
      <c r="CA46" s="268"/>
      <c r="CB46" s="267">
        <v>5.8299999999999998E-2</v>
      </c>
      <c r="CC46" s="268"/>
      <c r="CD46" s="267">
        <v>2.9600000000000001E-2</v>
      </c>
      <c r="CE46" s="268"/>
      <c r="CF46" s="267">
        <v>4.7E-2</v>
      </c>
      <c r="CG46" s="268"/>
      <c r="CH46" s="267">
        <v>3.7999999999999999E-2</v>
      </c>
      <c r="CI46" s="268"/>
      <c r="CJ46" s="267"/>
      <c r="CK46" s="268"/>
      <c r="CL46" s="267"/>
      <c r="CM46" s="268"/>
      <c r="CN46" s="267"/>
      <c r="CO46" s="268"/>
      <c r="CP46" s="267"/>
      <c r="CQ46" s="268"/>
      <c r="CR46" s="267"/>
      <c r="CS46" s="268"/>
      <c r="CT46" s="267"/>
      <c r="CU46" s="268"/>
      <c r="CV46" s="267"/>
      <c r="CW46" s="268"/>
      <c r="CX46" s="267"/>
      <c r="CY46" s="268"/>
      <c r="CZ46" s="267"/>
      <c r="DA46" s="268"/>
      <c r="DB46" s="267"/>
      <c r="DC46" s="268"/>
      <c r="DD46" s="267"/>
      <c r="DE46" s="268"/>
      <c r="DF46" s="267"/>
      <c r="DG46" s="268"/>
      <c r="DH46" s="267"/>
      <c r="DI46" s="268"/>
      <c r="DJ46" s="267"/>
      <c r="DK46" s="268"/>
      <c r="DL46" s="267"/>
      <c r="DM46" s="268"/>
      <c r="DN46" s="267"/>
      <c r="DO46" s="268"/>
      <c r="DP46" s="267"/>
      <c r="DQ46" s="268"/>
      <c r="DR46" s="267"/>
      <c r="DS46" s="268"/>
    </row>
    <row r="47" spans="1:123" s="168" customFormat="1" ht="13.5" x14ac:dyDescent="0.25">
      <c r="A47" s="167" t="s">
        <v>216</v>
      </c>
      <c r="B47" s="267">
        <v>0</v>
      </c>
      <c r="C47" s="268"/>
      <c r="D47" s="267">
        <v>0</v>
      </c>
      <c r="E47" s="268"/>
      <c r="F47" s="255">
        <v>0</v>
      </c>
      <c r="G47" s="266"/>
      <c r="H47" s="255">
        <v>0</v>
      </c>
      <c r="I47" s="266"/>
      <c r="J47" s="255">
        <v>0</v>
      </c>
      <c r="K47" s="266"/>
      <c r="L47" s="255">
        <v>0</v>
      </c>
      <c r="M47" s="266"/>
      <c r="N47" s="255">
        <v>0</v>
      </c>
      <c r="O47" s="266"/>
      <c r="P47" s="255">
        <v>5.4000000000000003E-3</v>
      </c>
      <c r="Q47" s="266"/>
      <c r="R47" s="255">
        <v>1.01E-2</v>
      </c>
      <c r="S47" s="266"/>
      <c r="T47" s="255">
        <v>0</v>
      </c>
      <c r="U47" s="266"/>
      <c r="V47" s="255">
        <v>1.7100000000000001E-2</v>
      </c>
      <c r="W47" s="271"/>
      <c r="X47" s="255">
        <v>9.1999999999999998E-3</v>
      </c>
      <c r="Y47" s="266"/>
      <c r="Z47" s="255">
        <v>3.5000000000000001E-3</v>
      </c>
      <c r="AA47" s="266"/>
      <c r="AB47" s="255">
        <v>0</v>
      </c>
      <c r="AC47" s="266"/>
      <c r="AD47" s="255">
        <v>0</v>
      </c>
      <c r="AE47" s="266"/>
      <c r="AF47" s="255">
        <v>9.1999999999999998E-3</v>
      </c>
      <c r="AG47" s="266"/>
      <c r="AH47" s="255">
        <v>9.7000000000000003E-3</v>
      </c>
      <c r="AI47" s="266"/>
      <c r="AJ47" s="255">
        <v>7.6E-3</v>
      </c>
      <c r="AK47" s="266"/>
      <c r="AL47" s="255">
        <v>5.4999999999999997E-3</v>
      </c>
      <c r="AM47" s="266"/>
      <c r="AN47" s="255">
        <v>1.41E-2</v>
      </c>
      <c r="AO47" s="266"/>
      <c r="AP47" s="255">
        <v>1.29E-2</v>
      </c>
      <c r="AQ47" s="266"/>
      <c r="AR47" s="255">
        <v>5.1999999999999998E-3</v>
      </c>
      <c r="AS47" s="266"/>
      <c r="AT47" s="255">
        <v>6.4699999999999994E-2</v>
      </c>
      <c r="AU47" s="266"/>
      <c r="AV47" s="255">
        <v>9.8500000000000004E-2</v>
      </c>
      <c r="AW47" s="266"/>
      <c r="AX47" s="255">
        <v>0.10340000000000001</v>
      </c>
      <c r="AY47" s="266"/>
      <c r="AZ47" s="255">
        <v>9.7699999999999995E-2</v>
      </c>
      <c r="BA47" s="266"/>
      <c r="BB47" s="255">
        <v>5.5999999999999999E-3</v>
      </c>
      <c r="BC47" s="266"/>
      <c r="BD47" s="255">
        <v>9.4999999999999998E-3</v>
      </c>
      <c r="BE47" s="266"/>
      <c r="BF47" s="255"/>
      <c r="BG47" s="266"/>
      <c r="BH47" s="255">
        <v>2.8E-3</v>
      </c>
      <c r="BI47" s="266"/>
      <c r="BJ47" s="255">
        <v>4.7999999999999996E-3</v>
      </c>
      <c r="BK47" s="266"/>
      <c r="BL47" s="255">
        <v>7.3000000000000001E-3</v>
      </c>
      <c r="BM47" s="266"/>
      <c r="BN47" s="255">
        <v>2.2499999999999999E-2</v>
      </c>
      <c r="BO47" s="266"/>
      <c r="BP47" s="255">
        <v>8.8000000000000005E-3</v>
      </c>
      <c r="BQ47" s="266"/>
      <c r="BR47" s="255">
        <v>8.8999999999999999E-3</v>
      </c>
      <c r="BS47" s="266"/>
      <c r="BT47" s="255">
        <v>9.4000000000000004E-3</v>
      </c>
      <c r="BU47" s="266"/>
      <c r="BV47" s="255">
        <v>3.0000000000000001E-3</v>
      </c>
      <c r="BW47" s="266"/>
      <c r="BX47" s="255">
        <v>1.2200000000000001E-2</v>
      </c>
      <c r="BY47" s="266"/>
      <c r="BZ47" s="255">
        <v>0</v>
      </c>
      <c r="CA47" s="266"/>
      <c r="CB47" s="255">
        <v>1.46E-2</v>
      </c>
      <c r="CC47" s="266"/>
      <c r="CD47" s="255">
        <v>1.6799999999999999E-2</v>
      </c>
      <c r="CE47" s="266"/>
      <c r="CF47" s="255">
        <v>3.0999999999999999E-3</v>
      </c>
      <c r="CG47" s="266"/>
      <c r="CH47" s="255">
        <v>7.3000000000000001E-3</v>
      </c>
      <c r="CI47" s="266"/>
      <c r="CJ47" s="255"/>
      <c r="CK47" s="266"/>
      <c r="CL47" s="255"/>
      <c r="CM47" s="266"/>
      <c r="CN47" s="255"/>
      <c r="CO47" s="266"/>
      <c r="CP47" s="255"/>
      <c r="CQ47" s="266"/>
      <c r="CR47" s="255"/>
      <c r="CS47" s="266"/>
      <c r="CT47" s="255"/>
      <c r="CU47" s="266"/>
      <c r="CV47" s="255"/>
      <c r="CW47" s="266"/>
      <c r="CX47" s="255"/>
      <c r="CY47" s="266"/>
      <c r="CZ47" s="255"/>
      <c r="DA47" s="266"/>
      <c r="DB47" s="255"/>
      <c r="DC47" s="266"/>
      <c r="DD47" s="255"/>
      <c r="DE47" s="266"/>
      <c r="DF47" s="255"/>
      <c r="DG47" s="266"/>
      <c r="DH47" s="255"/>
      <c r="DI47" s="266"/>
      <c r="DJ47" s="255"/>
      <c r="DK47" s="266"/>
      <c r="DL47" s="255"/>
      <c r="DM47" s="266"/>
      <c r="DN47" s="255"/>
      <c r="DO47" s="266"/>
      <c r="DP47" s="255"/>
      <c r="DQ47" s="266"/>
      <c r="DR47" s="255"/>
      <c r="DS47" s="266"/>
    </row>
    <row r="48" spans="1:123" s="168" customFormat="1" ht="13.5" x14ac:dyDescent="0.25">
      <c r="A48" s="167" t="s">
        <v>217</v>
      </c>
      <c r="B48" s="267">
        <v>1</v>
      </c>
      <c r="C48" s="268"/>
      <c r="D48" s="267">
        <v>0.86</v>
      </c>
      <c r="E48" s="268"/>
      <c r="F48" s="255">
        <v>0.83</v>
      </c>
      <c r="G48" s="266"/>
      <c r="H48" s="255">
        <v>0.74</v>
      </c>
      <c r="I48" s="266"/>
      <c r="J48" s="255">
        <v>0.36430000000000001</v>
      </c>
      <c r="K48" s="266"/>
      <c r="L48" s="255">
        <v>0.65569999999999995</v>
      </c>
      <c r="M48" s="266"/>
      <c r="N48" s="255">
        <v>0.67179999999999995</v>
      </c>
      <c r="O48" s="266"/>
      <c r="P48" s="255">
        <v>0.61939999999999995</v>
      </c>
      <c r="Q48" s="266"/>
      <c r="R48" s="255">
        <v>0.5353</v>
      </c>
      <c r="S48" s="266"/>
      <c r="T48" s="255">
        <v>0.48880000000000001</v>
      </c>
      <c r="U48" s="266"/>
      <c r="V48" s="255">
        <v>0.65410000000000001</v>
      </c>
      <c r="W48" s="271"/>
      <c r="X48" s="255">
        <v>0.64859999999999995</v>
      </c>
      <c r="Y48" s="266"/>
      <c r="Z48" s="255">
        <v>0.57499999999999996</v>
      </c>
      <c r="AA48" s="266"/>
      <c r="AB48" s="255">
        <v>0.61050000000000004</v>
      </c>
      <c r="AC48" s="266"/>
      <c r="AD48" s="255">
        <v>0.56020000000000003</v>
      </c>
      <c r="AE48" s="266"/>
      <c r="AF48" s="255">
        <v>0.61719999999999997</v>
      </c>
      <c r="AG48" s="266"/>
      <c r="AH48" s="255">
        <v>0.71419999999999995</v>
      </c>
      <c r="AI48" s="266"/>
      <c r="AJ48" s="255">
        <v>0.72030000000000005</v>
      </c>
      <c r="AK48" s="266"/>
      <c r="AL48" s="255">
        <v>0.60660000000000003</v>
      </c>
      <c r="AM48" s="266"/>
      <c r="AN48" s="255">
        <v>0.60409999999999997</v>
      </c>
      <c r="AO48" s="266"/>
      <c r="AP48" s="255">
        <v>0.61750000000000005</v>
      </c>
      <c r="AQ48" s="266"/>
      <c r="AR48" s="255">
        <v>0.57769999999999999</v>
      </c>
      <c r="AS48" s="266"/>
      <c r="AT48" s="255">
        <v>0.59109999999999996</v>
      </c>
      <c r="AU48" s="266"/>
      <c r="AV48" s="255">
        <v>0.6</v>
      </c>
      <c r="AW48" s="266"/>
      <c r="AX48" s="255">
        <v>0.56110000000000004</v>
      </c>
      <c r="AY48" s="266"/>
      <c r="AZ48" s="255">
        <v>0.53090000000000004</v>
      </c>
      <c r="BA48" s="266"/>
      <c r="BB48" s="255">
        <v>0.61580000000000001</v>
      </c>
      <c r="BC48" s="266"/>
      <c r="BD48" s="255">
        <v>0.56359999999999999</v>
      </c>
      <c r="BE48" s="266"/>
      <c r="BF48" s="255"/>
      <c r="BG48" s="266"/>
      <c r="BH48" s="255">
        <v>0.68020000000000003</v>
      </c>
      <c r="BI48" s="266"/>
      <c r="BJ48" s="255">
        <v>0.6341</v>
      </c>
      <c r="BK48" s="266"/>
      <c r="BL48" s="255">
        <v>0.57869999999999999</v>
      </c>
      <c r="BM48" s="266"/>
      <c r="BN48" s="255">
        <v>0.59789999999999999</v>
      </c>
      <c r="BO48" s="266"/>
      <c r="BP48" s="255">
        <v>0.62829999999999997</v>
      </c>
      <c r="BQ48" s="266"/>
      <c r="BR48" s="255">
        <v>0.63470000000000004</v>
      </c>
      <c r="BS48" s="266"/>
      <c r="BT48" s="255">
        <v>0.61750000000000005</v>
      </c>
      <c r="BU48" s="266"/>
      <c r="BV48" s="255">
        <v>0.61909999999999998</v>
      </c>
      <c r="BW48" s="266"/>
      <c r="BX48" s="255">
        <v>0.62070000000000003</v>
      </c>
      <c r="BY48" s="266"/>
      <c r="BZ48" s="255">
        <v>0.60560000000000003</v>
      </c>
      <c r="CA48" s="266"/>
      <c r="CB48" s="255">
        <v>0.63449999999999995</v>
      </c>
      <c r="CC48" s="266"/>
      <c r="CD48" s="255">
        <v>0.81879999999999997</v>
      </c>
      <c r="CE48" s="266"/>
      <c r="CF48" s="255">
        <v>0.60240000000000005</v>
      </c>
      <c r="CG48" s="266"/>
      <c r="CH48" s="255">
        <v>0.69510000000000005</v>
      </c>
      <c r="CI48" s="266"/>
      <c r="CJ48" s="255"/>
      <c r="CK48" s="266"/>
      <c r="CL48" s="255"/>
      <c r="CM48" s="266"/>
      <c r="CN48" s="255"/>
      <c r="CO48" s="266"/>
      <c r="CP48" s="255"/>
      <c r="CQ48" s="266"/>
      <c r="CR48" s="255"/>
      <c r="CS48" s="266"/>
      <c r="CT48" s="255"/>
      <c r="CU48" s="266"/>
      <c r="CV48" s="255"/>
      <c r="CW48" s="266"/>
      <c r="CX48" s="255"/>
      <c r="CY48" s="266"/>
      <c r="CZ48" s="255"/>
      <c r="DA48" s="266"/>
      <c r="DB48" s="255"/>
      <c r="DC48" s="266"/>
      <c r="DD48" s="255"/>
      <c r="DE48" s="266"/>
      <c r="DF48" s="255"/>
      <c r="DG48" s="266"/>
      <c r="DH48" s="255"/>
      <c r="DI48" s="266"/>
      <c r="DJ48" s="255"/>
      <c r="DK48" s="266"/>
      <c r="DL48" s="255"/>
      <c r="DM48" s="266"/>
      <c r="DN48" s="255"/>
      <c r="DO48" s="266"/>
      <c r="DP48" s="255"/>
      <c r="DQ48" s="266"/>
      <c r="DR48" s="255"/>
      <c r="DS48" s="266"/>
    </row>
    <row r="49" spans="1:123" x14ac:dyDescent="0.25">
      <c r="A49" s="170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59"/>
      <c r="BR49" s="159"/>
      <c r="BS49" s="159"/>
      <c r="BT49" s="159"/>
      <c r="BU49" s="159"/>
      <c r="BV49" s="159"/>
      <c r="BW49" s="159"/>
      <c r="BX49" s="159"/>
      <c r="BY49" s="159"/>
      <c r="BZ49" s="159"/>
      <c r="CA49" s="159"/>
      <c r="CB49" s="159"/>
      <c r="CC49" s="159"/>
      <c r="CD49" s="159"/>
      <c r="CE49" s="159"/>
      <c r="CF49" s="159"/>
      <c r="CG49" s="159"/>
      <c r="CH49" s="159"/>
      <c r="CI49" s="159"/>
      <c r="CJ49" s="159"/>
      <c r="CK49" s="159"/>
      <c r="CL49" s="159"/>
      <c r="CM49" s="159"/>
      <c r="CN49" s="159"/>
      <c r="CO49" s="159"/>
      <c r="CP49" s="159"/>
      <c r="CQ49" s="159"/>
      <c r="CR49" s="159"/>
      <c r="CS49" s="159"/>
      <c r="CT49" s="159"/>
      <c r="CU49" s="159"/>
      <c r="CV49" s="159"/>
      <c r="CW49" s="159"/>
      <c r="CX49" s="159"/>
      <c r="CY49" s="159"/>
      <c r="CZ49" s="159"/>
      <c r="DA49" s="159"/>
      <c r="DB49" s="159"/>
      <c r="DC49" s="159"/>
      <c r="DD49" s="159"/>
      <c r="DE49" s="159"/>
      <c r="DF49" s="159"/>
      <c r="DG49" s="159"/>
      <c r="DH49" s="159"/>
      <c r="DI49" s="159"/>
      <c r="DJ49" s="159"/>
      <c r="DK49" s="159"/>
      <c r="DL49" s="159"/>
      <c r="DM49" s="159"/>
      <c r="DN49" s="159"/>
      <c r="DO49" s="159"/>
      <c r="DP49" s="159"/>
      <c r="DQ49" s="159"/>
      <c r="DR49" s="159"/>
      <c r="DS49" s="159"/>
    </row>
    <row r="50" spans="1:123" x14ac:dyDescent="0.25">
      <c r="A50" s="162" t="s">
        <v>218</v>
      </c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4"/>
      <c r="W50" s="164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3"/>
      <c r="BQ50" s="163"/>
      <c r="BR50" s="163"/>
      <c r="BS50" s="163"/>
      <c r="BT50" s="163"/>
      <c r="BU50" s="163"/>
      <c r="BV50" s="163"/>
      <c r="BW50" s="165"/>
      <c r="BX50" s="163"/>
      <c r="BY50" s="165"/>
      <c r="BZ50" s="163"/>
      <c r="CA50" s="165"/>
      <c r="CB50" s="163"/>
      <c r="CC50" s="165"/>
      <c r="CD50" s="163"/>
      <c r="CE50" s="165"/>
      <c r="CF50" s="163"/>
      <c r="CG50" s="165"/>
      <c r="CH50" s="163"/>
      <c r="CI50" s="165"/>
      <c r="CJ50" s="163"/>
      <c r="CK50" s="165"/>
      <c r="CL50" s="163"/>
      <c r="CM50" s="165"/>
      <c r="CN50" s="163"/>
      <c r="CO50" s="165"/>
      <c r="CP50" s="163"/>
      <c r="CQ50" s="165"/>
      <c r="CR50" s="163"/>
      <c r="CS50" s="165"/>
      <c r="CT50" s="163"/>
      <c r="CU50" s="165"/>
      <c r="CV50" s="163"/>
      <c r="CW50" s="165"/>
      <c r="CX50" s="163"/>
      <c r="CY50" s="165"/>
      <c r="CZ50" s="163"/>
      <c r="DA50" s="165"/>
      <c r="DB50" s="163"/>
      <c r="DC50" s="165"/>
      <c r="DD50" s="163"/>
      <c r="DE50" s="165"/>
      <c r="DF50" s="163"/>
      <c r="DG50" s="165"/>
      <c r="DH50" s="163"/>
      <c r="DI50" s="165"/>
      <c r="DJ50" s="163"/>
      <c r="DK50" s="165"/>
      <c r="DL50" s="163"/>
      <c r="DM50" s="165"/>
      <c r="DN50" s="163"/>
      <c r="DO50" s="165"/>
      <c r="DP50" s="163"/>
      <c r="DQ50" s="165"/>
      <c r="DR50" s="163"/>
      <c r="DS50" s="165"/>
    </row>
    <row r="51" spans="1:123" x14ac:dyDescent="0.25">
      <c r="A51" s="166" t="s">
        <v>210</v>
      </c>
      <c r="B51" s="230">
        <f>B41</f>
        <v>44562</v>
      </c>
      <c r="C51" s="231"/>
      <c r="D51" s="230" t="e">
        <f ca="1">D41</f>
        <v>#NAME?</v>
      </c>
      <c r="E51" s="231"/>
      <c r="F51" s="230" t="e">
        <f ca="1">F41</f>
        <v>#NAME?</v>
      </c>
      <c r="G51" s="231"/>
      <c r="H51" s="230" t="e">
        <f ca="1">H41</f>
        <v>#NAME?</v>
      </c>
      <c r="I51" s="231"/>
      <c r="J51" s="230" t="e">
        <f ca="1">J41</f>
        <v>#NAME?</v>
      </c>
      <c r="K51" s="231"/>
      <c r="L51" s="230" t="e">
        <f ca="1">L41</f>
        <v>#NAME?</v>
      </c>
      <c r="M51" s="231"/>
      <c r="N51" s="230" t="e">
        <f ca="1">N41</f>
        <v>#NAME?</v>
      </c>
      <c r="O51" s="231"/>
      <c r="P51" s="230" t="e">
        <f ca="1">P41</f>
        <v>#NAME?</v>
      </c>
      <c r="Q51" s="231"/>
      <c r="R51" s="230" t="e">
        <f ca="1">R41</f>
        <v>#NAME?</v>
      </c>
      <c r="S51" s="231"/>
      <c r="T51" s="230" t="e">
        <f ca="1">T41</f>
        <v>#NAME?</v>
      </c>
      <c r="U51" s="231"/>
      <c r="V51" s="230" t="e">
        <f ca="1">V41</f>
        <v>#NAME?</v>
      </c>
      <c r="W51" s="258"/>
      <c r="X51" s="230" t="e">
        <f ca="1">X41</f>
        <v>#NAME?</v>
      </c>
      <c r="Y51" s="231"/>
      <c r="Z51" s="230" t="e">
        <f ca="1">Z41</f>
        <v>#NAME?</v>
      </c>
      <c r="AA51" s="231"/>
      <c r="AB51" s="230" t="e">
        <f ca="1">AB41</f>
        <v>#NAME?</v>
      </c>
      <c r="AC51" s="231"/>
      <c r="AD51" s="230" t="e">
        <f ca="1">AD41</f>
        <v>#NAME?</v>
      </c>
      <c r="AE51" s="231"/>
      <c r="AF51" s="230" t="e">
        <f ca="1">AF41</f>
        <v>#NAME?</v>
      </c>
      <c r="AG51" s="231"/>
      <c r="AH51" s="230" t="e">
        <f ca="1">AH41</f>
        <v>#NAME?</v>
      </c>
      <c r="AI51" s="231"/>
      <c r="AJ51" s="230" t="e">
        <f ca="1">AJ41</f>
        <v>#NAME?</v>
      </c>
      <c r="AK51" s="231"/>
      <c r="AL51" s="230" t="e">
        <f ca="1">AL41</f>
        <v>#NAME?</v>
      </c>
      <c r="AM51" s="231"/>
      <c r="AN51" s="230" t="e">
        <f ca="1">AN41</f>
        <v>#NAME?</v>
      </c>
      <c r="AO51" s="231"/>
      <c r="AP51" s="230" t="e">
        <f ca="1">AP41</f>
        <v>#NAME?</v>
      </c>
      <c r="AQ51" s="231"/>
      <c r="AR51" s="230" t="e">
        <f ca="1">AR41</f>
        <v>#NAME?</v>
      </c>
      <c r="AS51" s="231"/>
      <c r="AT51" s="230" t="e">
        <f ca="1">AT41</f>
        <v>#NAME?</v>
      </c>
      <c r="AU51" s="231"/>
      <c r="AV51" s="230" t="e">
        <f ca="1">AV41</f>
        <v>#NAME?</v>
      </c>
      <c r="AW51" s="231"/>
      <c r="AX51" s="230" t="e">
        <f ca="1">AX41</f>
        <v>#NAME?</v>
      </c>
      <c r="AY51" s="231"/>
      <c r="AZ51" s="257" t="e">
        <f ca="1">AZ41</f>
        <v>#NAME?</v>
      </c>
      <c r="BA51" s="231"/>
      <c r="BB51" s="257" t="e">
        <f ca="1">BB41</f>
        <v>#NAME?</v>
      </c>
      <c r="BC51" s="231"/>
      <c r="BD51" s="257" t="e">
        <f ca="1">BD41</f>
        <v>#NAME?</v>
      </c>
      <c r="BE51" s="231"/>
      <c r="BF51" s="230" t="str">
        <f>$BF$8</f>
        <v>06 a 31 - Mai - 24</v>
      </c>
      <c r="BG51" s="231"/>
      <c r="BH51" s="230" t="e">
        <f ca="1">_xll.FIMMÊS(BD51,0)+1</f>
        <v>#NAME?</v>
      </c>
      <c r="BI51" s="231"/>
      <c r="BJ51" s="257" t="e">
        <f ca="1">BJ41</f>
        <v>#NAME?</v>
      </c>
      <c r="BK51" s="231"/>
      <c r="BL51" s="257" t="e">
        <f ca="1">BL41</f>
        <v>#NAME?</v>
      </c>
      <c r="BM51" s="231"/>
      <c r="BN51" s="257" t="e">
        <f ca="1">BN41</f>
        <v>#NAME?</v>
      </c>
      <c r="BO51" s="231"/>
      <c r="BP51" s="257" t="e">
        <f ca="1">BP41</f>
        <v>#NAME?</v>
      </c>
      <c r="BQ51" s="231"/>
      <c r="BR51" s="257" t="e">
        <f ca="1">BR41</f>
        <v>#NAME?</v>
      </c>
      <c r="BS51" s="231"/>
      <c r="BT51" s="257" t="e">
        <f ca="1">BT41</f>
        <v>#NAME?</v>
      </c>
      <c r="BU51" s="231"/>
      <c r="BV51" s="257" t="e">
        <f ca="1">BV41</f>
        <v>#NAME?</v>
      </c>
      <c r="BW51" s="231"/>
      <c r="BX51" s="257" t="e">
        <f ca="1">BX41</f>
        <v>#NAME?</v>
      </c>
      <c r="BY51" s="231"/>
      <c r="BZ51" s="257" t="e">
        <f ca="1">BZ41</f>
        <v>#NAME?</v>
      </c>
      <c r="CA51" s="231"/>
      <c r="CB51" s="257" t="e">
        <f ca="1">CB41</f>
        <v>#NAME?</v>
      </c>
      <c r="CC51" s="231"/>
      <c r="CD51" s="257" t="e">
        <f ca="1">CD41</f>
        <v>#NAME?</v>
      </c>
      <c r="CE51" s="231"/>
      <c r="CF51" s="257" t="e">
        <f ca="1">CF41</f>
        <v>#NAME?</v>
      </c>
      <c r="CG51" s="231"/>
      <c r="CH51" s="257" t="e">
        <f ca="1">CH41</f>
        <v>#NAME?</v>
      </c>
      <c r="CI51" s="231"/>
      <c r="CJ51" s="257" t="e">
        <f ca="1">CJ41</f>
        <v>#NAME?</v>
      </c>
      <c r="CK51" s="231"/>
      <c r="CL51" s="257" t="e">
        <f ca="1">CL41</f>
        <v>#NAME?</v>
      </c>
      <c r="CM51" s="231"/>
      <c r="CN51" s="257" t="e">
        <f ca="1">CN41</f>
        <v>#NAME?</v>
      </c>
      <c r="CO51" s="231"/>
      <c r="CP51" s="257" t="e">
        <f ca="1">CP41</f>
        <v>#NAME?</v>
      </c>
      <c r="CQ51" s="231"/>
      <c r="CR51" s="257" t="e">
        <f ca="1">CR41</f>
        <v>#NAME?</v>
      </c>
      <c r="CS51" s="231"/>
      <c r="CT51" s="257" t="e">
        <f ca="1">CT41</f>
        <v>#NAME?</v>
      </c>
      <c r="CU51" s="231"/>
      <c r="CV51" s="257" t="e">
        <f ca="1">CV41</f>
        <v>#NAME?</v>
      </c>
      <c r="CW51" s="231"/>
      <c r="CX51" s="257" t="e">
        <f ca="1">CX41</f>
        <v>#NAME?</v>
      </c>
      <c r="CY51" s="231"/>
      <c r="CZ51" s="257" t="e">
        <f ca="1">CZ41</f>
        <v>#NAME?</v>
      </c>
      <c r="DA51" s="231"/>
      <c r="DB51" s="257" t="e">
        <f ca="1">DB41</f>
        <v>#NAME?</v>
      </c>
      <c r="DC51" s="231"/>
      <c r="DD51" s="257" t="e">
        <f ca="1">DD41</f>
        <v>#NAME?</v>
      </c>
      <c r="DE51" s="231"/>
      <c r="DF51" s="257" t="e">
        <f ca="1">DF41</f>
        <v>#NAME?</v>
      </c>
      <c r="DG51" s="231"/>
      <c r="DH51" s="257" t="e">
        <f ca="1">DH41</f>
        <v>#NAME?</v>
      </c>
      <c r="DI51" s="231"/>
      <c r="DJ51" s="257" t="e">
        <f ca="1">DJ41</f>
        <v>#NAME?</v>
      </c>
      <c r="DK51" s="231"/>
      <c r="DL51" s="257" t="e">
        <f ca="1">DL41</f>
        <v>#NAME?</v>
      </c>
      <c r="DM51" s="231"/>
      <c r="DN51" s="257" t="e">
        <f ca="1">DN41</f>
        <v>#NAME?</v>
      </c>
      <c r="DO51" s="231"/>
      <c r="DP51" s="257" t="e">
        <f ca="1">DP41</f>
        <v>#NAME?</v>
      </c>
      <c r="DQ51" s="231"/>
      <c r="DR51" s="257" t="e">
        <f ca="1">DR41</f>
        <v>#NAME?</v>
      </c>
      <c r="DS51" s="231"/>
    </row>
    <row r="52" spans="1:123" s="168" customFormat="1" ht="13.5" x14ac:dyDescent="0.25">
      <c r="A52" s="177" t="s">
        <v>219</v>
      </c>
      <c r="B52" s="277">
        <v>55</v>
      </c>
      <c r="C52" s="266"/>
      <c r="D52" s="277">
        <v>65</v>
      </c>
      <c r="E52" s="266"/>
      <c r="F52" s="277">
        <v>64</v>
      </c>
      <c r="G52" s="266"/>
      <c r="H52" s="277">
        <v>59</v>
      </c>
      <c r="I52" s="266"/>
      <c r="J52" s="277">
        <v>54</v>
      </c>
      <c r="K52" s="266"/>
      <c r="L52" s="277">
        <v>52</v>
      </c>
      <c r="M52" s="266"/>
      <c r="N52" s="277">
        <v>48</v>
      </c>
      <c r="O52" s="266"/>
      <c r="P52" s="277">
        <v>47</v>
      </c>
      <c r="Q52" s="266"/>
      <c r="R52" s="277">
        <v>47</v>
      </c>
      <c r="S52" s="266"/>
      <c r="T52" s="277">
        <v>48</v>
      </c>
      <c r="U52" s="266"/>
      <c r="V52" s="223">
        <v>48</v>
      </c>
      <c r="W52" s="225"/>
      <c r="X52" s="277">
        <v>49</v>
      </c>
      <c r="Y52" s="266"/>
      <c r="Z52" s="277">
        <v>48</v>
      </c>
      <c r="AA52" s="266"/>
      <c r="AB52" s="277">
        <v>46</v>
      </c>
      <c r="AC52" s="266"/>
      <c r="AD52" s="277">
        <v>46</v>
      </c>
      <c r="AE52" s="266"/>
      <c r="AF52" s="277">
        <v>48</v>
      </c>
      <c r="AG52" s="266"/>
      <c r="AH52" s="277">
        <v>46</v>
      </c>
      <c r="AI52" s="266"/>
      <c r="AJ52" s="277">
        <v>46</v>
      </c>
      <c r="AK52" s="266"/>
      <c r="AL52" s="277">
        <v>46</v>
      </c>
      <c r="AM52" s="266"/>
      <c r="AN52" s="277">
        <v>46</v>
      </c>
      <c r="AO52" s="266"/>
      <c r="AP52" s="277">
        <v>46</v>
      </c>
      <c r="AQ52" s="266"/>
      <c r="AR52" s="277">
        <v>46</v>
      </c>
      <c r="AS52" s="266"/>
      <c r="AT52" s="277">
        <v>46</v>
      </c>
      <c r="AU52" s="266"/>
      <c r="AV52" s="277">
        <v>46</v>
      </c>
      <c r="AW52" s="266"/>
      <c r="AX52" s="277">
        <v>46</v>
      </c>
      <c r="AY52" s="266"/>
      <c r="AZ52" s="277">
        <v>49</v>
      </c>
      <c r="BA52" s="266"/>
      <c r="BB52" s="277">
        <v>48</v>
      </c>
      <c r="BC52" s="266"/>
      <c r="BD52" s="277">
        <v>50</v>
      </c>
      <c r="BE52" s="266"/>
      <c r="BF52" s="277"/>
      <c r="BG52" s="266"/>
      <c r="BH52" s="277">
        <v>53</v>
      </c>
      <c r="BI52" s="266"/>
      <c r="BJ52" s="277">
        <v>53</v>
      </c>
      <c r="BK52" s="266"/>
      <c r="BL52" s="277">
        <v>53</v>
      </c>
      <c r="BM52" s="266"/>
      <c r="BN52" s="277">
        <v>53</v>
      </c>
      <c r="BO52" s="266"/>
      <c r="BP52" s="277">
        <v>53</v>
      </c>
      <c r="BQ52" s="266"/>
      <c r="BR52" s="277">
        <v>53</v>
      </c>
      <c r="BS52" s="266"/>
      <c r="BT52" s="277">
        <v>55</v>
      </c>
      <c r="BU52" s="266"/>
      <c r="BV52" s="277">
        <v>55</v>
      </c>
      <c r="BW52" s="266"/>
      <c r="BX52" s="277">
        <v>56</v>
      </c>
      <c r="BY52" s="266"/>
      <c r="BZ52" s="277">
        <v>60</v>
      </c>
      <c r="CA52" s="266"/>
      <c r="CB52" s="277">
        <v>61</v>
      </c>
      <c r="CC52" s="266"/>
      <c r="CD52" s="277">
        <v>61</v>
      </c>
      <c r="CE52" s="266"/>
      <c r="CF52" s="277">
        <v>61</v>
      </c>
      <c r="CG52" s="266"/>
      <c r="CH52" s="277">
        <v>61</v>
      </c>
      <c r="CI52" s="266"/>
      <c r="CJ52" s="277"/>
      <c r="CK52" s="266"/>
      <c r="CL52" s="277"/>
      <c r="CM52" s="266"/>
      <c r="CN52" s="277"/>
      <c r="CO52" s="266"/>
      <c r="CP52" s="277"/>
      <c r="CQ52" s="266"/>
      <c r="CR52" s="277"/>
      <c r="CS52" s="266"/>
      <c r="CT52" s="277"/>
      <c r="CU52" s="266"/>
      <c r="CV52" s="277"/>
      <c r="CW52" s="266"/>
      <c r="CX52" s="277"/>
      <c r="CY52" s="266"/>
      <c r="CZ52" s="277"/>
      <c r="DA52" s="266"/>
      <c r="DB52" s="277"/>
      <c r="DC52" s="266"/>
      <c r="DD52" s="277"/>
      <c r="DE52" s="266"/>
      <c r="DF52" s="277"/>
      <c r="DG52" s="266"/>
      <c r="DH52" s="277"/>
      <c r="DI52" s="266"/>
      <c r="DJ52" s="277"/>
      <c r="DK52" s="266"/>
      <c r="DL52" s="277"/>
      <c r="DM52" s="266"/>
      <c r="DN52" s="277"/>
      <c r="DO52" s="266"/>
      <c r="DP52" s="277"/>
      <c r="DQ52" s="266"/>
      <c r="DR52" s="277"/>
      <c r="DS52" s="266"/>
    </row>
    <row r="53" spans="1:123" s="168" customFormat="1" ht="13.5" x14ac:dyDescent="0.25">
      <c r="A53" s="177" t="s">
        <v>220</v>
      </c>
      <c r="B53" s="277">
        <v>162</v>
      </c>
      <c r="C53" s="266"/>
      <c r="D53" s="277">
        <v>189</v>
      </c>
      <c r="E53" s="266"/>
      <c r="F53" s="277">
        <v>187</v>
      </c>
      <c r="G53" s="266"/>
      <c r="H53" s="277">
        <v>184</v>
      </c>
      <c r="I53" s="266"/>
      <c r="J53" s="277">
        <v>178</v>
      </c>
      <c r="K53" s="266"/>
      <c r="L53" s="277">
        <v>182</v>
      </c>
      <c r="M53" s="266"/>
      <c r="N53" s="277">
        <v>168</v>
      </c>
      <c r="O53" s="266"/>
      <c r="P53" s="277">
        <v>221</v>
      </c>
      <c r="Q53" s="266"/>
      <c r="R53" s="277">
        <v>222</v>
      </c>
      <c r="S53" s="266"/>
      <c r="T53" s="277">
        <v>174</v>
      </c>
      <c r="U53" s="266"/>
      <c r="V53" s="223">
        <v>222</v>
      </c>
      <c r="W53" s="225"/>
      <c r="X53" s="277">
        <v>178</v>
      </c>
      <c r="Y53" s="266"/>
      <c r="Z53" s="277">
        <v>174</v>
      </c>
      <c r="AA53" s="266"/>
      <c r="AB53" s="277">
        <v>178</v>
      </c>
      <c r="AC53" s="266"/>
      <c r="AD53" s="277">
        <v>174</v>
      </c>
      <c r="AE53" s="266"/>
      <c r="AF53" s="277">
        <v>176</v>
      </c>
      <c r="AG53" s="266"/>
      <c r="AH53" s="277">
        <v>222</v>
      </c>
      <c r="AI53" s="266"/>
      <c r="AJ53" s="277">
        <v>175</v>
      </c>
      <c r="AK53" s="266"/>
      <c r="AL53" s="277">
        <v>176</v>
      </c>
      <c r="AM53" s="266"/>
      <c r="AN53" s="277">
        <v>174</v>
      </c>
      <c r="AO53" s="266"/>
      <c r="AP53" s="277">
        <v>172</v>
      </c>
      <c r="AQ53" s="266"/>
      <c r="AR53" s="277">
        <v>217</v>
      </c>
      <c r="AS53" s="266"/>
      <c r="AT53" s="277">
        <v>172</v>
      </c>
      <c r="AU53" s="266"/>
      <c r="AV53" s="277">
        <v>217</v>
      </c>
      <c r="AW53" s="266"/>
      <c r="AX53" s="277">
        <v>218</v>
      </c>
      <c r="AY53" s="266"/>
      <c r="AZ53" s="277">
        <v>174</v>
      </c>
      <c r="BA53" s="266"/>
      <c r="BB53" s="277">
        <v>174</v>
      </c>
      <c r="BC53" s="266"/>
      <c r="BD53" s="277">
        <v>229</v>
      </c>
      <c r="BE53" s="266"/>
      <c r="BF53" s="277"/>
      <c r="BG53" s="266"/>
      <c r="BH53" s="277">
        <v>239</v>
      </c>
      <c r="BI53" s="266"/>
      <c r="BJ53" s="277">
        <v>239</v>
      </c>
      <c r="BK53" s="266"/>
      <c r="BL53" s="277">
        <v>239</v>
      </c>
      <c r="BM53" s="266"/>
      <c r="BN53" s="277">
        <v>241</v>
      </c>
      <c r="BO53" s="266"/>
      <c r="BP53" s="277">
        <v>241</v>
      </c>
      <c r="BQ53" s="266"/>
      <c r="BR53" s="277">
        <v>242</v>
      </c>
      <c r="BS53" s="266"/>
      <c r="BT53" s="277">
        <v>246</v>
      </c>
      <c r="BU53" s="266"/>
      <c r="BV53" s="277">
        <v>247</v>
      </c>
      <c r="BW53" s="266"/>
      <c r="BX53" s="277">
        <v>248</v>
      </c>
      <c r="BY53" s="266"/>
      <c r="BZ53" s="277">
        <v>256</v>
      </c>
      <c r="CA53" s="266"/>
      <c r="CB53" s="277">
        <v>260</v>
      </c>
      <c r="CC53" s="266"/>
      <c r="CD53" s="277">
        <v>260</v>
      </c>
      <c r="CE53" s="266"/>
      <c r="CF53" s="277">
        <v>260</v>
      </c>
      <c r="CG53" s="266"/>
      <c r="CH53" s="277">
        <v>261</v>
      </c>
      <c r="CI53" s="266"/>
      <c r="CJ53" s="277"/>
      <c r="CK53" s="266"/>
      <c r="CL53" s="277"/>
      <c r="CM53" s="266"/>
      <c r="CN53" s="277"/>
      <c r="CO53" s="266"/>
      <c r="CP53" s="277"/>
      <c r="CQ53" s="266"/>
      <c r="CR53" s="277"/>
      <c r="CS53" s="266"/>
      <c r="CT53" s="277"/>
      <c r="CU53" s="266"/>
      <c r="CV53" s="277"/>
      <c r="CW53" s="266"/>
      <c r="CX53" s="277"/>
      <c r="CY53" s="266"/>
      <c r="CZ53" s="277"/>
      <c r="DA53" s="266"/>
      <c r="DB53" s="277"/>
      <c r="DC53" s="266"/>
      <c r="DD53" s="277"/>
      <c r="DE53" s="266"/>
      <c r="DF53" s="277"/>
      <c r="DG53" s="266"/>
      <c r="DH53" s="277"/>
      <c r="DI53" s="266"/>
      <c r="DJ53" s="277"/>
      <c r="DK53" s="266"/>
      <c r="DL53" s="277"/>
      <c r="DM53" s="266"/>
      <c r="DN53" s="277"/>
      <c r="DO53" s="266"/>
      <c r="DP53" s="277"/>
      <c r="DQ53" s="266"/>
      <c r="DR53" s="277"/>
      <c r="DS53" s="266"/>
    </row>
    <row r="54" spans="1:123" s="168" customFormat="1" ht="13.5" x14ac:dyDescent="0.25">
      <c r="A54" s="177" t="s">
        <v>221</v>
      </c>
      <c r="B54" s="277">
        <v>291</v>
      </c>
      <c r="C54" s="266"/>
      <c r="D54" s="277">
        <v>337</v>
      </c>
      <c r="E54" s="266"/>
      <c r="F54" s="277">
        <v>328</v>
      </c>
      <c r="G54" s="266"/>
      <c r="H54" s="277">
        <v>624</v>
      </c>
      <c r="I54" s="266"/>
      <c r="J54" s="277">
        <v>642</v>
      </c>
      <c r="K54" s="266"/>
      <c r="L54" s="277">
        <v>323</v>
      </c>
      <c r="M54" s="266"/>
      <c r="N54" s="277">
        <v>301</v>
      </c>
      <c r="O54" s="266"/>
      <c r="P54" s="277">
        <v>309</v>
      </c>
      <c r="Q54" s="266"/>
      <c r="R54" s="277">
        <v>632</v>
      </c>
      <c r="S54" s="266"/>
      <c r="T54" s="277">
        <v>634</v>
      </c>
      <c r="U54" s="266"/>
      <c r="V54" s="223">
        <v>679</v>
      </c>
      <c r="W54" s="225"/>
      <c r="X54" s="277">
        <v>685</v>
      </c>
      <c r="Y54" s="266"/>
      <c r="Z54" s="277">
        <v>668</v>
      </c>
      <c r="AA54" s="266"/>
      <c r="AB54" s="277">
        <v>667</v>
      </c>
      <c r="AC54" s="266"/>
      <c r="AD54" s="277">
        <v>663</v>
      </c>
      <c r="AE54" s="266"/>
      <c r="AF54" s="277">
        <v>671</v>
      </c>
      <c r="AG54" s="266"/>
      <c r="AH54" s="277">
        <v>678</v>
      </c>
      <c r="AI54" s="266"/>
      <c r="AJ54" s="277">
        <v>679</v>
      </c>
      <c r="AK54" s="266"/>
      <c r="AL54" s="277">
        <v>677</v>
      </c>
      <c r="AM54" s="266"/>
      <c r="AN54" s="277">
        <v>674</v>
      </c>
      <c r="AO54" s="266"/>
      <c r="AP54" s="277">
        <v>687</v>
      </c>
      <c r="AQ54" s="266"/>
      <c r="AR54" s="277">
        <v>682</v>
      </c>
      <c r="AS54" s="266"/>
      <c r="AT54" s="277">
        <v>304</v>
      </c>
      <c r="AU54" s="266"/>
      <c r="AV54" s="277">
        <v>305</v>
      </c>
      <c r="AW54" s="266"/>
      <c r="AX54" s="277">
        <v>307</v>
      </c>
      <c r="AY54" s="266"/>
      <c r="AZ54" s="277">
        <v>690</v>
      </c>
      <c r="BA54" s="266"/>
      <c r="BB54" s="277">
        <v>690</v>
      </c>
      <c r="BC54" s="266"/>
      <c r="BD54" s="277">
        <v>649</v>
      </c>
      <c r="BE54" s="266"/>
      <c r="BF54" s="277"/>
      <c r="BG54" s="266"/>
      <c r="BH54" s="277">
        <v>659</v>
      </c>
      <c r="BI54" s="266"/>
      <c r="BJ54" s="277">
        <v>662</v>
      </c>
      <c r="BK54" s="266"/>
      <c r="BL54" s="277">
        <v>660</v>
      </c>
      <c r="BM54" s="266"/>
      <c r="BN54" s="277">
        <v>662</v>
      </c>
      <c r="BO54" s="266"/>
      <c r="BP54" s="277">
        <v>662</v>
      </c>
      <c r="BQ54" s="266"/>
      <c r="BR54" s="277">
        <v>666</v>
      </c>
      <c r="BS54" s="266"/>
      <c r="BT54" s="277">
        <v>665</v>
      </c>
      <c r="BU54" s="266"/>
      <c r="BV54" s="277">
        <v>665</v>
      </c>
      <c r="BW54" s="266"/>
      <c r="BX54" s="277">
        <v>670</v>
      </c>
      <c r="BY54" s="266"/>
      <c r="BZ54" s="277">
        <v>680</v>
      </c>
      <c r="CA54" s="266"/>
      <c r="CB54" s="277">
        <v>701</v>
      </c>
      <c r="CC54" s="266"/>
      <c r="CD54" s="277">
        <v>704</v>
      </c>
      <c r="CE54" s="266"/>
      <c r="CF54" s="277">
        <v>706</v>
      </c>
      <c r="CG54" s="266"/>
      <c r="CH54" s="277">
        <v>706</v>
      </c>
      <c r="CI54" s="266"/>
      <c r="CJ54" s="277"/>
      <c r="CK54" s="266"/>
      <c r="CL54" s="277"/>
      <c r="CM54" s="266"/>
      <c r="CN54" s="277"/>
      <c r="CO54" s="266"/>
      <c r="CP54" s="277"/>
      <c r="CQ54" s="266"/>
      <c r="CR54" s="277"/>
      <c r="CS54" s="266"/>
      <c r="CT54" s="277"/>
      <c r="CU54" s="266"/>
      <c r="CV54" s="277"/>
      <c r="CW54" s="266"/>
      <c r="CX54" s="277"/>
      <c r="CY54" s="266"/>
      <c r="CZ54" s="277"/>
      <c r="DA54" s="266"/>
      <c r="DB54" s="277"/>
      <c r="DC54" s="266"/>
      <c r="DD54" s="277"/>
      <c r="DE54" s="266"/>
      <c r="DF54" s="277"/>
      <c r="DG54" s="266"/>
      <c r="DH54" s="277"/>
      <c r="DI54" s="266"/>
      <c r="DJ54" s="277"/>
      <c r="DK54" s="266"/>
      <c r="DL54" s="277"/>
      <c r="DM54" s="266"/>
      <c r="DN54" s="277"/>
      <c r="DO54" s="266"/>
      <c r="DP54" s="277"/>
      <c r="DQ54" s="266"/>
      <c r="DR54" s="277"/>
      <c r="DS54" s="266"/>
    </row>
    <row r="55" spans="1:123" s="168" customFormat="1" ht="13.5" x14ac:dyDescent="0.25">
      <c r="A55" s="177" t="s">
        <v>222</v>
      </c>
      <c r="B55" s="277">
        <v>103</v>
      </c>
      <c r="C55" s="266"/>
      <c r="D55" s="277">
        <v>115</v>
      </c>
      <c r="E55" s="266"/>
      <c r="F55" s="277">
        <v>154</v>
      </c>
      <c r="G55" s="266"/>
      <c r="H55" s="277">
        <v>135</v>
      </c>
      <c r="I55" s="266"/>
      <c r="J55" s="277">
        <v>134</v>
      </c>
      <c r="K55" s="266"/>
      <c r="L55" s="277">
        <v>132</v>
      </c>
      <c r="M55" s="266"/>
      <c r="N55" s="277">
        <v>136</v>
      </c>
      <c r="O55" s="266"/>
      <c r="P55" s="277">
        <v>147</v>
      </c>
      <c r="Q55" s="266"/>
      <c r="R55" s="277">
        <v>130</v>
      </c>
      <c r="S55" s="266"/>
      <c r="T55" s="277">
        <v>128</v>
      </c>
      <c r="U55" s="266"/>
      <c r="V55" s="223">
        <v>170</v>
      </c>
      <c r="W55" s="225"/>
      <c r="X55" s="277">
        <v>125</v>
      </c>
      <c r="Y55" s="266"/>
      <c r="Z55" s="277">
        <v>127</v>
      </c>
      <c r="AA55" s="266"/>
      <c r="AB55" s="277">
        <v>118</v>
      </c>
      <c r="AC55" s="266"/>
      <c r="AD55" s="277">
        <v>120</v>
      </c>
      <c r="AE55" s="266"/>
      <c r="AF55" s="277">
        <v>126</v>
      </c>
      <c r="AG55" s="266"/>
      <c r="AH55" s="277">
        <v>125</v>
      </c>
      <c r="AI55" s="266"/>
      <c r="AJ55" s="277">
        <v>124</v>
      </c>
      <c r="AK55" s="266"/>
      <c r="AL55" s="277">
        <v>124</v>
      </c>
      <c r="AM55" s="266"/>
      <c r="AN55" s="277">
        <v>120</v>
      </c>
      <c r="AO55" s="266"/>
      <c r="AP55" s="277">
        <v>124</v>
      </c>
      <c r="AQ55" s="266"/>
      <c r="AR55" s="277">
        <v>123</v>
      </c>
      <c r="AS55" s="266"/>
      <c r="AT55" s="277">
        <v>170</v>
      </c>
      <c r="AU55" s="266"/>
      <c r="AV55" s="277">
        <v>170</v>
      </c>
      <c r="AW55" s="266"/>
      <c r="AX55" s="277">
        <v>170</v>
      </c>
      <c r="AY55" s="266"/>
      <c r="AZ55" s="277">
        <v>170</v>
      </c>
      <c r="BA55" s="266"/>
      <c r="BB55" s="277">
        <v>170</v>
      </c>
      <c r="BC55" s="266"/>
      <c r="BD55" s="277">
        <v>129</v>
      </c>
      <c r="BE55" s="266"/>
      <c r="BF55" s="277"/>
      <c r="BG55" s="266"/>
      <c r="BH55" s="277">
        <v>123</v>
      </c>
      <c r="BI55" s="266"/>
      <c r="BJ55" s="277">
        <v>123</v>
      </c>
      <c r="BK55" s="266"/>
      <c r="BL55" s="277">
        <v>123</v>
      </c>
      <c r="BM55" s="266"/>
      <c r="BN55" s="277">
        <v>137</v>
      </c>
      <c r="BO55" s="266"/>
      <c r="BP55" s="277">
        <v>126</v>
      </c>
      <c r="BQ55" s="266"/>
      <c r="BR55" s="277">
        <v>123</v>
      </c>
      <c r="BS55" s="266"/>
      <c r="BT55" s="277">
        <v>123</v>
      </c>
      <c r="BU55" s="266"/>
      <c r="BV55" s="277">
        <v>123</v>
      </c>
      <c r="BW55" s="266"/>
      <c r="BX55" s="277">
        <v>126</v>
      </c>
      <c r="BY55" s="266"/>
      <c r="BZ55" s="277">
        <v>126</v>
      </c>
      <c r="CA55" s="266"/>
      <c r="CB55" s="277">
        <v>140</v>
      </c>
      <c r="CC55" s="266"/>
      <c r="CD55" s="277">
        <v>140</v>
      </c>
      <c r="CE55" s="266"/>
      <c r="CF55" s="277">
        <v>140</v>
      </c>
      <c r="CG55" s="266"/>
      <c r="CH55" s="277">
        <v>140</v>
      </c>
      <c r="CI55" s="266"/>
      <c r="CJ55" s="277"/>
      <c r="CK55" s="266"/>
      <c r="CL55" s="277"/>
      <c r="CM55" s="266"/>
      <c r="CN55" s="277"/>
      <c r="CO55" s="266"/>
      <c r="CP55" s="277"/>
      <c r="CQ55" s="266"/>
      <c r="CR55" s="277"/>
      <c r="CS55" s="266"/>
      <c r="CT55" s="277"/>
      <c r="CU55" s="266"/>
      <c r="CV55" s="277"/>
      <c r="CW55" s="266"/>
      <c r="CX55" s="277"/>
      <c r="CY55" s="266"/>
      <c r="CZ55" s="277"/>
      <c r="DA55" s="266"/>
      <c r="DB55" s="277"/>
      <c r="DC55" s="266"/>
      <c r="DD55" s="277"/>
      <c r="DE55" s="266"/>
      <c r="DF55" s="277"/>
      <c r="DG55" s="266"/>
      <c r="DH55" s="277"/>
      <c r="DI55" s="266"/>
      <c r="DJ55" s="277"/>
      <c r="DK55" s="266"/>
      <c r="DL55" s="277"/>
      <c r="DM55" s="266"/>
      <c r="DN55" s="277"/>
      <c r="DO55" s="266"/>
      <c r="DP55" s="277"/>
      <c r="DQ55" s="266"/>
      <c r="DR55" s="277"/>
      <c r="DS55" s="266"/>
    </row>
    <row r="56" spans="1:123" s="168" customFormat="1" ht="13.5" x14ac:dyDescent="0.25">
      <c r="A56" s="177" t="s">
        <v>223</v>
      </c>
      <c r="B56" s="277">
        <v>62</v>
      </c>
      <c r="C56" s="266"/>
      <c r="D56" s="277">
        <v>71</v>
      </c>
      <c r="E56" s="266"/>
      <c r="F56" s="277">
        <v>64</v>
      </c>
      <c r="G56" s="266"/>
      <c r="H56" s="277">
        <v>88</v>
      </c>
      <c r="I56" s="266"/>
      <c r="J56" s="277">
        <v>84</v>
      </c>
      <c r="K56" s="266"/>
      <c r="L56" s="277">
        <v>68</v>
      </c>
      <c r="M56" s="266"/>
      <c r="N56" s="277">
        <v>77</v>
      </c>
      <c r="O56" s="266"/>
      <c r="P56" s="277">
        <v>88</v>
      </c>
      <c r="Q56" s="266"/>
      <c r="R56" s="277">
        <v>80</v>
      </c>
      <c r="S56" s="266"/>
      <c r="T56" s="277">
        <v>82</v>
      </c>
      <c r="U56" s="266"/>
      <c r="V56" s="223">
        <v>85</v>
      </c>
      <c r="W56" s="225"/>
      <c r="X56" s="277">
        <v>75</v>
      </c>
      <c r="Y56" s="266"/>
      <c r="Z56" s="277">
        <v>77</v>
      </c>
      <c r="AA56" s="266"/>
      <c r="AB56" s="277">
        <v>77</v>
      </c>
      <c r="AC56" s="266"/>
      <c r="AD56" s="277">
        <v>72</v>
      </c>
      <c r="AE56" s="266"/>
      <c r="AF56" s="277">
        <v>73</v>
      </c>
      <c r="AG56" s="266"/>
      <c r="AH56" s="277">
        <v>76</v>
      </c>
      <c r="AI56" s="266"/>
      <c r="AJ56" s="277">
        <v>76</v>
      </c>
      <c r="AK56" s="266"/>
      <c r="AL56" s="277">
        <v>82</v>
      </c>
      <c r="AM56" s="266"/>
      <c r="AN56" s="277">
        <v>78</v>
      </c>
      <c r="AO56" s="266"/>
      <c r="AP56" s="277">
        <v>82</v>
      </c>
      <c r="AQ56" s="266"/>
      <c r="AR56" s="277">
        <v>82</v>
      </c>
      <c r="AS56" s="266"/>
      <c r="AT56" s="277">
        <v>82</v>
      </c>
      <c r="AU56" s="266"/>
      <c r="AV56" s="277">
        <v>82</v>
      </c>
      <c r="AW56" s="266"/>
      <c r="AX56" s="277">
        <v>82</v>
      </c>
      <c r="AY56" s="266"/>
      <c r="AZ56" s="277">
        <v>82</v>
      </c>
      <c r="BA56" s="266"/>
      <c r="BB56" s="277">
        <v>84</v>
      </c>
      <c r="BC56" s="266"/>
      <c r="BD56" s="277">
        <v>29</v>
      </c>
      <c r="BE56" s="266"/>
      <c r="BF56" s="277"/>
      <c r="BG56" s="266"/>
      <c r="BH56" s="277">
        <v>29</v>
      </c>
      <c r="BI56" s="266"/>
      <c r="BJ56" s="277">
        <v>55</v>
      </c>
      <c r="BK56" s="266"/>
      <c r="BL56" s="277">
        <v>43</v>
      </c>
      <c r="BM56" s="266"/>
      <c r="BN56" s="277">
        <v>86</v>
      </c>
      <c r="BO56" s="266"/>
      <c r="BP56" s="277">
        <v>76</v>
      </c>
      <c r="BQ56" s="266"/>
      <c r="BR56" s="277">
        <v>76</v>
      </c>
      <c r="BS56" s="266"/>
      <c r="BT56" s="277">
        <v>76</v>
      </c>
      <c r="BU56" s="266"/>
      <c r="BV56" s="277">
        <v>76</v>
      </c>
      <c r="BW56" s="266"/>
      <c r="BX56" s="277">
        <v>76</v>
      </c>
      <c r="BY56" s="266"/>
      <c r="BZ56" s="277">
        <v>76</v>
      </c>
      <c r="CA56" s="266"/>
      <c r="CB56" s="277">
        <v>76</v>
      </c>
      <c r="CC56" s="266"/>
      <c r="CD56" s="277">
        <v>37</v>
      </c>
      <c r="CE56" s="266"/>
      <c r="CF56" s="277">
        <v>38</v>
      </c>
      <c r="CG56" s="266"/>
      <c r="CH56" s="277">
        <v>45</v>
      </c>
      <c r="CI56" s="266"/>
      <c r="CJ56" s="277"/>
      <c r="CK56" s="266"/>
      <c r="CL56" s="277"/>
      <c r="CM56" s="266"/>
      <c r="CN56" s="277"/>
      <c r="CO56" s="266"/>
      <c r="CP56" s="277"/>
      <c r="CQ56" s="266"/>
      <c r="CR56" s="277"/>
      <c r="CS56" s="266"/>
      <c r="CT56" s="277"/>
      <c r="CU56" s="266"/>
      <c r="CV56" s="277"/>
      <c r="CW56" s="266"/>
      <c r="CX56" s="277"/>
      <c r="CY56" s="266"/>
      <c r="CZ56" s="277"/>
      <c r="DA56" s="266"/>
      <c r="DB56" s="277"/>
      <c r="DC56" s="266"/>
      <c r="DD56" s="277"/>
      <c r="DE56" s="266"/>
      <c r="DF56" s="277"/>
      <c r="DG56" s="266"/>
      <c r="DH56" s="277"/>
      <c r="DI56" s="266"/>
      <c r="DJ56" s="277"/>
      <c r="DK56" s="266"/>
      <c r="DL56" s="277"/>
      <c r="DM56" s="266"/>
      <c r="DN56" s="277"/>
      <c r="DO56" s="266"/>
      <c r="DP56" s="277"/>
      <c r="DQ56" s="266"/>
      <c r="DR56" s="277"/>
      <c r="DS56" s="266"/>
    </row>
    <row r="57" spans="1:123" s="168" customFormat="1" ht="13.5" x14ac:dyDescent="0.25">
      <c r="A57" s="177" t="s">
        <v>224</v>
      </c>
      <c r="B57" s="277">
        <v>92</v>
      </c>
      <c r="C57" s="266"/>
      <c r="D57" s="277">
        <v>92</v>
      </c>
      <c r="E57" s="266"/>
      <c r="F57" s="277">
        <v>83</v>
      </c>
      <c r="G57" s="266"/>
      <c r="H57" s="277">
        <v>93</v>
      </c>
      <c r="I57" s="266"/>
      <c r="J57" s="277">
        <v>92</v>
      </c>
      <c r="K57" s="266"/>
      <c r="L57" s="277">
        <v>93</v>
      </c>
      <c r="M57" s="266"/>
      <c r="N57" s="277">
        <v>92</v>
      </c>
      <c r="O57" s="266"/>
      <c r="P57" s="277">
        <v>91</v>
      </c>
      <c r="Q57" s="266"/>
      <c r="R57" s="277">
        <v>94</v>
      </c>
      <c r="S57" s="266"/>
      <c r="T57" s="277">
        <v>2460</v>
      </c>
      <c r="U57" s="266"/>
      <c r="V57" s="223">
        <v>2308</v>
      </c>
      <c r="W57" s="225"/>
      <c r="X57" s="277">
        <v>92</v>
      </c>
      <c r="Y57" s="266"/>
      <c r="Z57" s="277">
        <v>2976</v>
      </c>
      <c r="AA57" s="266"/>
      <c r="AB57" s="277">
        <v>2688</v>
      </c>
      <c r="AC57" s="266"/>
      <c r="AD57" s="277">
        <v>77</v>
      </c>
      <c r="AE57" s="266"/>
      <c r="AF57" s="277">
        <v>2308</v>
      </c>
      <c r="AG57" s="266"/>
      <c r="AH57" s="277">
        <v>2377</v>
      </c>
      <c r="AI57" s="266"/>
      <c r="AJ57" s="223">
        <v>2153</v>
      </c>
      <c r="AK57" s="266"/>
      <c r="AL57" s="223">
        <v>2387</v>
      </c>
      <c r="AM57" s="266"/>
      <c r="AN57" s="277">
        <v>2449</v>
      </c>
      <c r="AO57" s="266"/>
      <c r="AP57" s="223">
        <v>2370</v>
      </c>
      <c r="AQ57" s="266"/>
      <c r="AR57" s="277">
        <v>2387</v>
      </c>
      <c r="AS57" s="266"/>
      <c r="AT57" s="277">
        <v>2293</v>
      </c>
      <c r="AU57" s="266"/>
      <c r="AV57" s="277">
        <v>2156</v>
      </c>
      <c r="AW57" s="266"/>
      <c r="AX57" s="223">
        <v>2356</v>
      </c>
      <c r="AY57" s="266"/>
      <c r="AZ57" s="223">
        <v>2233</v>
      </c>
      <c r="BA57" s="266"/>
      <c r="BB57" s="223">
        <v>2325</v>
      </c>
      <c r="BC57" s="266"/>
      <c r="BD57" s="277">
        <v>2075</v>
      </c>
      <c r="BE57" s="266"/>
      <c r="BF57" s="278"/>
      <c r="BG57" s="279"/>
      <c r="BH57" s="278">
        <v>77</v>
      </c>
      <c r="BI57" s="279"/>
      <c r="BJ57" s="277">
        <v>2310</v>
      </c>
      <c r="BK57" s="266"/>
      <c r="BL57" s="223">
        <v>85</v>
      </c>
      <c r="BM57" s="266"/>
      <c r="BN57" s="277">
        <v>85</v>
      </c>
      <c r="BO57" s="266"/>
      <c r="BP57" s="277">
        <v>85</v>
      </c>
      <c r="BQ57" s="266"/>
      <c r="BR57" s="277">
        <v>85</v>
      </c>
      <c r="BS57" s="266"/>
      <c r="BT57" s="277">
        <v>85</v>
      </c>
      <c r="BU57" s="266"/>
      <c r="BV57" s="277">
        <v>85</v>
      </c>
      <c r="BW57" s="266"/>
      <c r="BX57" s="277">
        <v>85</v>
      </c>
      <c r="BY57" s="266"/>
      <c r="BZ57" s="277">
        <v>87</v>
      </c>
      <c r="CA57" s="266"/>
      <c r="CB57" s="277">
        <v>87</v>
      </c>
      <c r="CC57" s="266"/>
      <c r="CD57" s="277">
        <v>87</v>
      </c>
      <c r="CE57" s="266"/>
      <c r="CF57" s="277">
        <v>87</v>
      </c>
      <c r="CG57" s="266"/>
      <c r="CH57" s="277">
        <v>87</v>
      </c>
      <c r="CI57" s="266"/>
      <c r="CJ57" s="277"/>
      <c r="CK57" s="266"/>
      <c r="CL57" s="277"/>
      <c r="CM57" s="266"/>
      <c r="CN57" s="277"/>
      <c r="CO57" s="266"/>
      <c r="CP57" s="277"/>
      <c r="CQ57" s="266"/>
      <c r="CR57" s="277"/>
      <c r="CS57" s="266"/>
      <c r="CT57" s="277"/>
      <c r="CU57" s="266"/>
      <c r="CV57" s="277"/>
      <c r="CW57" s="266"/>
      <c r="CX57" s="277"/>
      <c r="CY57" s="266"/>
      <c r="CZ57" s="277"/>
      <c r="DA57" s="266"/>
      <c r="DB57" s="277"/>
      <c r="DC57" s="266"/>
      <c r="DD57" s="277"/>
      <c r="DE57" s="266"/>
      <c r="DF57" s="277"/>
      <c r="DG57" s="266"/>
      <c r="DH57" s="277"/>
      <c r="DI57" s="266"/>
      <c r="DJ57" s="277"/>
      <c r="DK57" s="266"/>
      <c r="DL57" s="277"/>
      <c r="DM57" s="266"/>
      <c r="DN57" s="277"/>
      <c r="DO57" s="266"/>
      <c r="DP57" s="277"/>
      <c r="DQ57" s="266"/>
      <c r="DR57" s="277"/>
      <c r="DS57" s="266"/>
    </row>
    <row r="58" spans="1:123" x14ac:dyDescent="0.25">
      <c r="A58" s="170"/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9"/>
      <c r="BI58" s="159"/>
      <c r="BJ58" s="159"/>
      <c r="BK58" s="159"/>
      <c r="BL58" s="159"/>
      <c r="BM58" s="159"/>
      <c r="BN58" s="159"/>
      <c r="BO58" s="159"/>
      <c r="BP58" s="159"/>
      <c r="BQ58" s="159"/>
      <c r="BR58" s="159"/>
      <c r="BS58" s="159"/>
      <c r="BT58" s="159"/>
      <c r="BU58" s="159"/>
      <c r="BV58" s="159"/>
      <c r="BW58" s="159"/>
      <c r="BX58" s="159"/>
      <c r="BY58" s="159"/>
      <c r="BZ58" s="159"/>
      <c r="CA58" s="159"/>
      <c r="CB58" s="159"/>
      <c r="CC58" s="159"/>
      <c r="CD58" s="159"/>
      <c r="CE58" s="159"/>
      <c r="CF58" s="159"/>
      <c r="CG58" s="159"/>
      <c r="CH58" s="159"/>
      <c r="CI58" s="159"/>
      <c r="CJ58" s="159"/>
      <c r="CK58" s="159"/>
      <c r="CL58" s="159"/>
      <c r="CM58" s="159"/>
      <c r="CN58" s="159"/>
      <c r="CO58" s="159"/>
      <c r="CP58" s="159"/>
      <c r="CQ58" s="159"/>
      <c r="CR58" s="159"/>
      <c r="CS58" s="159"/>
      <c r="CT58" s="159"/>
      <c r="CU58" s="159"/>
      <c r="CV58" s="159"/>
      <c r="CW58" s="159"/>
      <c r="CX58" s="159"/>
      <c r="CY58" s="159"/>
      <c r="CZ58" s="159"/>
      <c r="DA58" s="159"/>
      <c r="DB58" s="159"/>
      <c r="DC58" s="159"/>
      <c r="DD58" s="159"/>
      <c r="DE58" s="159"/>
      <c r="DF58" s="159"/>
      <c r="DG58" s="159"/>
      <c r="DH58" s="159"/>
      <c r="DI58" s="159"/>
      <c r="DJ58" s="159"/>
      <c r="DK58" s="159"/>
      <c r="DL58" s="159"/>
      <c r="DM58" s="159"/>
      <c r="DN58" s="159"/>
      <c r="DO58" s="159"/>
      <c r="DP58" s="159"/>
      <c r="DQ58" s="159"/>
      <c r="DR58" s="159"/>
      <c r="DS58" s="159"/>
    </row>
    <row r="59" spans="1:123" x14ac:dyDescent="0.25">
      <c r="A59" s="162" t="s">
        <v>225</v>
      </c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4"/>
      <c r="W59" s="164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63"/>
      <c r="BN59" s="163"/>
      <c r="BO59" s="163"/>
      <c r="BP59" s="163"/>
      <c r="BQ59" s="163"/>
      <c r="BR59" s="163"/>
      <c r="BS59" s="163"/>
      <c r="BT59" s="163"/>
      <c r="BU59" s="163"/>
      <c r="BV59" s="163"/>
      <c r="BW59" s="165"/>
      <c r="BX59" s="163"/>
      <c r="BY59" s="165"/>
      <c r="BZ59" s="163"/>
      <c r="CA59" s="165"/>
      <c r="CB59" s="163"/>
      <c r="CC59" s="165"/>
      <c r="CD59" s="163"/>
      <c r="CE59" s="165"/>
      <c r="CF59" s="163"/>
      <c r="CG59" s="165"/>
      <c r="CH59" s="163"/>
      <c r="CI59" s="165"/>
      <c r="CJ59" s="163"/>
      <c r="CK59" s="165"/>
      <c r="CL59" s="163"/>
      <c r="CM59" s="165"/>
      <c r="CN59" s="163"/>
      <c r="CO59" s="165"/>
      <c r="CP59" s="163"/>
      <c r="CQ59" s="165"/>
      <c r="CR59" s="163"/>
      <c r="CS59" s="165"/>
      <c r="CT59" s="163"/>
      <c r="CU59" s="165"/>
      <c r="CV59" s="163"/>
      <c r="CW59" s="165"/>
      <c r="CX59" s="163"/>
      <c r="CY59" s="165"/>
      <c r="CZ59" s="163"/>
      <c r="DA59" s="165"/>
      <c r="DB59" s="163"/>
      <c r="DC59" s="165"/>
      <c r="DD59" s="163"/>
      <c r="DE59" s="165"/>
      <c r="DF59" s="163"/>
      <c r="DG59" s="165"/>
      <c r="DH59" s="163"/>
      <c r="DI59" s="165"/>
      <c r="DJ59" s="163"/>
      <c r="DK59" s="165"/>
      <c r="DL59" s="163"/>
      <c r="DM59" s="165"/>
      <c r="DN59" s="163"/>
      <c r="DO59" s="165"/>
      <c r="DP59" s="163"/>
      <c r="DQ59" s="165"/>
      <c r="DR59" s="163"/>
      <c r="DS59" s="165"/>
    </row>
    <row r="60" spans="1:123" x14ac:dyDescent="0.25">
      <c r="A60" s="166" t="s">
        <v>210</v>
      </c>
      <c r="B60" s="230">
        <f>B51</f>
        <v>44562</v>
      </c>
      <c r="C60" s="231"/>
      <c r="D60" s="230" t="e">
        <f ca="1">D51</f>
        <v>#NAME?</v>
      </c>
      <c r="E60" s="231"/>
      <c r="F60" s="230" t="e">
        <f ca="1">F51</f>
        <v>#NAME?</v>
      </c>
      <c r="G60" s="231"/>
      <c r="H60" s="230" t="e">
        <f ca="1">H51</f>
        <v>#NAME?</v>
      </c>
      <c r="I60" s="231"/>
      <c r="J60" s="230" t="e">
        <f ca="1">J51</f>
        <v>#NAME?</v>
      </c>
      <c r="K60" s="231"/>
      <c r="L60" s="230" t="e">
        <f ca="1">L51</f>
        <v>#NAME?</v>
      </c>
      <c r="M60" s="231"/>
      <c r="N60" s="230" t="e">
        <f ca="1">N51</f>
        <v>#NAME?</v>
      </c>
      <c r="O60" s="231"/>
      <c r="P60" s="230" t="e">
        <f ca="1">P51</f>
        <v>#NAME?</v>
      </c>
      <c r="Q60" s="231"/>
      <c r="R60" s="230" t="e">
        <f ca="1">R51</f>
        <v>#NAME?</v>
      </c>
      <c r="S60" s="231"/>
      <c r="T60" s="230" t="e">
        <f ca="1">T51</f>
        <v>#NAME?</v>
      </c>
      <c r="U60" s="231"/>
      <c r="V60" s="230" t="e">
        <f ca="1">V51</f>
        <v>#NAME?</v>
      </c>
      <c r="W60" s="258"/>
      <c r="X60" s="230" t="e">
        <f ca="1">X51</f>
        <v>#NAME?</v>
      </c>
      <c r="Y60" s="231"/>
      <c r="Z60" s="230" t="e">
        <f ca="1">Z51</f>
        <v>#NAME?</v>
      </c>
      <c r="AA60" s="231"/>
      <c r="AB60" s="230" t="e">
        <f ca="1">AB51</f>
        <v>#NAME?</v>
      </c>
      <c r="AC60" s="231"/>
      <c r="AD60" s="230" t="e">
        <f ca="1">AD51</f>
        <v>#NAME?</v>
      </c>
      <c r="AE60" s="231"/>
      <c r="AF60" s="230" t="e">
        <f ca="1">AF51</f>
        <v>#NAME?</v>
      </c>
      <c r="AG60" s="231"/>
      <c r="AH60" s="230" t="e">
        <f ca="1">AH51</f>
        <v>#NAME?</v>
      </c>
      <c r="AI60" s="231"/>
      <c r="AJ60" s="230" t="e">
        <f ca="1">AJ51</f>
        <v>#NAME?</v>
      </c>
      <c r="AK60" s="231"/>
      <c r="AL60" s="230" t="e">
        <f ca="1">AL51</f>
        <v>#NAME?</v>
      </c>
      <c r="AM60" s="231"/>
      <c r="AN60" s="230" t="e">
        <f ca="1">AN51</f>
        <v>#NAME?</v>
      </c>
      <c r="AO60" s="231"/>
      <c r="AP60" s="230" t="e">
        <f ca="1">AP51</f>
        <v>#NAME?</v>
      </c>
      <c r="AQ60" s="231"/>
      <c r="AR60" s="230" t="e">
        <f ca="1">AR51</f>
        <v>#NAME?</v>
      </c>
      <c r="AS60" s="231"/>
      <c r="AT60" s="230" t="e">
        <f ca="1">AT51</f>
        <v>#NAME?</v>
      </c>
      <c r="AU60" s="231"/>
      <c r="AV60" s="230" t="e">
        <f ca="1">AV51</f>
        <v>#NAME?</v>
      </c>
      <c r="AW60" s="231"/>
      <c r="AX60" s="230" t="e">
        <f ca="1">AX51</f>
        <v>#NAME?</v>
      </c>
      <c r="AY60" s="231"/>
      <c r="AZ60" s="257" t="e">
        <f ca="1">AZ51</f>
        <v>#NAME?</v>
      </c>
      <c r="BA60" s="231"/>
      <c r="BB60" s="257" t="e">
        <f ca="1">BB51</f>
        <v>#NAME?</v>
      </c>
      <c r="BC60" s="231"/>
      <c r="BD60" s="257" t="e">
        <f ca="1">BD51</f>
        <v>#NAME?</v>
      </c>
      <c r="BE60" s="231"/>
      <c r="BF60" s="230" t="str">
        <f>$BF$8</f>
        <v>06 a 31 - Mai - 24</v>
      </c>
      <c r="BG60" s="231"/>
      <c r="BH60" s="230" t="e">
        <f ca="1">_xll.FIMMÊS(BD60,0)+1</f>
        <v>#NAME?</v>
      </c>
      <c r="BI60" s="231"/>
      <c r="BJ60" s="257" t="e">
        <f ca="1">BJ51</f>
        <v>#NAME?</v>
      </c>
      <c r="BK60" s="231"/>
      <c r="BL60" s="257" t="e">
        <f ca="1">BL51</f>
        <v>#NAME?</v>
      </c>
      <c r="BM60" s="231"/>
      <c r="BN60" s="257" t="e">
        <f ca="1">BN51</f>
        <v>#NAME?</v>
      </c>
      <c r="BO60" s="231"/>
      <c r="BP60" s="257" t="e">
        <f ca="1">BP51</f>
        <v>#NAME?</v>
      </c>
      <c r="BQ60" s="231"/>
      <c r="BR60" s="257" t="e">
        <f ca="1">BR51</f>
        <v>#NAME?</v>
      </c>
      <c r="BS60" s="231"/>
      <c r="BT60" s="257" t="e">
        <f ca="1">BT51</f>
        <v>#NAME?</v>
      </c>
      <c r="BU60" s="231"/>
      <c r="BV60" s="257" t="e">
        <f ca="1">BV51</f>
        <v>#NAME?</v>
      </c>
      <c r="BW60" s="231"/>
      <c r="BX60" s="257" t="e">
        <f ca="1">BX51</f>
        <v>#NAME?</v>
      </c>
      <c r="BY60" s="231"/>
      <c r="BZ60" s="257" t="e">
        <f ca="1">BZ51</f>
        <v>#NAME?</v>
      </c>
      <c r="CA60" s="231"/>
      <c r="CB60" s="257" t="e">
        <f ca="1">CB51</f>
        <v>#NAME?</v>
      </c>
      <c r="CC60" s="231"/>
      <c r="CD60" s="257" t="e">
        <f ca="1">CD51</f>
        <v>#NAME?</v>
      </c>
      <c r="CE60" s="231"/>
      <c r="CF60" s="257" t="e">
        <f ca="1">CF51</f>
        <v>#NAME?</v>
      </c>
      <c r="CG60" s="231"/>
      <c r="CH60" s="257" t="e">
        <f ca="1">CH51</f>
        <v>#NAME?</v>
      </c>
      <c r="CI60" s="231"/>
      <c r="CJ60" s="257" t="e">
        <f ca="1">CJ51</f>
        <v>#NAME?</v>
      </c>
      <c r="CK60" s="231"/>
      <c r="CL60" s="257" t="e">
        <f ca="1">CL51</f>
        <v>#NAME?</v>
      </c>
      <c r="CM60" s="231"/>
      <c r="CN60" s="257" t="e">
        <f ca="1">CN51</f>
        <v>#NAME?</v>
      </c>
      <c r="CO60" s="231"/>
      <c r="CP60" s="257" t="e">
        <f ca="1">CP51</f>
        <v>#NAME?</v>
      </c>
      <c r="CQ60" s="231"/>
      <c r="CR60" s="257" t="e">
        <f ca="1">CR51</f>
        <v>#NAME?</v>
      </c>
      <c r="CS60" s="231"/>
      <c r="CT60" s="257" t="e">
        <f ca="1">CT51</f>
        <v>#NAME?</v>
      </c>
      <c r="CU60" s="231"/>
      <c r="CV60" s="257" t="e">
        <f ca="1">CV51</f>
        <v>#NAME?</v>
      </c>
      <c r="CW60" s="231"/>
      <c r="CX60" s="257" t="e">
        <f ca="1">CX51</f>
        <v>#NAME?</v>
      </c>
      <c r="CY60" s="231"/>
      <c r="CZ60" s="257" t="e">
        <f ca="1">CZ51</f>
        <v>#NAME?</v>
      </c>
      <c r="DA60" s="231"/>
      <c r="DB60" s="257" t="e">
        <f ca="1">DB51</f>
        <v>#NAME?</v>
      </c>
      <c r="DC60" s="231"/>
      <c r="DD60" s="257" t="e">
        <f ca="1">DD51</f>
        <v>#NAME?</v>
      </c>
      <c r="DE60" s="231"/>
      <c r="DF60" s="257" t="e">
        <f ca="1">DF51</f>
        <v>#NAME?</v>
      </c>
      <c r="DG60" s="231"/>
      <c r="DH60" s="257" t="e">
        <f ca="1">DH51</f>
        <v>#NAME?</v>
      </c>
      <c r="DI60" s="231"/>
      <c r="DJ60" s="257" t="e">
        <f ca="1">DJ51</f>
        <v>#NAME?</v>
      </c>
      <c r="DK60" s="231"/>
      <c r="DL60" s="257" t="e">
        <f ca="1">DL51</f>
        <v>#NAME?</v>
      </c>
      <c r="DM60" s="231"/>
      <c r="DN60" s="257" t="e">
        <f ca="1">DN51</f>
        <v>#NAME?</v>
      </c>
      <c r="DO60" s="231"/>
      <c r="DP60" s="257" t="e">
        <f ca="1">DP51</f>
        <v>#NAME?</v>
      </c>
      <c r="DQ60" s="231"/>
      <c r="DR60" s="257" t="e">
        <f ca="1">DR51</f>
        <v>#NAME?</v>
      </c>
      <c r="DS60" s="231"/>
    </row>
    <row r="61" spans="1:123" s="168" customFormat="1" x14ac:dyDescent="0.25">
      <c r="A61" s="174" t="s">
        <v>226</v>
      </c>
      <c r="B61" s="275">
        <v>0.6</v>
      </c>
      <c r="C61" s="276"/>
      <c r="D61" s="275">
        <v>0.71</v>
      </c>
      <c r="E61" s="276"/>
      <c r="F61" s="275">
        <v>0.7</v>
      </c>
      <c r="G61" s="276"/>
      <c r="H61" s="272">
        <f>H52/H57</f>
        <v>0.63440860215053763</v>
      </c>
      <c r="I61" s="273"/>
      <c r="J61" s="272">
        <f>J52/J57</f>
        <v>0.58695652173913049</v>
      </c>
      <c r="K61" s="273"/>
      <c r="L61" s="272">
        <f>L52/L57</f>
        <v>0.55913978494623651</v>
      </c>
      <c r="M61" s="273"/>
      <c r="N61" s="272">
        <f>N52/N57</f>
        <v>0.52173913043478259</v>
      </c>
      <c r="O61" s="273"/>
      <c r="P61" s="272">
        <f>P52/P57</f>
        <v>0.51648351648351654</v>
      </c>
      <c r="Q61" s="273"/>
      <c r="R61" s="272">
        <f>R52/R57</f>
        <v>0.5</v>
      </c>
      <c r="S61" s="273"/>
      <c r="T61" s="272">
        <f>T52/T57</f>
        <v>1.9512195121951219E-2</v>
      </c>
      <c r="U61" s="273"/>
      <c r="V61" s="272">
        <f>V52/V57</f>
        <v>2.0797227036395149E-2</v>
      </c>
      <c r="W61" s="274"/>
      <c r="X61" s="272">
        <f>X52/X57</f>
        <v>0.53260869565217395</v>
      </c>
      <c r="Y61" s="273"/>
      <c r="Z61" s="272">
        <f>IFERROR((Z52/Z57),0)</f>
        <v>1.6129032258064516E-2</v>
      </c>
      <c r="AA61" s="273"/>
      <c r="AB61" s="272">
        <f>IFERROR((AB52/AB57),0)</f>
        <v>1.711309523809524E-2</v>
      </c>
      <c r="AC61" s="273"/>
      <c r="AD61" s="272">
        <f>IFERROR((AD52/AD57),0)</f>
        <v>0.59740259740259738</v>
      </c>
      <c r="AE61" s="273"/>
      <c r="AF61" s="272">
        <f>IFERROR((AF52/AF57),0)</f>
        <v>2.0797227036395149E-2</v>
      </c>
      <c r="AG61" s="273"/>
      <c r="AH61" s="272">
        <f>IFERROR((AH52/AH57),0)</f>
        <v>1.9352124526714348E-2</v>
      </c>
      <c r="AI61" s="273"/>
      <c r="AJ61" s="272">
        <f>IFERROR((AJ52/AJ57),0)</f>
        <v>2.1365536460752437E-2</v>
      </c>
      <c r="AK61" s="273"/>
      <c r="AL61" s="272">
        <f>IFERROR((AL52/AL57),0)</f>
        <v>1.9271051529116047E-2</v>
      </c>
      <c r="AM61" s="273"/>
      <c r="AN61" s="272">
        <f>IFERROR((AN52/AN57),0)</f>
        <v>1.8783176806859942E-2</v>
      </c>
      <c r="AO61" s="273"/>
      <c r="AP61" s="272">
        <f>IFERROR((AP52/AP57),0)</f>
        <v>1.9409282700421943E-2</v>
      </c>
      <c r="AQ61" s="273"/>
      <c r="AR61" s="272">
        <f>IFERROR((AR52/AR57),0)</f>
        <v>1.9271051529116047E-2</v>
      </c>
      <c r="AS61" s="273"/>
      <c r="AT61" s="272">
        <f>IFERROR((AT52/AT57),0)</f>
        <v>2.006105538595726E-2</v>
      </c>
      <c r="AU61" s="273"/>
      <c r="AV61" s="272">
        <f>IFERROR((AV52/AV57),0)</f>
        <v>2.1335807050092765E-2</v>
      </c>
      <c r="AW61" s="273"/>
      <c r="AX61" s="272">
        <f>IFERROR((AX52/AX57),0)</f>
        <v>1.9524617996604415E-2</v>
      </c>
      <c r="AY61" s="273"/>
      <c r="AZ61" s="272">
        <f>IFERROR((AZ52/AZ57),0)</f>
        <v>2.1943573667711599E-2</v>
      </c>
      <c r="BA61" s="273"/>
      <c r="BB61" s="272">
        <f>IFERROR((BB52/BB57),0)</f>
        <v>2.0645161290322581E-2</v>
      </c>
      <c r="BC61" s="273"/>
      <c r="BD61" s="272">
        <f>IFERROR((BD52/BD57),0)</f>
        <v>2.4096385542168676E-2</v>
      </c>
      <c r="BE61" s="273"/>
      <c r="BF61" s="272">
        <f>IFERROR((BF52/BF57),0)</f>
        <v>0</v>
      </c>
      <c r="BG61" s="273"/>
      <c r="BH61" s="272">
        <f>IFERROR((BH52/BH57),0)</f>
        <v>0.68831168831168832</v>
      </c>
      <c r="BI61" s="273"/>
      <c r="BJ61" s="272">
        <f>IFERROR((BJ52/BJ57),0)</f>
        <v>2.2943722943722943E-2</v>
      </c>
      <c r="BK61" s="273"/>
      <c r="BL61" s="272">
        <f>IFERROR((BL52/BL57),0)</f>
        <v>0.62352941176470589</v>
      </c>
      <c r="BM61" s="273"/>
      <c r="BN61" s="272">
        <f>IFERROR((BN52/BN57),0)</f>
        <v>0.62352941176470589</v>
      </c>
      <c r="BO61" s="273"/>
      <c r="BP61" s="272">
        <f>IFERROR((BP52/BP57),0)</f>
        <v>0.62352941176470589</v>
      </c>
      <c r="BQ61" s="273"/>
      <c r="BR61" s="272">
        <f>IFERROR((BR52/BR57),0)</f>
        <v>0.62352941176470589</v>
      </c>
      <c r="BS61" s="273"/>
      <c r="BT61" s="272">
        <f>IFERROR((BT52/BT57),0)</f>
        <v>0.6470588235294118</v>
      </c>
      <c r="BU61" s="273"/>
      <c r="BV61" s="272">
        <f>IFERROR((BV52/BV57),0)</f>
        <v>0.6470588235294118</v>
      </c>
      <c r="BW61" s="273"/>
      <c r="BX61" s="272">
        <f>IFERROR((BX52/BX57),0)</f>
        <v>0.6588235294117647</v>
      </c>
      <c r="BY61" s="273"/>
      <c r="BZ61" s="272">
        <f>IFERROR((BZ52/BZ57),0)</f>
        <v>0.68965517241379315</v>
      </c>
      <c r="CA61" s="273"/>
      <c r="CB61" s="272">
        <f>IFERROR((CB52/CB57),0)</f>
        <v>0.70114942528735635</v>
      </c>
      <c r="CC61" s="273"/>
      <c r="CD61" s="272">
        <f>IFERROR((CD52/CD57),0)</f>
        <v>0.70114942528735635</v>
      </c>
      <c r="CE61" s="273"/>
      <c r="CF61" s="272">
        <f>IFERROR((CF52/CF57),0)</f>
        <v>0.70114942528735635</v>
      </c>
      <c r="CG61" s="273"/>
      <c r="CH61" s="272">
        <f>IFERROR((CH52/CH57),0)</f>
        <v>0.70114942528735635</v>
      </c>
      <c r="CI61" s="273"/>
      <c r="CJ61" s="272">
        <f>IFERROR((CJ52/CJ57),0)</f>
        <v>0</v>
      </c>
      <c r="CK61" s="273"/>
      <c r="CL61" s="272">
        <f>IFERROR((CL52/CL57),0)</f>
        <v>0</v>
      </c>
      <c r="CM61" s="273"/>
      <c r="CN61" s="272">
        <f>IFERROR((CN52/CN57),0)</f>
        <v>0</v>
      </c>
      <c r="CO61" s="273"/>
      <c r="CP61" s="272">
        <f>IFERROR((CP52/CP57),0)</f>
        <v>0</v>
      </c>
      <c r="CQ61" s="273"/>
      <c r="CR61" s="272">
        <f>IFERROR((CR52/CR57),0)</f>
        <v>0</v>
      </c>
      <c r="CS61" s="273"/>
      <c r="CT61" s="272">
        <f>IFERROR((CT52/CT57),0)</f>
        <v>0</v>
      </c>
      <c r="CU61" s="273"/>
      <c r="CV61" s="272">
        <f>IFERROR((CV52/CV57),0)</f>
        <v>0</v>
      </c>
      <c r="CW61" s="273"/>
      <c r="CX61" s="272">
        <f>IFERROR((CX52/CX57),0)</f>
        <v>0</v>
      </c>
      <c r="CY61" s="273"/>
      <c r="CZ61" s="272">
        <f>IFERROR((CZ52/CZ57),0)</f>
        <v>0</v>
      </c>
      <c r="DA61" s="273"/>
      <c r="DB61" s="272">
        <f>IFERROR((DB52/DB57),0)</f>
        <v>0</v>
      </c>
      <c r="DC61" s="273"/>
      <c r="DD61" s="272">
        <f>IFERROR((DD52/DD57),0)</f>
        <v>0</v>
      </c>
      <c r="DE61" s="273"/>
      <c r="DF61" s="272">
        <f>IFERROR((DF52/DF57),0)</f>
        <v>0</v>
      </c>
      <c r="DG61" s="273"/>
      <c r="DH61" s="272">
        <f>IFERROR((DH52/DH57),0)</f>
        <v>0</v>
      </c>
      <c r="DI61" s="273"/>
      <c r="DJ61" s="272">
        <f>IFERROR((DJ52/DJ57),0)</f>
        <v>0</v>
      </c>
      <c r="DK61" s="273"/>
      <c r="DL61" s="272">
        <f>IFERROR((DL52/DL57),0)</f>
        <v>0</v>
      </c>
      <c r="DM61" s="273"/>
      <c r="DN61" s="272">
        <f>IFERROR((DN52/DN57),0)</f>
        <v>0</v>
      </c>
      <c r="DO61" s="273"/>
      <c r="DP61" s="272">
        <f>IFERROR((DP52/DP57),0)</f>
        <v>0</v>
      </c>
      <c r="DQ61" s="273"/>
      <c r="DR61" s="272">
        <f>IFERROR((DR52/DR57),0)</f>
        <v>0</v>
      </c>
      <c r="DS61" s="273"/>
    </row>
    <row r="62" spans="1:123" s="168" customFormat="1" x14ac:dyDescent="0.25">
      <c r="A62" s="174" t="s">
        <v>227</v>
      </c>
      <c r="B62" s="275">
        <v>1.76</v>
      </c>
      <c r="C62" s="276"/>
      <c r="D62" s="275">
        <v>2.0499999999999998</v>
      </c>
      <c r="E62" s="276"/>
      <c r="F62" s="275">
        <v>2.0299999999999998</v>
      </c>
      <c r="G62" s="276"/>
      <c r="H62" s="272">
        <f>(H52+H53)/H57</f>
        <v>2.6129032258064515</v>
      </c>
      <c r="I62" s="273"/>
      <c r="J62" s="272">
        <f>(J52+J53)/J57</f>
        <v>2.5217391304347827</v>
      </c>
      <c r="K62" s="273"/>
      <c r="L62" s="272">
        <f>(L52+L53)/L57</f>
        <v>2.5161290322580645</v>
      </c>
      <c r="M62" s="273"/>
      <c r="N62" s="272">
        <f>(N52+N53)/N57</f>
        <v>2.347826086956522</v>
      </c>
      <c r="O62" s="273"/>
      <c r="P62" s="272">
        <f>(P52+P53)/P57</f>
        <v>2.9450549450549453</v>
      </c>
      <c r="Q62" s="273"/>
      <c r="R62" s="272">
        <f>(R52+R53)/R57</f>
        <v>2.8617021276595747</v>
      </c>
      <c r="S62" s="273"/>
      <c r="T62" s="272">
        <f>(T52+T53)/T57</f>
        <v>9.0243902439024387E-2</v>
      </c>
      <c r="U62" s="273"/>
      <c r="V62" s="272">
        <f>(V52+V53)/V57</f>
        <v>0.1169844020797227</v>
      </c>
      <c r="W62" s="274"/>
      <c r="X62" s="272">
        <f>(X52+X53)/X57</f>
        <v>2.4673913043478262</v>
      </c>
      <c r="Y62" s="273"/>
      <c r="Z62" s="272">
        <f>IFERROR(((Z52+Z53)/Z57),0)</f>
        <v>7.459677419354839E-2</v>
      </c>
      <c r="AA62" s="273"/>
      <c r="AB62" s="272">
        <f>IFERROR(((AB52+AB53)/AB57),0)</f>
        <v>8.3333333333333329E-2</v>
      </c>
      <c r="AC62" s="273"/>
      <c r="AD62" s="272">
        <f>IFERROR(((AD52+AD53)/AD57),0)</f>
        <v>2.8571428571428572</v>
      </c>
      <c r="AE62" s="273"/>
      <c r="AF62" s="272">
        <f>IFERROR(((AF52+AF53)/AF57),0)</f>
        <v>9.7053726169844021E-2</v>
      </c>
      <c r="AG62" s="273"/>
      <c r="AH62" s="272">
        <f>IFERROR(((AH52+AH53)/AH57),0)</f>
        <v>0.11274716028607489</v>
      </c>
      <c r="AI62" s="273"/>
      <c r="AJ62" s="272">
        <f>IFERROR(((AJ52+AJ53)/AJ57),0)</f>
        <v>0.10264746864839759</v>
      </c>
      <c r="AK62" s="273"/>
      <c r="AL62" s="272">
        <f>IFERROR(((AL52+AL53)/AL57),0)</f>
        <v>9.3003770423125257E-2</v>
      </c>
      <c r="AM62" s="273"/>
      <c r="AN62" s="272">
        <f>IFERROR(((AN52+AN53)/AN57),0)</f>
        <v>8.9832584728460591E-2</v>
      </c>
      <c r="AO62" s="273"/>
      <c r="AP62" s="272">
        <f>IFERROR(((AP52+AP53)/AP57),0)</f>
        <v>9.1983122362869194E-2</v>
      </c>
      <c r="AQ62" s="273"/>
      <c r="AR62" s="272">
        <f>IFERROR(((AR52+AR53)/AR57),0)</f>
        <v>0.11018014243820695</v>
      </c>
      <c r="AS62" s="273"/>
      <c r="AT62" s="272">
        <f>IFERROR(((AT52+AT53)/AT57),0)</f>
        <v>9.5071958133449624E-2</v>
      </c>
      <c r="AU62" s="273"/>
      <c r="AV62" s="272">
        <f>IFERROR(((AV52+AV53)/AV57),0)</f>
        <v>0.12198515769944342</v>
      </c>
      <c r="AW62" s="273"/>
      <c r="AX62" s="272">
        <f>IFERROR(((AX52+AX53)/AX57),0)</f>
        <v>0.11205432937181664</v>
      </c>
      <c r="AY62" s="273"/>
      <c r="AZ62" s="272">
        <f>IFERROR(((AZ52+AZ53)/AZ57),0)</f>
        <v>9.9865651589789523E-2</v>
      </c>
      <c r="BA62" s="273"/>
      <c r="BB62" s="272">
        <f>IFERROR(((BB52+BB53)/BB57),0)</f>
        <v>9.5483870967741941E-2</v>
      </c>
      <c r="BC62" s="273"/>
      <c r="BD62" s="272">
        <f>IFERROR(((BD52+BD53)/BD57),0)</f>
        <v>0.1344578313253012</v>
      </c>
      <c r="BE62" s="273"/>
      <c r="BF62" s="272">
        <f>IFERROR(((BF52+BF53)/BF57),0)</f>
        <v>0</v>
      </c>
      <c r="BG62" s="273"/>
      <c r="BH62" s="272">
        <f>IFERROR(((BH52+BH53)/BH57),0)</f>
        <v>3.7922077922077921</v>
      </c>
      <c r="BI62" s="273"/>
      <c r="BJ62" s="272">
        <f>IFERROR(((BJ52+BJ53)/BJ57),0)</f>
        <v>0.12640692640692641</v>
      </c>
      <c r="BK62" s="273"/>
      <c r="BL62" s="272">
        <f>IFERROR(((BL52+BL53)/BL57),0)</f>
        <v>3.4352941176470586</v>
      </c>
      <c r="BM62" s="273"/>
      <c r="BN62" s="272">
        <f>IFERROR(((BN52+BN53)/BN57),0)</f>
        <v>3.4588235294117649</v>
      </c>
      <c r="BO62" s="273"/>
      <c r="BP62" s="272">
        <f>IFERROR(((BP52+BP53)/BP57),0)</f>
        <v>3.4588235294117649</v>
      </c>
      <c r="BQ62" s="273"/>
      <c r="BR62" s="272">
        <f>IFERROR(((BR52+BR53)/BR57),0)</f>
        <v>3.4705882352941178</v>
      </c>
      <c r="BS62" s="273"/>
      <c r="BT62" s="272">
        <f>IFERROR(((BT52+BT53)/BT57),0)</f>
        <v>3.5411764705882351</v>
      </c>
      <c r="BU62" s="273"/>
      <c r="BV62" s="272">
        <f>IFERROR(((BV52+BV53)/BV57),0)</f>
        <v>3.552941176470588</v>
      </c>
      <c r="BW62" s="273"/>
      <c r="BX62" s="272">
        <f>IFERROR(((BX52+BX53)/BX57),0)</f>
        <v>3.5764705882352943</v>
      </c>
      <c r="BY62" s="273"/>
      <c r="BZ62" s="272">
        <f>IFERROR(((BZ52+BZ53)/BZ57),0)</f>
        <v>3.632183908045977</v>
      </c>
      <c r="CA62" s="273"/>
      <c r="CB62" s="272">
        <f>IFERROR(((CB52+CB53)/CB57),0)</f>
        <v>3.6896551724137931</v>
      </c>
      <c r="CC62" s="273"/>
      <c r="CD62" s="272">
        <f>IFERROR(((CD52+CD53)/CD57),0)</f>
        <v>3.6896551724137931</v>
      </c>
      <c r="CE62" s="273"/>
      <c r="CF62" s="272">
        <f>IFERROR(((CF52+CF53)/CF57),0)</f>
        <v>3.6896551724137931</v>
      </c>
      <c r="CG62" s="273"/>
      <c r="CH62" s="272">
        <f>IFERROR(((CH52+CH53)/CH57),0)</f>
        <v>3.7011494252873565</v>
      </c>
      <c r="CI62" s="273"/>
      <c r="CJ62" s="272">
        <f>IFERROR(((CJ52+CJ53)/CJ57),0)</f>
        <v>0</v>
      </c>
      <c r="CK62" s="273"/>
      <c r="CL62" s="272">
        <f>IFERROR(((CL52+CL53)/CL57),0)</f>
        <v>0</v>
      </c>
      <c r="CM62" s="273"/>
      <c r="CN62" s="272">
        <f>IFERROR(((CN52+CN53)/CN57),0)</f>
        <v>0</v>
      </c>
      <c r="CO62" s="273"/>
      <c r="CP62" s="272">
        <f>IFERROR(((CP52+CP53)/CP57),0)</f>
        <v>0</v>
      </c>
      <c r="CQ62" s="273"/>
      <c r="CR62" s="272">
        <f>IFERROR(((CR52+CR53)/CR57),0)</f>
        <v>0</v>
      </c>
      <c r="CS62" s="273"/>
      <c r="CT62" s="272">
        <f>IFERROR(((CT52+CT53)/CT57),0)</f>
        <v>0</v>
      </c>
      <c r="CU62" s="273"/>
      <c r="CV62" s="272">
        <f>IFERROR(((CV52+CV53)/CV57),0)</f>
        <v>0</v>
      </c>
      <c r="CW62" s="273"/>
      <c r="CX62" s="272">
        <f>IFERROR(((CX52+CX53)/CX57),0)</f>
        <v>0</v>
      </c>
      <c r="CY62" s="273"/>
      <c r="CZ62" s="272">
        <f>IFERROR(((CZ52+CZ53)/CZ57),0)</f>
        <v>0</v>
      </c>
      <c r="DA62" s="273"/>
      <c r="DB62" s="272">
        <f>IFERROR(((DB52+DB53)/DB57),0)</f>
        <v>0</v>
      </c>
      <c r="DC62" s="273"/>
      <c r="DD62" s="272">
        <f>IFERROR(((DD52+DD53)/DD57),0)</f>
        <v>0</v>
      </c>
      <c r="DE62" s="273"/>
      <c r="DF62" s="272">
        <f>IFERROR(((DF52+DF53)/DF57),0)</f>
        <v>0</v>
      </c>
      <c r="DG62" s="273"/>
      <c r="DH62" s="272">
        <f>IFERROR(((DH52+DH53)/DH57),0)</f>
        <v>0</v>
      </c>
      <c r="DI62" s="273"/>
      <c r="DJ62" s="272">
        <f>IFERROR(((DJ52+DJ53)/DJ57),0)</f>
        <v>0</v>
      </c>
      <c r="DK62" s="273"/>
      <c r="DL62" s="272">
        <f>IFERROR(((DL52+DL53)/DL57),0)</f>
        <v>0</v>
      </c>
      <c r="DM62" s="273"/>
      <c r="DN62" s="272">
        <f>IFERROR(((DN52+DN53)/DN57),0)</f>
        <v>0</v>
      </c>
      <c r="DO62" s="273"/>
      <c r="DP62" s="272">
        <f>IFERROR(((DP52+DP53)/DP57),0)</f>
        <v>0</v>
      </c>
      <c r="DQ62" s="273"/>
      <c r="DR62" s="272">
        <f>IFERROR(((DR52+DR53)/DR57),0)</f>
        <v>0</v>
      </c>
      <c r="DS62" s="273"/>
    </row>
    <row r="63" spans="1:123" s="168" customFormat="1" x14ac:dyDescent="0.25">
      <c r="A63" s="174" t="s">
        <v>228</v>
      </c>
      <c r="B63" s="275">
        <v>3.16</v>
      </c>
      <c r="C63" s="276"/>
      <c r="D63" s="275">
        <v>3.66</v>
      </c>
      <c r="E63" s="276"/>
      <c r="F63" s="275">
        <v>3.57</v>
      </c>
      <c r="G63" s="276"/>
      <c r="H63" s="272">
        <f>H54/H57</f>
        <v>6.709677419354839</v>
      </c>
      <c r="I63" s="273"/>
      <c r="J63" s="272">
        <f>J54/J57</f>
        <v>6.9782608695652177</v>
      </c>
      <c r="K63" s="273"/>
      <c r="L63" s="272">
        <f>L54/L57</f>
        <v>3.4731182795698925</v>
      </c>
      <c r="M63" s="273"/>
      <c r="N63" s="272">
        <f>N54/N57</f>
        <v>3.2717391304347827</v>
      </c>
      <c r="O63" s="273"/>
      <c r="P63" s="272">
        <f>P54/P57</f>
        <v>3.3956043956043955</v>
      </c>
      <c r="Q63" s="273"/>
      <c r="R63" s="272">
        <f>R54/R57</f>
        <v>6.7234042553191493</v>
      </c>
      <c r="S63" s="273"/>
      <c r="T63" s="272">
        <f>T54/T57</f>
        <v>0.25772357723577238</v>
      </c>
      <c r="U63" s="273"/>
      <c r="V63" s="272">
        <f>V54/V57</f>
        <v>0.2941941074523397</v>
      </c>
      <c r="W63" s="274"/>
      <c r="X63" s="272">
        <f>X54/X57</f>
        <v>7.4456521739130439</v>
      </c>
      <c r="Y63" s="273"/>
      <c r="Z63" s="272">
        <f>IFERROR((Z54/Z57),0)</f>
        <v>0.22446236559139784</v>
      </c>
      <c r="AA63" s="273"/>
      <c r="AB63" s="272">
        <f>IFERROR((AB54/AB57),0)</f>
        <v>0.24813988095238096</v>
      </c>
      <c r="AC63" s="273"/>
      <c r="AD63" s="272">
        <f>IFERROR((AD54/AD57),0)</f>
        <v>8.6103896103896105</v>
      </c>
      <c r="AE63" s="273"/>
      <c r="AF63" s="272">
        <f>IFERROR((AF54/AF57),0)</f>
        <v>0.29072790294627382</v>
      </c>
      <c r="AG63" s="273"/>
      <c r="AH63" s="272">
        <f>IFERROR((AH54/AH57),0)</f>
        <v>0.28523348758939843</v>
      </c>
      <c r="AI63" s="273"/>
      <c r="AJ63" s="272">
        <f>IFERROR((AJ54/AJ57),0)</f>
        <v>0.31537389688806317</v>
      </c>
      <c r="AK63" s="273"/>
      <c r="AL63" s="272">
        <f>IFERROR((AL54/AL57),0)</f>
        <v>0.28361960620025134</v>
      </c>
      <c r="AM63" s="273"/>
      <c r="AN63" s="272">
        <f>IFERROR((AN54/AN57),0)</f>
        <v>0.27521437321355657</v>
      </c>
      <c r="AO63" s="273"/>
      <c r="AP63" s="272">
        <f>IFERROR((AP54/AP57),0)</f>
        <v>0.28987341772151898</v>
      </c>
      <c r="AQ63" s="273"/>
      <c r="AR63" s="272">
        <f>IFERROR((AR54/AR57),0)</f>
        <v>0.2857142857142857</v>
      </c>
      <c r="AS63" s="273"/>
      <c r="AT63" s="272">
        <f>IFERROR((AT54/AT57),0)</f>
        <v>0.13257740950719582</v>
      </c>
      <c r="AU63" s="273"/>
      <c r="AV63" s="272">
        <f>IFERROR((AV54/AV57),0)</f>
        <v>0.14146567717996289</v>
      </c>
      <c r="AW63" s="273"/>
      <c r="AX63" s="272">
        <f>IFERROR((AX54/AX57),0)</f>
        <v>0.1303056027164686</v>
      </c>
      <c r="AY63" s="273"/>
      <c r="AZ63" s="272">
        <f>IFERROR((AZ54/AZ57),0)</f>
        <v>0.30900134348410213</v>
      </c>
      <c r="BA63" s="273"/>
      <c r="BB63" s="272">
        <f>IFERROR((BB54/BB57),0)</f>
        <v>0.29677419354838708</v>
      </c>
      <c r="BC63" s="273"/>
      <c r="BD63" s="272">
        <f>IFERROR((BD54/BD57),0)</f>
        <v>0.3127710843373494</v>
      </c>
      <c r="BE63" s="273"/>
      <c r="BF63" s="272">
        <f>IFERROR((BF54/BF57),0)</f>
        <v>0</v>
      </c>
      <c r="BG63" s="273"/>
      <c r="BH63" s="272">
        <f>IFERROR((BH54/BH57),0)</f>
        <v>8.5584415584415581</v>
      </c>
      <c r="BI63" s="273"/>
      <c r="BJ63" s="272">
        <f>IFERROR((BJ54/BJ57),0)</f>
        <v>0.2865800865800866</v>
      </c>
      <c r="BK63" s="273"/>
      <c r="BL63" s="272">
        <f>IFERROR((BL54/BL57),0)</f>
        <v>7.7647058823529411</v>
      </c>
      <c r="BM63" s="273"/>
      <c r="BN63" s="272">
        <f>IFERROR((BN54/BN57),0)</f>
        <v>7.7882352941176469</v>
      </c>
      <c r="BO63" s="273"/>
      <c r="BP63" s="272">
        <f>IFERROR((BP54/BP57),0)</f>
        <v>7.7882352941176469</v>
      </c>
      <c r="BQ63" s="273"/>
      <c r="BR63" s="272">
        <f>IFERROR((BR54/BR57),0)</f>
        <v>7.8352941176470585</v>
      </c>
      <c r="BS63" s="273"/>
      <c r="BT63" s="272">
        <f>IFERROR((BT54/BT57),0)</f>
        <v>7.8235294117647056</v>
      </c>
      <c r="BU63" s="273"/>
      <c r="BV63" s="272">
        <f>IFERROR((BV54/BV57),0)</f>
        <v>7.8235294117647056</v>
      </c>
      <c r="BW63" s="273"/>
      <c r="BX63" s="272">
        <f>IFERROR((BX54/BX57),0)</f>
        <v>7.882352941176471</v>
      </c>
      <c r="BY63" s="273"/>
      <c r="BZ63" s="272">
        <f>IFERROR((BZ54/BZ57),0)</f>
        <v>7.8160919540229887</v>
      </c>
      <c r="CA63" s="273"/>
      <c r="CB63" s="272">
        <f>IFERROR((CB54/CB57),0)</f>
        <v>8.0574712643678161</v>
      </c>
      <c r="CC63" s="273"/>
      <c r="CD63" s="272">
        <f>IFERROR((CD54/CD57),0)</f>
        <v>8.0919540229885065</v>
      </c>
      <c r="CE63" s="273"/>
      <c r="CF63" s="272">
        <f>IFERROR((CF54/CF57),0)</f>
        <v>8.1149425287356323</v>
      </c>
      <c r="CG63" s="273"/>
      <c r="CH63" s="272">
        <f>IFERROR((CH54/CH57),0)</f>
        <v>8.1149425287356323</v>
      </c>
      <c r="CI63" s="273"/>
      <c r="CJ63" s="272">
        <f>IFERROR((CJ54/CJ57),0)</f>
        <v>0</v>
      </c>
      <c r="CK63" s="273"/>
      <c r="CL63" s="272">
        <f>IFERROR((CL54/CL57),0)</f>
        <v>0</v>
      </c>
      <c r="CM63" s="273"/>
      <c r="CN63" s="272">
        <f>IFERROR((CN54/CN57),0)</f>
        <v>0</v>
      </c>
      <c r="CO63" s="273"/>
      <c r="CP63" s="272">
        <f>IFERROR((CP54/CP57),0)</f>
        <v>0</v>
      </c>
      <c r="CQ63" s="273"/>
      <c r="CR63" s="272">
        <f>IFERROR((CR54/CR57),0)</f>
        <v>0</v>
      </c>
      <c r="CS63" s="273"/>
      <c r="CT63" s="272">
        <f>IFERROR((CT54/CT57),0)</f>
        <v>0</v>
      </c>
      <c r="CU63" s="273"/>
      <c r="CV63" s="272">
        <f>IFERROR((CV54/CV57),0)</f>
        <v>0</v>
      </c>
      <c r="CW63" s="273"/>
      <c r="CX63" s="272">
        <f>IFERROR((CX54/CX57),0)</f>
        <v>0</v>
      </c>
      <c r="CY63" s="273"/>
      <c r="CZ63" s="272">
        <f>IFERROR((CZ54/CZ57),0)</f>
        <v>0</v>
      </c>
      <c r="DA63" s="273"/>
      <c r="DB63" s="272">
        <f>IFERROR((DB54/DB57),0)</f>
        <v>0</v>
      </c>
      <c r="DC63" s="273"/>
      <c r="DD63" s="272">
        <f>IFERROR((DD54/DD57),0)</f>
        <v>0</v>
      </c>
      <c r="DE63" s="273"/>
      <c r="DF63" s="272">
        <f>IFERROR((DF54/DF57),0)</f>
        <v>0</v>
      </c>
      <c r="DG63" s="273"/>
      <c r="DH63" s="272">
        <f>IFERROR((DH54/DH57),0)</f>
        <v>0</v>
      </c>
      <c r="DI63" s="273"/>
      <c r="DJ63" s="272">
        <f>IFERROR((DJ54/DJ57),0)</f>
        <v>0</v>
      </c>
      <c r="DK63" s="273"/>
      <c r="DL63" s="272">
        <f>IFERROR((DL54/DL57),0)</f>
        <v>0</v>
      </c>
      <c r="DM63" s="273"/>
      <c r="DN63" s="272">
        <f>IFERROR((DN54/DN57),0)</f>
        <v>0</v>
      </c>
      <c r="DO63" s="273"/>
      <c r="DP63" s="272">
        <f>IFERROR((DP54/DP57),0)</f>
        <v>0</v>
      </c>
      <c r="DQ63" s="273"/>
      <c r="DR63" s="272">
        <f>IFERROR((DR54/DR57),0)</f>
        <v>0</v>
      </c>
      <c r="DS63" s="273"/>
    </row>
    <row r="64" spans="1:123" s="168" customFormat="1" ht="13.5" x14ac:dyDescent="0.25">
      <c r="A64" s="179" t="s">
        <v>229</v>
      </c>
      <c r="B64" s="267">
        <v>6.5299999999999997E-2</v>
      </c>
      <c r="C64" s="268"/>
      <c r="D64" s="267">
        <v>0.108</v>
      </c>
      <c r="E64" s="268"/>
      <c r="F64" s="267">
        <v>2.5999999999999999E-2</v>
      </c>
      <c r="G64" s="268"/>
      <c r="H64" s="255">
        <v>2.1700000000000001E-2</v>
      </c>
      <c r="I64" s="266"/>
      <c r="J64" s="255">
        <v>2.4E-2</v>
      </c>
      <c r="K64" s="266"/>
      <c r="L64" s="255">
        <v>0.52900000000000003</v>
      </c>
      <c r="M64" s="266"/>
      <c r="N64" s="255">
        <v>0.49</v>
      </c>
      <c r="O64" s="266"/>
      <c r="P64" s="255">
        <v>4.0500000000000001E-2</v>
      </c>
      <c r="Q64" s="266"/>
      <c r="R64" s="255">
        <v>1.2999999999999999E-2</v>
      </c>
      <c r="S64" s="266"/>
      <c r="T64" s="255">
        <v>1.0500000000000001E-2</v>
      </c>
      <c r="U64" s="266"/>
      <c r="V64" s="255">
        <v>1.9400000000000001E-2</v>
      </c>
      <c r="W64" s="271"/>
      <c r="X64" s="255">
        <v>2.5399999999999999E-2</v>
      </c>
      <c r="Y64" s="266"/>
      <c r="Z64" s="255">
        <v>2.5700000000000001E-2</v>
      </c>
      <c r="AA64" s="266"/>
      <c r="AB64" s="255">
        <v>3.2300000000000002E-2</v>
      </c>
      <c r="AC64" s="266"/>
      <c r="AD64" s="255">
        <v>1.14E-2</v>
      </c>
      <c r="AE64" s="266"/>
      <c r="AF64" s="255">
        <v>2.5499999999999998E-2</v>
      </c>
      <c r="AG64" s="266"/>
      <c r="AH64" s="255">
        <v>1.7600000000000001E-2</v>
      </c>
      <c r="AI64" s="266"/>
      <c r="AJ64" s="255">
        <v>1.9099999999999999E-2</v>
      </c>
      <c r="AK64" s="266"/>
      <c r="AL64" s="255">
        <v>1.2800000000000001E-2</v>
      </c>
      <c r="AM64" s="266"/>
      <c r="AN64" s="255">
        <v>1.46E-2</v>
      </c>
      <c r="AO64" s="266"/>
      <c r="AP64" s="269">
        <v>1.7899999999999999E-2</v>
      </c>
      <c r="AQ64" s="270"/>
      <c r="AR64" s="255">
        <v>5.0000000000000001E-3</v>
      </c>
      <c r="AS64" s="266"/>
      <c r="AT64" s="255">
        <v>1.2E-2</v>
      </c>
      <c r="AU64" s="266"/>
      <c r="AV64" s="255">
        <v>0.02</v>
      </c>
      <c r="AW64" s="266"/>
      <c r="AX64" s="255">
        <v>1.7999999999999999E-2</v>
      </c>
      <c r="AY64" s="266"/>
      <c r="AZ64" s="255">
        <v>1.6E-2</v>
      </c>
      <c r="BA64" s="266"/>
      <c r="BB64" s="255">
        <v>2.1000000000000001E-2</v>
      </c>
      <c r="BC64" s="266"/>
      <c r="BD64" s="255">
        <v>2.8000000000000001E-2</v>
      </c>
      <c r="BE64" s="266"/>
      <c r="BF64" s="255"/>
      <c r="BG64" s="266"/>
      <c r="BH64" s="255">
        <v>3.2000000000000001E-2</v>
      </c>
      <c r="BI64" s="266"/>
      <c r="BJ64" s="255">
        <v>2.4E-2</v>
      </c>
      <c r="BK64" s="266"/>
      <c r="BL64" s="255">
        <v>2.3E-2</v>
      </c>
      <c r="BM64" s="266"/>
      <c r="BN64" s="255">
        <v>0.03</v>
      </c>
      <c r="BO64" s="266"/>
      <c r="BP64" s="255">
        <v>1.9599999999999999E-2</v>
      </c>
      <c r="BQ64" s="266"/>
      <c r="BR64" s="255">
        <v>2.4E-2</v>
      </c>
      <c r="BS64" s="266"/>
      <c r="BT64" s="255">
        <v>1.6E-2</v>
      </c>
      <c r="BU64" s="266"/>
      <c r="BV64" s="255">
        <v>2.9000000000000001E-2</v>
      </c>
      <c r="BW64" s="266"/>
      <c r="BX64" s="255">
        <v>1.7299999999999999E-2</v>
      </c>
      <c r="BY64" s="266"/>
      <c r="BZ64" s="255">
        <v>3.6499999999999998E-2</v>
      </c>
      <c r="CA64" s="266"/>
      <c r="CB64" s="255">
        <v>1.3899999999999999E-2</v>
      </c>
      <c r="CC64" s="266"/>
      <c r="CD64" s="255">
        <v>1.66E-2</v>
      </c>
      <c r="CE64" s="266"/>
      <c r="CF64" s="255">
        <v>1.9199999999999998E-2</v>
      </c>
      <c r="CG64" s="266"/>
      <c r="CH64" s="255">
        <v>1.4E-2</v>
      </c>
      <c r="CI64" s="266"/>
      <c r="CJ64" s="255"/>
      <c r="CK64" s="266"/>
      <c r="CL64" s="255"/>
      <c r="CM64" s="266"/>
      <c r="CN64" s="255"/>
      <c r="CO64" s="266"/>
      <c r="CP64" s="255"/>
      <c r="CQ64" s="266"/>
      <c r="CR64" s="255"/>
      <c r="CS64" s="266"/>
      <c r="CT64" s="255"/>
      <c r="CU64" s="266"/>
      <c r="CV64" s="255"/>
      <c r="CW64" s="266"/>
      <c r="CX64" s="255"/>
      <c r="CY64" s="266"/>
      <c r="CZ64" s="255"/>
      <c r="DA64" s="266"/>
      <c r="DB64" s="255"/>
      <c r="DC64" s="266"/>
      <c r="DD64" s="255"/>
      <c r="DE64" s="266"/>
      <c r="DF64" s="255"/>
      <c r="DG64" s="266"/>
      <c r="DH64" s="255"/>
      <c r="DI64" s="266"/>
      <c r="DJ64" s="255"/>
      <c r="DK64" s="266"/>
      <c r="DL64" s="255"/>
      <c r="DM64" s="266"/>
      <c r="DN64" s="255"/>
      <c r="DO64" s="266"/>
      <c r="DP64" s="255"/>
      <c r="DQ64" s="266"/>
      <c r="DR64" s="255"/>
      <c r="DS64" s="266"/>
    </row>
    <row r="65" spans="1:123" s="168" customFormat="1" x14ac:dyDescent="0.25">
      <c r="A65" s="167" t="s">
        <v>230</v>
      </c>
      <c r="B65" s="267">
        <v>0</v>
      </c>
      <c r="C65" s="268"/>
      <c r="D65" s="267">
        <v>0</v>
      </c>
      <c r="E65" s="268"/>
      <c r="F65" s="267">
        <v>0.41560000000000002</v>
      </c>
      <c r="G65" s="268"/>
      <c r="H65" s="259">
        <f>H56/H55</f>
        <v>0.6518518518518519</v>
      </c>
      <c r="I65" s="260"/>
      <c r="J65" s="259">
        <f>J56/J55</f>
        <v>0.62686567164179108</v>
      </c>
      <c r="K65" s="260"/>
      <c r="L65" s="259">
        <f>L56/L55</f>
        <v>0.51515151515151514</v>
      </c>
      <c r="M65" s="260"/>
      <c r="N65" s="259">
        <f>N56/N55</f>
        <v>0.56617647058823528</v>
      </c>
      <c r="O65" s="260"/>
      <c r="P65" s="259">
        <f>P56/P55</f>
        <v>0.59863945578231292</v>
      </c>
      <c r="Q65" s="260"/>
      <c r="R65" s="259">
        <f>R56/R55</f>
        <v>0.61538461538461542</v>
      </c>
      <c r="S65" s="260"/>
      <c r="T65" s="259">
        <f>T56/T55</f>
        <v>0.640625</v>
      </c>
      <c r="U65" s="260"/>
      <c r="V65" s="259">
        <f>V56/V55</f>
        <v>0.5</v>
      </c>
      <c r="W65" s="265"/>
      <c r="X65" s="259">
        <f>X56/X55</f>
        <v>0.6</v>
      </c>
      <c r="Y65" s="260"/>
      <c r="Z65" s="259">
        <f>IFERROR((Z56/Z55),0)</f>
        <v>0.60629921259842523</v>
      </c>
      <c r="AA65" s="260"/>
      <c r="AB65" s="259">
        <f>IFERROR((AB56/AB55),0)</f>
        <v>0.65254237288135597</v>
      </c>
      <c r="AC65" s="260"/>
      <c r="AD65" s="259">
        <f>IFERROR((AD56/AD55),0)</f>
        <v>0.6</v>
      </c>
      <c r="AE65" s="260"/>
      <c r="AF65" s="259">
        <f>IFERROR((AF56/AF55),0)</f>
        <v>0.57936507936507942</v>
      </c>
      <c r="AG65" s="260"/>
      <c r="AH65" s="259">
        <f>IFERROR((AH56/AH55),0)</f>
        <v>0.60799999999999998</v>
      </c>
      <c r="AI65" s="260"/>
      <c r="AJ65" s="259">
        <f>IFERROR((AJ56/AJ55),0)</f>
        <v>0.61290322580645162</v>
      </c>
      <c r="AK65" s="260"/>
      <c r="AL65" s="259">
        <f>IFERROR((AL56/AL55),0)</f>
        <v>0.66129032258064513</v>
      </c>
      <c r="AM65" s="260"/>
      <c r="AN65" s="259">
        <f>IFERROR((AN56/AN55),0)</f>
        <v>0.65</v>
      </c>
      <c r="AO65" s="262"/>
      <c r="AP65" s="263">
        <f>IFERROR((AP56/AP55),0)</f>
        <v>0.66129032258064513</v>
      </c>
      <c r="AQ65" s="264"/>
      <c r="AR65" s="261">
        <f>IFERROR((AR56/AR55),0)</f>
        <v>0.66666666666666663</v>
      </c>
      <c r="AS65" s="260"/>
      <c r="AT65" s="259">
        <f>IFERROR((AT56/AT55),0)</f>
        <v>0.4823529411764706</v>
      </c>
      <c r="AU65" s="260"/>
      <c r="AV65" s="259">
        <f>IFERROR((AV56/AV55),0)</f>
        <v>0.4823529411764706</v>
      </c>
      <c r="AW65" s="260"/>
      <c r="AX65" s="259">
        <f>IFERROR((AX56/AX55),0)</f>
        <v>0.4823529411764706</v>
      </c>
      <c r="AY65" s="260"/>
      <c r="AZ65" s="259">
        <f>IFERROR((AZ56/AZ55),0)</f>
        <v>0.4823529411764706</v>
      </c>
      <c r="BA65" s="260"/>
      <c r="BB65" s="259">
        <f>IFERROR((BB56/BB55),0)</f>
        <v>0.49411764705882355</v>
      </c>
      <c r="BC65" s="260"/>
      <c r="BD65" s="259">
        <f>IFERROR((BD56/BD55),0)</f>
        <v>0.22480620155038761</v>
      </c>
      <c r="BE65" s="260"/>
      <c r="BF65" s="259">
        <f>IFERROR((BF56/BF55),0)</f>
        <v>0</v>
      </c>
      <c r="BG65" s="260"/>
      <c r="BH65" s="259">
        <f>IFERROR((BH56/BH55),0)</f>
        <v>0.23577235772357724</v>
      </c>
      <c r="BI65" s="260"/>
      <c r="BJ65" s="259">
        <f>IFERROR((BJ56/BJ55),0)</f>
        <v>0.44715447154471544</v>
      </c>
      <c r="BK65" s="260"/>
      <c r="BL65" s="259">
        <f>IFERROR((BL56/BL55),0)</f>
        <v>0.34959349593495936</v>
      </c>
      <c r="BM65" s="260"/>
      <c r="BN65" s="259">
        <f>IFERROR((BN56/BN55),0)</f>
        <v>0.62773722627737227</v>
      </c>
      <c r="BO65" s="260"/>
      <c r="BP65" s="259">
        <f>IFERROR((BP56/BP55),0)</f>
        <v>0.60317460317460314</v>
      </c>
      <c r="BQ65" s="260"/>
      <c r="BR65" s="259">
        <f>IFERROR((BR56/BR55),0)</f>
        <v>0.61788617886178865</v>
      </c>
      <c r="BS65" s="260"/>
      <c r="BT65" s="259">
        <f>IFERROR((BT56/BT55),0)</f>
        <v>0.61788617886178865</v>
      </c>
      <c r="BU65" s="260"/>
      <c r="BV65" s="259">
        <f>IFERROR((BV56/BV55),0)</f>
        <v>0.61788617886178865</v>
      </c>
      <c r="BW65" s="260"/>
      <c r="BX65" s="259">
        <f>IFERROR((BX56/BX55),0)</f>
        <v>0.60317460317460314</v>
      </c>
      <c r="BY65" s="260"/>
      <c r="BZ65" s="259">
        <f>IFERROR((BZ56/BZ55),0)</f>
        <v>0.60317460317460314</v>
      </c>
      <c r="CA65" s="260"/>
      <c r="CB65" s="259">
        <f>IFERROR((CB56/CB55),0)</f>
        <v>0.54285714285714282</v>
      </c>
      <c r="CC65" s="260"/>
      <c r="CD65" s="259">
        <f>IFERROR((CD56/CD55),0)</f>
        <v>0.26428571428571429</v>
      </c>
      <c r="CE65" s="260"/>
      <c r="CF65" s="259">
        <f>IFERROR((CF56/CF55),0)</f>
        <v>0.27142857142857141</v>
      </c>
      <c r="CG65" s="260"/>
      <c r="CH65" s="259">
        <f>IFERROR((CH56/CH55),0)</f>
        <v>0.32142857142857145</v>
      </c>
      <c r="CI65" s="260"/>
      <c r="CJ65" s="259">
        <f>IFERROR((CJ56/CJ55),0)</f>
        <v>0</v>
      </c>
      <c r="CK65" s="260"/>
      <c r="CL65" s="259">
        <f>IFERROR((CL56/CL55),0)</f>
        <v>0</v>
      </c>
      <c r="CM65" s="260"/>
      <c r="CN65" s="259">
        <f>IFERROR((CN56/CN55),0)</f>
        <v>0</v>
      </c>
      <c r="CO65" s="260"/>
      <c r="CP65" s="259">
        <f>IFERROR((CP56/CP55),0)</f>
        <v>0</v>
      </c>
      <c r="CQ65" s="260"/>
      <c r="CR65" s="259">
        <f>IFERROR((CR56/CR55),0)</f>
        <v>0</v>
      </c>
      <c r="CS65" s="260"/>
      <c r="CT65" s="259">
        <f>IFERROR((CT56/CT55),0)</f>
        <v>0</v>
      </c>
      <c r="CU65" s="260"/>
      <c r="CV65" s="259">
        <f>IFERROR((CV56/CV55),0)</f>
        <v>0</v>
      </c>
      <c r="CW65" s="260"/>
      <c r="CX65" s="259">
        <f>IFERROR((CX56/CX55),0)</f>
        <v>0</v>
      </c>
      <c r="CY65" s="260"/>
      <c r="CZ65" s="259">
        <f>IFERROR((CZ56/CZ55),0)</f>
        <v>0</v>
      </c>
      <c r="DA65" s="260"/>
      <c r="DB65" s="259">
        <f>IFERROR((DB56/DB55),0)</f>
        <v>0</v>
      </c>
      <c r="DC65" s="260"/>
      <c r="DD65" s="259">
        <f>IFERROR((DD56/DD55),0)</f>
        <v>0</v>
      </c>
      <c r="DE65" s="260"/>
      <c r="DF65" s="259">
        <f>IFERROR((DF56/DF55),0)</f>
        <v>0</v>
      </c>
      <c r="DG65" s="260"/>
      <c r="DH65" s="259">
        <f>IFERROR((DH56/DH55),0)</f>
        <v>0</v>
      </c>
      <c r="DI65" s="260"/>
      <c r="DJ65" s="259">
        <f>IFERROR((DJ56/DJ55),0)</f>
        <v>0</v>
      </c>
      <c r="DK65" s="260"/>
      <c r="DL65" s="259">
        <f>IFERROR((DL56/DL55),0)</f>
        <v>0</v>
      </c>
      <c r="DM65" s="260"/>
      <c r="DN65" s="259">
        <f>IFERROR((DN56/DN55),0)</f>
        <v>0</v>
      </c>
      <c r="DO65" s="260"/>
      <c r="DP65" s="259">
        <f>IFERROR((DP56/DP55),0)</f>
        <v>0</v>
      </c>
      <c r="DQ65" s="260"/>
      <c r="DR65" s="259">
        <f>IFERROR((DR56/DR55),0)</f>
        <v>0</v>
      </c>
      <c r="DS65" s="260"/>
    </row>
    <row r="66" spans="1:123" x14ac:dyDescent="0.25">
      <c r="A66" s="180"/>
      <c r="B66" s="181"/>
      <c r="C66" s="181"/>
      <c r="D66" s="181"/>
      <c r="E66" s="181"/>
      <c r="F66" s="181"/>
      <c r="G66" s="181"/>
      <c r="H66" s="181"/>
      <c r="I66" s="102"/>
      <c r="J66" s="181"/>
      <c r="K66" s="102"/>
      <c r="L66" s="181"/>
      <c r="M66" s="102"/>
      <c r="N66" s="181"/>
      <c r="O66" s="102"/>
      <c r="P66" s="181"/>
      <c r="Q66" s="102"/>
      <c r="R66" s="181"/>
      <c r="S66" s="102"/>
      <c r="T66" s="181"/>
      <c r="U66" s="102"/>
      <c r="V66" s="181"/>
      <c r="W66" s="182"/>
      <c r="X66" s="181"/>
      <c r="Y66" s="102"/>
      <c r="Z66" s="181"/>
      <c r="AA66" s="102"/>
      <c r="AB66" s="181"/>
      <c r="AC66" s="102"/>
      <c r="AD66" s="181"/>
      <c r="AE66" s="102"/>
      <c r="AF66" s="181"/>
      <c r="AG66" s="102"/>
      <c r="AH66" s="181"/>
      <c r="AI66" s="102"/>
      <c r="AJ66" s="181"/>
      <c r="AK66" s="102"/>
      <c r="AL66" s="181"/>
      <c r="AM66" s="102"/>
      <c r="AN66" s="181"/>
      <c r="AO66" s="102"/>
      <c r="AP66" s="181"/>
      <c r="AQ66" s="102"/>
      <c r="AR66" s="181"/>
      <c r="AS66" s="102"/>
      <c r="AT66" s="181"/>
      <c r="AU66" s="102"/>
      <c r="AV66" s="181"/>
      <c r="AW66" s="102"/>
      <c r="AX66" s="181"/>
      <c r="AY66" s="102"/>
      <c r="AZ66" s="181"/>
      <c r="BA66" s="102"/>
      <c r="BB66" s="181"/>
      <c r="BC66" s="102"/>
      <c r="BD66" s="181"/>
      <c r="BE66" s="102"/>
      <c r="BF66" s="181"/>
      <c r="BG66" s="102"/>
      <c r="BH66" s="181"/>
      <c r="BI66" s="102"/>
      <c r="BJ66" s="181"/>
      <c r="BK66" s="102"/>
      <c r="BL66" s="181"/>
      <c r="BM66" s="102"/>
      <c r="BN66" s="181"/>
      <c r="BO66" s="102"/>
      <c r="BP66" s="181"/>
      <c r="BQ66" s="102"/>
      <c r="BR66" s="181"/>
      <c r="BS66" s="102"/>
      <c r="BT66" s="181"/>
      <c r="BU66" s="102"/>
      <c r="BV66" s="181"/>
      <c r="BW66" s="102"/>
      <c r="BX66" s="181"/>
      <c r="BY66" s="102"/>
      <c r="BZ66" s="181"/>
      <c r="CA66" s="102"/>
      <c r="CB66" s="181"/>
      <c r="CC66" s="102"/>
      <c r="CD66" s="181"/>
      <c r="CE66" s="102"/>
      <c r="CF66" s="181"/>
      <c r="CG66" s="102"/>
      <c r="CH66" s="181"/>
      <c r="CI66" s="102"/>
      <c r="CJ66" s="181"/>
      <c r="CK66" s="102"/>
      <c r="CL66" s="181"/>
      <c r="CM66" s="102"/>
      <c r="CN66" s="181"/>
      <c r="CO66" s="102"/>
      <c r="CP66" s="181"/>
      <c r="CQ66" s="102"/>
      <c r="CR66" s="181"/>
      <c r="CS66" s="102"/>
      <c r="CT66" s="181"/>
      <c r="CU66" s="102"/>
      <c r="CV66" s="181"/>
      <c r="CW66" s="102"/>
      <c r="CX66" s="181"/>
      <c r="CY66" s="102"/>
      <c r="CZ66" s="181"/>
      <c r="DA66" s="102"/>
      <c r="DB66" s="181"/>
      <c r="DC66" s="102"/>
      <c r="DD66" s="181"/>
      <c r="DE66" s="102"/>
      <c r="DF66" s="181"/>
      <c r="DG66" s="102"/>
      <c r="DH66" s="181"/>
      <c r="DI66" s="102"/>
      <c r="DJ66" s="181"/>
      <c r="DK66" s="102"/>
      <c r="DL66" s="181"/>
      <c r="DM66" s="102"/>
      <c r="DN66" s="181"/>
      <c r="DO66" s="102"/>
      <c r="DP66" s="181"/>
      <c r="DQ66" s="102"/>
      <c r="DR66" s="181"/>
      <c r="DS66" s="102"/>
    </row>
    <row r="67" spans="1:123" x14ac:dyDescent="0.25">
      <c r="A67" s="162" t="s">
        <v>231</v>
      </c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4"/>
      <c r="W67" s="164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163"/>
      <c r="BB67" s="163"/>
      <c r="BC67" s="163"/>
      <c r="BD67" s="163"/>
      <c r="BE67" s="163"/>
      <c r="BF67" s="163"/>
      <c r="BG67" s="163"/>
      <c r="BH67" s="163"/>
      <c r="BI67" s="163"/>
      <c r="BJ67" s="163"/>
      <c r="BK67" s="163"/>
      <c r="BL67" s="163"/>
      <c r="BM67" s="163"/>
      <c r="BN67" s="163"/>
      <c r="BO67" s="163"/>
      <c r="BP67" s="163"/>
      <c r="BQ67" s="163"/>
      <c r="BR67" s="163"/>
      <c r="BS67" s="163"/>
      <c r="BT67" s="163"/>
      <c r="BU67" s="163"/>
      <c r="BV67" s="163"/>
      <c r="BW67" s="165"/>
      <c r="BX67" s="163"/>
      <c r="BY67" s="165"/>
      <c r="BZ67" s="163"/>
      <c r="CA67" s="165"/>
      <c r="CB67" s="163"/>
      <c r="CC67" s="165"/>
      <c r="CD67" s="163"/>
      <c r="CE67" s="165"/>
      <c r="CF67" s="163"/>
      <c r="CG67" s="165"/>
      <c r="CH67" s="163"/>
      <c r="CI67" s="165"/>
      <c r="CJ67" s="163"/>
      <c r="CK67" s="165"/>
      <c r="CL67" s="163"/>
      <c r="CM67" s="165"/>
      <c r="CN67" s="163"/>
      <c r="CO67" s="165"/>
      <c r="CP67" s="163"/>
      <c r="CQ67" s="165"/>
      <c r="CR67" s="163"/>
      <c r="CS67" s="165"/>
      <c r="CT67" s="163"/>
      <c r="CU67" s="165"/>
      <c r="CV67" s="163"/>
      <c r="CW67" s="165"/>
      <c r="CX67" s="163"/>
      <c r="CY67" s="165"/>
      <c r="CZ67" s="163"/>
      <c r="DA67" s="165"/>
      <c r="DB67" s="163"/>
      <c r="DC67" s="165"/>
      <c r="DD67" s="163"/>
      <c r="DE67" s="165"/>
      <c r="DF67" s="163"/>
      <c r="DG67" s="165"/>
      <c r="DH67" s="163"/>
      <c r="DI67" s="165"/>
      <c r="DJ67" s="163"/>
      <c r="DK67" s="165"/>
      <c r="DL67" s="163"/>
      <c r="DM67" s="165"/>
      <c r="DN67" s="163"/>
      <c r="DO67" s="165"/>
      <c r="DP67" s="163"/>
      <c r="DQ67" s="165"/>
      <c r="DR67" s="163"/>
      <c r="DS67" s="165"/>
    </row>
    <row r="68" spans="1:123" x14ac:dyDescent="0.25">
      <c r="A68" s="166" t="s">
        <v>113</v>
      </c>
      <c r="B68" s="230">
        <f>B60</f>
        <v>44562</v>
      </c>
      <c r="C68" s="231"/>
      <c r="D68" s="230" t="e">
        <f ca="1">D60</f>
        <v>#NAME?</v>
      </c>
      <c r="E68" s="231"/>
      <c r="F68" s="230" t="e">
        <f ca="1">F60</f>
        <v>#NAME?</v>
      </c>
      <c r="G68" s="231"/>
      <c r="H68" s="230" t="e">
        <f ca="1">H60</f>
        <v>#NAME?</v>
      </c>
      <c r="I68" s="231"/>
      <c r="J68" s="230" t="e">
        <f ca="1">J60</f>
        <v>#NAME?</v>
      </c>
      <c r="K68" s="231"/>
      <c r="L68" s="230" t="e">
        <f ca="1">L60</f>
        <v>#NAME?</v>
      </c>
      <c r="M68" s="231"/>
      <c r="N68" s="230" t="e">
        <f ca="1">N60</f>
        <v>#NAME?</v>
      </c>
      <c r="O68" s="231"/>
      <c r="P68" s="230" t="e">
        <f ca="1">P60</f>
        <v>#NAME?</v>
      </c>
      <c r="Q68" s="231"/>
      <c r="R68" s="230" t="e">
        <f ca="1">R60</f>
        <v>#NAME?</v>
      </c>
      <c r="S68" s="231"/>
      <c r="T68" s="230" t="e">
        <f ca="1">T60</f>
        <v>#NAME?</v>
      </c>
      <c r="U68" s="231"/>
      <c r="V68" s="230" t="e">
        <f ca="1">V60</f>
        <v>#NAME?</v>
      </c>
      <c r="W68" s="258"/>
      <c r="X68" s="230" t="e">
        <f ca="1">X60</f>
        <v>#NAME?</v>
      </c>
      <c r="Y68" s="231"/>
      <c r="Z68" s="230" t="e">
        <f ca="1">Z60</f>
        <v>#NAME?</v>
      </c>
      <c r="AA68" s="231"/>
      <c r="AB68" s="230" t="e">
        <f ca="1">AB60</f>
        <v>#NAME?</v>
      </c>
      <c r="AC68" s="231"/>
      <c r="AD68" s="230" t="e">
        <f ca="1">AD60</f>
        <v>#NAME?</v>
      </c>
      <c r="AE68" s="231"/>
      <c r="AF68" s="230" t="e">
        <f ca="1">AF60</f>
        <v>#NAME?</v>
      </c>
      <c r="AG68" s="231"/>
      <c r="AH68" s="230" t="e">
        <f ca="1">AH60</f>
        <v>#NAME?</v>
      </c>
      <c r="AI68" s="231"/>
      <c r="AJ68" s="230" t="e">
        <f ca="1">AJ60</f>
        <v>#NAME?</v>
      </c>
      <c r="AK68" s="231"/>
      <c r="AL68" s="230" t="e">
        <f ca="1">AL60</f>
        <v>#NAME?</v>
      </c>
      <c r="AM68" s="231"/>
      <c r="AN68" s="230" t="e">
        <f ca="1">AN60</f>
        <v>#NAME?</v>
      </c>
      <c r="AO68" s="231"/>
      <c r="AP68" s="230" t="e">
        <f ca="1">AP60</f>
        <v>#NAME?</v>
      </c>
      <c r="AQ68" s="231"/>
      <c r="AR68" s="230" t="e">
        <f ca="1">AR60</f>
        <v>#NAME?</v>
      </c>
      <c r="AS68" s="231"/>
      <c r="AT68" s="230" t="e">
        <f ca="1">AT60</f>
        <v>#NAME?</v>
      </c>
      <c r="AU68" s="231"/>
      <c r="AV68" s="230" t="e">
        <f ca="1">AV60</f>
        <v>#NAME?</v>
      </c>
      <c r="AW68" s="231"/>
      <c r="AX68" s="230" t="e">
        <f ca="1">AX60</f>
        <v>#NAME?</v>
      </c>
      <c r="AY68" s="231"/>
      <c r="AZ68" s="257" t="e">
        <f ca="1">AZ60</f>
        <v>#NAME?</v>
      </c>
      <c r="BA68" s="231"/>
      <c r="BB68" s="257" t="e">
        <f ca="1">BB60</f>
        <v>#NAME?</v>
      </c>
      <c r="BC68" s="231"/>
      <c r="BD68" s="257" t="e">
        <f ca="1">BD60</f>
        <v>#NAME?</v>
      </c>
      <c r="BE68" s="231"/>
      <c r="BF68" s="230" t="str">
        <f>$BF$8</f>
        <v>06 a 31 - Mai - 24</v>
      </c>
      <c r="BG68" s="231"/>
      <c r="BH68" s="230" t="e">
        <f ca="1">_xll.FIMMÊS(BD68,0)+1</f>
        <v>#NAME?</v>
      </c>
      <c r="BI68" s="231"/>
      <c r="BJ68" s="257" t="e">
        <f ca="1">BJ60</f>
        <v>#NAME?</v>
      </c>
      <c r="BK68" s="231"/>
      <c r="BL68" s="257" t="e">
        <f ca="1">BL60</f>
        <v>#NAME?</v>
      </c>
      <c r="BM68" s="231"/>
      <c r="BN68" s="257" t="e">
        <f ca="1">BN60</f>
        <v>#NAME?</v>
      </c>
      <c r="BO68" s="231"/>
      <c r="BP68" s="257" t="e">
        <f ca="1">BP60</f>
        <v>#NAME?</v>
      </c>
      <c r="BQ68" s="231"/>
      <c r="BR68" s="257" t="e">
        <f ca="1">BR60</f>
        <v>#NAME?</v>
      </c>
      <c r="BS68" s="231"/>
      <c r="BT68" s="257" t="e">
        <f ca="1">BT60</f>
        <v>#NAME?</v>
      </c>
      <c r="BU68" s="231"/>
      <c r="BV68" s="257" t="e">
        <f ca="1">BV60</f>
        <v>#NAME?</v>
      </c>
      <c r="BW68" s="231"/>
      <c r="BX68" s="257" t="e">
        <f ca="1">BX60</f>
        <v>#NAME?</v>
      </c>
      <c r="BY68" s="231"/>
      <c r="BZ68" s="257" t="e">
        <f ca="1">BZ60</f>
        <v>#NAME?</v>
      </c>
      <c r="CA68" s="231"/>
      <c r="CB68" s="257" t="e">
        <f ca="1">CB60</f>
        <v>#NAME?</v>
      </c>
      <c r="CC68" s="231"/>
      <c r="CD68" s="257" t="e">
        <f ca="1">CD60</f>
        <v>#NAME?</v>
      </c>
      <c r="CE68" s="231"/>
      <c r="CF68" s="257" t="e">
        <f ca="1">CF60</f>
        <v>#NAME?</v>
      </c>
      <c r="CG68" s="231"/>
      <c r="CH68" s="257" t="e">
        <f ca="1">CH60</f>
        <v>#NAME?</v>
      </c>
      <c r="CI68" s="231"/>
      <c r="CJ68" s="257" t="e">
        <f ca="1">CJ60</f>
        <v>#NAME?</v>
      </c>
      <c r="CK68" s="231"/>
      <c r="CL68" s="257" t="e">
        <f ca="1">CL60</f>
        <v>#NAME?</v>
      </c>
      <c r="CM68" s="231"/>
      <c r="CN68" s="257" t="e">
        <f ca="1">CN60</f>
        <v>#NAME?</v>
      </c>
      <c r="CO68" s="231"/>
      <c r="CP68" s="257" t="e">
        <f ca="1">CP60</f>
        <v>#NAME?</v>
      </c>
      <c r="CQ68" s="231"/>
      <c r="CR68" s="257" t="e">
        <f ca="1">CR60</f>
        <v>#NAME?</v>
      </c>
      <c r="CS68" s="231"/>
      <c r="CT68" s="257" t="e">
        <f ca="1">CT60</f>
        <v>#NAME?</v>
      </c>
      <c r="CU68" s="231"/>
      <c r="CV68" s="257" t="e">
        <f ca="1">CV60</f>
        <v>#NAME?</v>
      </c>
      <c r="CW68" s="231"/>
      <c r="CX68" s="257" t="e">
        <f ca="1">CX60</f>
        <v>#NAME?</v>
      </c>
      <c r="CY68" s="231"/>
      <c r="CZ68" s="257" t="e">
        <f ca="1">CZ60</f>
        <v>#NAME?</v>
      </c>
      <c r="DA68" s="231"/>
      <c r="DB68" s="257" t="e">
        <f ca="1">DB60</f>
        <v>#NAME?</v>
      </c>
      <c r="DC68" s="231"/>
      <c r="DD68" s="257" t="e">
        <f ca="1">DD60</f>
        <v>#NAME?</v>
      </c>
      <c r="DE68" s="231"/>
      <c r="DF68" s="257" t="e">
        <f ca="1">DF60</f>
        <v>#NAME?</v>
      </c>
      <c r="DG68" s="231"/>
      <c r="DH68" s="257" t="e">
        <f ca="1">DH60</f>
        <v>#NAME?</v>
      </c>
      <c r="DI68" s="231"/>
      <c r="DJ68" s="257" t="e">
        <f ca="1">DJ60</f>
        <v>#NAME?</v>
      </c>
      <c r="DK68" s="231"/>
      <c r="DL68" s="257" t="e">
        <f ca="1">DL60</f>
        <v>#NAME?</v>
      </c>
      <c r="DM68" s="231"/>
      <c r="DN68" s="257" t="e">
        <f ca="1">DN60</f>
        <v>#NAME?</v>
      </c>
      <c r="DO68" s="231"/>
      <c r="DP68" s="257" t="e">
        <f ca="1">DP60</f>
        <v>#NAME?</v>
      </c>
      <c r="DQ68" s="231"/>
      <c r="DR68" s="257" t="e">
        <f ca="1">DR60</f>
        <v>#NAME?</v>
      </c>
      <c r="DS68" s="231"/>
    </row>
    <row r="69" spans="1:123" s="183" customFormat="1" ht="13.5" x14ac:dyDescent="0.25">
      <c r="A69" s="167" t="s">
        <v>232</v>
      </c>
      <c r="B69" s="255">
        <v>3.9100000000000003E-2</v>
      </c>
      <c r="C69" s="256"/>
      <c r="D69" s="255">
        <v>1.77E-2</v>
      </c>
      <c r="E69" s="256"/>
      <c r="F69" s="255">
        <v>0.309</v>
      </c>
      <c r="G69" s="256"/>
      <c r="H69" s="253">
        <f>((H70+H71)-(H73+H75))/(H70+H71)</f>
        <v>0.50480769230769229</v>
      </c>
      <c r="I69" s="254"/>
      <c r="J69" s="253">
        <f>((J70+J71)-(J73+J75))/(J70+J71)</f>
        <v>0.42499999999999999</v>
      </c>
      <c r="K69" s="254"/>
      <c r="L69" s="253">
        <f>((L70+L71)-(L73+L75))/(L70+L71)</f>
        <v>0.39423076923076922</v>
      </c>
      <c r="M69" s="254"/>
      <c r="N69" s="253">
        <f>((N70+N71)-(N73+N75))/(N70+N71)</f>
        <v>0.34418604651162793</v>
      </c>
      <c r="O69" s="254"/>
      <c r="P69" s="253">
        <f>((P70+P71)-(P73+P75))/(P70+P71)</f>
        <v>0.55319148936170215</v>
      </c>
      <c r="Q69" s="254"/>
      <c r="R69" s="253">
        <f>((R70+R71)-(R73+R75))/(R70+R71)</f>
        <v>0.50416666666666665</v>
      </c>
      <c r="S69" s="254"/>
      <c r="T69" s="253">
        <f>((T70+T71)-(T73+T75))/(T70+T71)</f>
        <v>0.43333333333333335</v>
      </c>
      <c r="U69" s="254"/>
      <c r="V69" s="253">
        <f>((V70+V71)-(V73+V75))/(V70+V71)</f>
        <v>0.53833333333333333</v>
      </c>
      <c r="W69" s="254"/>
      <c r="X69" s="253">
        <f>((X70+X71)-(X73+X75))/(X70+X71)</f>
        <v>0.63680387409200967</v>
      </c>
      <c r="Y69" s="254"/>
      <c r="Z69" s="253">
        <f>IFERROR((((Z70+Z71)-(Z73+Z75))/(Z70+Z71)),0)</f>
        <v>0.7572916666666667</v>
      </c>
      <c r="AA69" s="254"/>
      <c r="AB69" s="253">
        <f>IFERROR((((AB70+AB71)-(AB73+AB75))/(AB70+AB71)),0)</f>
        <v>0.45555555555555555</v>
      </c>
      <c r="AC69" s="254"/>
      <c r="AD69" s="253">
        <f>IFERROR((((AD70+AD71)-(AD73+AD75))/(AD70+AD71)),0)</f>
        <v>0.30277777777777776</v>
      </c>
      <c r="AE69" s="254"/>
      <c r="AF69" s="253">
        <f>IFERROR((((AF70+AF71)-(AF73+AF75))/(AF70+AF71)),0)</f>
        <v>0.26666666666666666</v>
      </c>
      <c r="AG69" s="254"/>
      <c r="AH69" s="253">
        <f>IFERROR((((AH70+AH71)-(AH73+AH75))/(AH70+AH71)),0)</f>
        <v>0.14814814814814814</v>
      </c>
      <c r="AI69" s="254"/>
      <c r="AJ69" s="253">
        <f>IFERROR((((AJ70+AJ71)-(AJ73+AJ75))/(AJ70+AJ71)),0)</f>
        <v>0.2440677966101695</v>
      </c>
      <c r="AK69" s="254"/>
      <c r="AL69" s="253">
        <f>IFERROR((((AL70+AL71)-(AL73+AL75))/(AL70+AL71)),0)</f>
        <v>0.22857142857142856</v>
      </c>
      <c r="AM69" s="254"/>
      <c r="AN69" s="253">
        <f>IFERROR((((AN70+AN71)-(AN73+AN75))/(AN70+AN71)),0)</f>
        <v>0.29499999999999998</v>
      </c>
      <c r="AO69" s="254"/>
      <c r="AP69" s="253">
        <f>IFERROR((((AP70+AP71)-(AP73+AP75))/(AP70+AP71)),0)</f>
        <v>-8.3333333333333332E-3</v>
      </c>
      <c r="AQ69" s="254"/>
      <c r="AR69" s="253">
        <f>IFERROR((((AR70+AR71)-(AR73+AR75))/(AR70+AR71)),0)</f>
        <v>7.1428571428571425E-2</v>
      </c>
      <c r="AS69" s="254"/>
      <c r="AT69" s="253">
        <f>IFERROR((((AT70+AT71)-(AT73+AT75))/(AT70+AT71)),0)</f>
        <v>0.28999999999999998</v>
      </c>
      <c r="AU69" s="254"/>
      <c r="AV69" s="253">
        <f>IFERROR((((AV70+AV71)-(AV73+AV75))/(AV70+AV71)),0)</f>
        <v>0.14576271186440679</v>
      </c>
      <c r="AW69" s="254"/>
      <c r="AX69" s="253">
        <f>IFERROR((((AX70+AX71)-(AX73+AX75))/(AX70+AX71)),0)</f>
        <v>-0.27391304347826084</v>
      </c>
      <c r="AY69" s="254"/>
      <c r="AZ69" s="253">
        <f>IFERROR((((AZ70+AZ71)-(AZ73+AZ75))/(AZ70+AZ71)),0)</f>
        <v>0.51296296296296295</v>
      </c>
      <c r="BA69" s="254"/>
      <c r="BB69" s="253">
        <f>IFERROR((((BB70+BB71)-(BB73+BB75))/(BB70+BB71)),0)</f>
        <v>6.2068965517241378E-2</v>
      </c>
      <c r="BC69" s="254"/>
      <c r="BD69" s="253">
        <f>IFERROR((((BD70+BD71)-(BD73+BD75))/(BD70+BD71)),0)</f>
        <v>0.87127659574468086</v>
      </c>
      <c r="BE69" s="254"/>
      <c r="BF69" s="253">
        <f>IFERROR((((BF70+BF71)-(BF73+BF75))/(BF70+BF71)),0)</f>
        <v>0</v>
      </c>
      <c r="BG69" s="254"/>
      <c r="BH69" s="253">
        <f>IFERROR((((BH70+BH71)-(BH73+BH75))/(BH70+BH71)),0)</f>
        <v>0.58181818181818179</v>
      </c>
      <c r="BI69" s="254"/>
      <c r="BJ69" s="253">
        <f>IFERROR((((BJ70+BJ71)-(BJ73+BJ75))/(BJ70+BJ71)),0)</f>
        <v>0.57215189873417727</v>
      </c>
      <c r="BK69" s="254"/>
      <c r="BL69" s="253">
        <f>IFERROR((((BL70+BL71)-(BL73+BL75))/(BL70+BL71)),0)</f>
        <v>0.63437500000000002</v>
      </c>
      <c r="BM69" s="254"/>
      <c r="BN69" s="253">
        <f>IFERROR((((BN70+BN71)-(BN73+BN75))/(BN70+BN71)),0)</f>
        <v>0.76453900709219857</v>
      </c>
      <c r="BO69" s="254"/>
      <c r="BP69" s="253">
        <f>IFERROR((((BP70+BP71)-(BP73+BP75))/(BP70+BP71)),0)</f>
        <v>0.80156249999999996</v>
      </c>
      <c r="BQ69" s="254"/>
      <c r="BR69" s="253">
        <f>IFERROR((((BR70+BR71)-(BR73+BR75))/(BR70+BR71)),0)</f>
        <v>0.86887052341597792</v>
      </c>
      <c r="BS69" s="254"/>
      <c r="BT69" s="253">
        <f>IFERROR((((BT70+BT71)-(BT73+BT75))/(BT70+BT71)),0)</f>
        <v>0.85907859078590787</v>
      </c>
      <c r="BU69" s="254"/>
      <c r="BV69" s="253">
        <f>IFERROR((((BV70+BV71)-(BV73+BV75))/(BV70+BV71)),0)</f>
        <v>0.32564102564102565</v>
      </c>
      <c r="BW69" s="254"/>
      <c r="BX69" s="253">
        <f>IFERROR((((BX70+BX71)-(BX73+BX75))/(BX70+BX71)),0)</f>
        <v>0.7420168067226891</v>
      </c>
      <c r="BY69" s="254"/>
      <c r="BZ69" s="253">
        <f>IFERROR((((BZ70+BZ71)-(BZ73+BZ75))/(BZ70+BZ71)),0)</f>
        <v>0.765625</v>
      </c>
      <c r="CA69" s="254"/>
      <c r="CB69" s="253">
        <f>IFERROR((((CB70+CB71)-(CB73+CB75))/(CB70+CB71)),0)</f>
        <v>0.795016077170418</v>
      </c>
      <c r="CC69" s="254"/>
      <c r="CD69" s="253">
        <f>IFERROR((((CD70+CD71)-(CD73+CD75))/(CD70+CD71)),0)</f>
        <v>0.79609375000000004</v>
      </c>
      <c r="CE69" s="254"/>
      <c r="CF69" s="253">
        <f>IFERROR((((CF70+CF71)-(CF73+CF75))/(CF70+CF71)),0)</f>
        <v>0.76156583629893237</v>
      </c>
      <c r="CG69" s="254"/>
      <c r="CH69" s="253">
        <f>IFERROR((((CH70+CH71)-(CH73+CH75))/(CH70+CH71)),0)</f>
        <v>0.7422053231939163</v>
      </c>
      <c r="CI69" s="254"/>
      <c r="CJ69" s="253">
        <f>IFERROR((((CJ70+CJ71)-(CJ73+CJ75))/(CJ70+CJ71)),0)</f>
        <v>0</v>
      </c>
      <c r="CK69" s="254"/>
      <c r="CL69" s="253">
        <f>IFERROR((((CL70+CL71)-(CL73+CL75))/(CL70+CL71)),0)</f>
        <v>0</v>
      </c>
      <c r="CM69" s="254"/>
      <c r="CN69" s="253">
        <f>IFERROR((((CN70+CN71)-(CN73+CN75))/(CN70+CN71)),0)</f>
        <v>0</v>
      </c>
      <c r="CO69" s="254"/>
      <c r="CP69" s="253">
        <f>IFERROR((((CP70+CP71)-(CP73+CP75))/(CP70+CP71)),0)</f>
        <v>0</v>
      </c>
      <c r="CQ69" s="254"/>
      <c r="CR69" s="253">
        <f>IFERROR((((CR70+CR71)-(CR73+CR75))/(CR70+CR71)),0)</f>
        <v>0</v>
      </c>
      <c r="CS69" s="254"/>
      <c r="CT69" s="253">
        <f>IFERROR((((CT70+CT71)-(CT73+CT75))/(CT70+CT71)),0)</f>
        <v>0</v>
      </c>
      <c r="CU69" s="254"/>
      <c r="CV69" s="253">
        <f>IFERROR((((CV70+CV71)-(CV73+CV75))/(CV70+CV71)),0)</f>
        <v>0</v>
      </c>
      <c r="CW69" s="254"/>
      <c r="CX69" s="253">
        <f>IFERROR((((CX70+CX71)-(CX73+CX75))/(CX70+CX71)),0)</f>
        <v>0</v>
      </c>
      <c r="CY69" s="254"/>
      <c r="CZ69" s="253">
        <f>IFERROR((((CZ70+CZ71)-(CZ73+CZ75))/(CZ70+CZ71)),0)</f>
        <v>0</v>
      </c>
      <c r="DA69" s="254"/>
      <c r="DB69" s="253">
        <f>IFERROR((((DB70+DB71)-(DB73+DB75))/(DB70+DB71)),0)</f>
        <v>0</v>
      </c>
      <c r="DC69" s="254"/>
      <c r="DD69" s="253">
        <f>IFERROR((((DD70+DD71)-(DD73+DD75))/(DD70+DD71)),0)</f>
        <v>0</v>
      </c>
      <c r="DE69" s="254"/>
      <c r="DF69" s="253">
        <f>IFERROR((((DF70+DF71)-(DF73+DF75))/(DF70+DF71)),0)</f>
        <v>0</v>
      </c>
      <c r="DG69" s="254"/>
      <c r="DH69" s="253">
        <f>IFERROR((((DH70+DH71)-(DH73+DH75))/(DH70+DH71)),0)</f>
        <v>0</v>
      </c>
      <c r="DI69" s="254"/>
      <c r="DJ69" s="253">
        <f>IFERROR((((DJ70+DJ71)-(DJ73+DJ75))/(DJ70+DJ71)),0)</f>
        <v>0</v>
      </c>
      <c r="DK69" s="254"/>
      <c r="DL69" s="253">
        <f>IFERROR((((DL70+DL71)-(DL73+DL75))/(DL70+DL71)),0)</f>
        <v>0</v>
      </c>
      <c r="DM69" s="254"/>
      <c r="DN69" s="253">
        <f>IFERROR((((DN70+DN71)-(DN73+DN75))/(DN70+DN71)),0)</f>
        <v>0</v>
      </c>
      <c r="DO69" s="254"/>
      <c r="DP69" s="253">
        <f>IFERROR((((DP70+DP71)-(DP73+DP75))/(DP70+DP71)),0)</f>
        <v>0</v>
      </c>
      <c r="DQ69" s="254"/>
      <c r="DR69" s="253">
        <f>IFERROR((((DR70+DR71)-(DR73+DR75))/(DR70+DR71)),0)</f>
        <v>0</v>
      </c>
      <c r="DS69" s="254"/>
    </row>
    <row r="70" spans="1:123" s="186" customFormat="1" ht="13.5" x14ac:dyDescent="0.25">
      <c r="A70" s="184" t="s">
        <v>233</v>
      </c>
      <c r="B70" s="223">
        <v>1370</v>
      </c>
      <c r="C70" s="224"/>
      <c r="D70" s="223">
        <v>756</v>
      </c>
      <c r="E70" s="224"/>
      <c r="F70" s="223">
        <v>1120</v>
      </c>
      <c r="G70" s="224"/>
      <c r="H70" s="223">
        <v>1040</v>
      </c>
      <c r="I70" s="224"/>
      <c r="J70" s="223">
        <v>1040</v>
      </c>
      <c r="K70" s="224"/>
      <c r="L70" s="223">
        <v>1040</v>
      </c>
      <c r="M70" s="224"/>
      <c r="N70" s="223">
        <v>860</v>
      </c>
      <c r="O70" s="224"/>
      <c r="P70" s="223">
        <v>940</v>
      </c>
      <c r="Q70" s="224"/>
      <c r="R70" s="223">
        <v>720</v>
      </c>
      <c r="S70" s="224"/>
      <c r="T70" s="223">
        <v>630</v>
      </c>
      <c r="U70" s="224"/>
      <c r="V70" s="223">
        <v>600</v>
      </c>
      <c r="W70" s="225"/>
      <c r="X70" s="223">
        <v>860</v>
      </c>
      <c r="Y70" s="224"/>
      <c r="Z70" s="223">
        <v>960</v>
      </c>
      <c r="AA70" s="224"/>
      <c r="AB70" s="223">
        <v>270</v>
      </c>
      <c r="AC70" s="224"/>
      <c r="AD70" s="223">
        <v>360</v>
      </c>
      <c r="AE70" s="224"/>
      <c r="AF70" s="223">
        <v>300</v>
      </c>
      <c r="AG70" s="224"/>
      <c r="AH70" s="223">
        <v>270</v>
      </c>
      <c r="AI70" s="224"/>
      <c r="AJ70" s="223">
        <v>295</v>
      </c>
      <c r="AK70" s="224"/>
      <c r="AL70" s="223">
        <v>210</v>
      </c>
      <c r="AM70" s="224"/>
      <c r="AN70" s="223">
        <v>200</v>
      </c>
      <c r="AO70" s="224"/>
      <c r="AP70" s="223">
        <v>240</v>
      </c>
      <c r="AQ70" s="224"/>
      <c r="AR70" s="223">
        <v>280</v>
      </c>
      <c r="AS70" s="224"/>
      <c r="AT70" s="223">
        <v>300</v>
      </c>
      <c r="AU70" s="224"/>
      <c r="AV70" s="223">
        <v>295</v>
      </c>
      <c r="AW70" s="224"/>
      <c r="AX70" s="223">
        <v>230</v>
      </c>
      <c r="AY70" s="224"/>
      <c r="AZ70" s="223">
        <v>540</v>
      </c>
      <c r="BA70" s="224"/>
      <c r="BB70" s="223">
        <v>290</v>
      </c>
      <c r="BC70" s="224"/>
      <c r="BD70" s="223">
        <v>1880</v>
      </c>
      <c r="BE70" s="224"/>
      <c r="BF70" s="223"/>
      <c r="BG70" s="224"/>
      <c r="BH70" s="223">
        <v>1210</v>
      </c>
      <c r="BI70" s="224"/>
      <c r="BJ70" s="223">
        <v>790</v>
      </c>
      <c r="BK70" s="224"/>
      <c r="BL70" s="223">
        <v>960</v>
      </c>
      <c r="BM70" s="224"/>
      <c r="BN70" s="223">
        <v>1410</v>
      </c>
      <c r="BO70" s="224"/>
      <c r="BP70" s="223">
        <v>1280</v>
      </c>
      <c r="BQ70" s="224"/>
      <c r="BR70" s="223">
        <v>1815</v>
      </c>
      <c r="BS70" s="224"/>
      <c r="BT70" s="223">
        <v>1845</v>
      </c>
      <c r="BU70" s="224"/>
      <c r="BV70" s="223">
        <v>390</v>
      </c>
      <c r="BW70" s="224"/>
      <c r="BX70" s="223">
        <v>1190</v>
      </c>
      <c r="BY70" s="224"/>
      <c r="BZ70" s="223">
        <v>1280</v>
      </c>
      <c r="CA70" s="224"/>
      <c r="CB70" s="223">
        <v>1244</v>
      </c>
      <c r="CC70" s="224"/>
      <c r="CD70" s="223">
        <v>1280</v>
      </c>
      <c r="CE70" s="224"/>
      <c r="CF70" s="223">
        <v>1405</v>
      </c>
      <c r="CG70" s="224"/>
      <c r="CH70" s="223">
        <v>1315</v>
      </c>
      <c r="CI70" s="224"/>
      <c r="CJ70" s="223"/>
      <c r="CK70" s="224"/>
      <c r="CL70" s="223"/>
      <c r="CM70" s="224"/>
      <c r="CN70" s="223"/>
      <c r="CO70" s="224"/>
      <c r="CP70" s="223"/>
      <c r="CQ70" s="224"/>
      <c r="CR70" s="223"/>
      <c r="CS70" s="224"/>
      <c r="CT70" s="223"/>
      <c r="CU70" s="224"/>
      <c r="CV70" s="223"/>
      <c r="CW70" s="224"/>
      <c r="CX70" s="223"/>
      <c r="CY70" s="224"/>
      <c r="CZ70" s="223"/>
      <c r="DA70" s="224"/>
      <c r="DB70" s="223"/>
      <c r="DC70" s="224"/>
      <c r="DD70" s="223"/>
      <c r="DE70" s="224"/>
      <c r="DF70" s="223"/>
      <c r="DG70" s="224"/>
      <c r="DH70" s="223"/>
      <c r="DI70" s="224"/>
      <c r="DJ70" s="223"/>
      <c r="DK70" s="224"/>
      <c r="DL70" s="223"/>
      <c r="DM70" s="224"/>
      <c r="DN70" s="223"/>
      <c r="DO70" s="224"/>
      <c r="DP70" s="223"/>
      <c r="DQ70" s="224"/>
      <c r="DR70" s="223"/>
      <c r="DS70" s="224"/>
    </row>
    <row r="71" spans="1:123" s="186" customFormat="1" ht="13.5" x14ac:dyDescent="0.25">
      <c r="A71" s="184" t="s">
        <v>234</v>
      </c>
      <c r="B71" s="223">
        <v>0</v>
      </c>
      <c r="C71" s="224"/>
      <c r="D71" s="223">
        <v>192</v>
      </c>
      <c r="E71" s="224"/>
      <c r="F71" s="223">
        <v>941</v>
      </c>
      <c r="G71" s="224"/>
      <c r="H71" s="223">
        <v>1040</v>
      </c>
      <c r="I71" s="224"/>
      <c r="J71" s="223">
        <v>1040</v>
      </c>
      <c r="K71" s="224"/>
      <c r="L71" s="223">
        <v>1040</v>
      </c>
      <c r="M71" s="224"/>
      <c r="N71" s="223">
        <v>860</v>
      </c>
      <c r="O71" s="224"/>
      <c r="P71" s="223">
        <v>940</v>
      </c>
      <c r="Q71" s="224"/>
      <c r="R71" s="223">
        <v>720</v>
      </c>
      <c r="S71" s="224"/>
      <c r="T71" s="223">
        <v>630</v>
      </c>
      <c r="U71" s="224"/>
      <c r="V71" s="223">
        <v>600</v>
      </c>
      <c r="W71" s="225"/>
      <c r="X71" s="223">
        <v>792</v>
      </c>
      <c r="Y71" s="224"/>
      <c r="Z71" s="223">
        <v>960</v>
      </c>
      <c r="AA71" s="224"/>
      <c r="AB71" s="223">
        <v>270</v>
      </c>
      <c r="AC71" s="224"/>
      <c r="AD71" s="223">
        <v>360</v>
      </c>
      <c r="AE71" s="224"/>
      <c r="AF71" s="223">
        <v>300</v>
      </c>
      <c r="AG71" s="224"/>
      <c r="AH71" s="223">
        <v>270</v>
      </c>
      <c r="AI71" s="224"/>
      <c r="AJ71" s="223">
        <v>295</v>
      </c>
      <c r="AK71" s="224"/>
      <c r="AL71" s="223">
        <v>210</v>
      </c>
      <c r="AM71" s="224"/>
      <c r="AN71" s="223">
        <v>200</v>
      </c>
      <c r="AO71" s="224"/>
      <c r="AP71" s="223">
        <v>240</v>
      </c>
      <c r="AQ71" s="224"/>
      <c r="AR71" s="223">
        <v>280</v>
      </c>
      <c r="AS71" s="224"/>
      <c r="AT71" s="223">
        <v>300</v>
      </c>
      <c r="AU71" s="224"/>
      <c r="AV71" s="223">
        <v>295</v>
      </c>
      <c r="AW71" s="224"/>
      <c r="AX71" s="223">
        <v>230</v>
      </c>
      <c r="AY71" s="224"/>
      <c r="AZ71" s="223">
        <v>540</v>
      </c>
      <c r="BA71" s="224"/>
      <c r="BB71" s="223">
        <v>290</v>
      </c>
      <c r="BC71" s="224"/>
      <c r="BD71" s="223">
        <v>1880</v>
      </c>
      <c r="BE71" s="224"/>
      <c r="BF71" s="223"/>
      <c r="BG71" s="224"/>
      <c r="BH71" s="223">
        <v>1210</v>
      </c>
      <c r="BI71" s="224"/>
      <c r="BJ71" s="223">
        <v>790</v>
      </c>
      <c r="BK71" s="224"/>
      <c r="BL71" s="223">
        <v>960</v>
      </c>
      <c r="BM71" s="224"/>
      <c r="BN71" s="223">
        <v>1410</v>
      </c>
      <c r="BO71" s="224"/>
      <c r="BP71" s="223">
        <v>1280</v>
      </c>
      <c r="BQ71" s="224"/>
      <c r="BR71" s="223">
        <v>1815</v>
      </c>
      <c r="BS71" s="224"/>
      <c r="BT71" s="223">
        <v>1845</v>
      </c>
      <c r="BU71" s="224"/>
      <c r="BV71" s="223">
        <v>390</v>
      </c>
      <c r="BW71" s="224"/>
      <c r="BX71" s="223">
        <v>1190</v>
      </c>
      <c r="BY71" s="224"/>
      <c r="BZ71" s="223">
        <v>1280</v>
      </c>
      <c r="CA71" s="224"/>
      <c r="CB71" s="223">
        <v>1244</v>
      </c>
      <c r="CC71" s="224"/>
      <c r="CD71" s="223">
        <v>1280</v>
      </c>
      <c r="CE71" s="224"/>
      <c r="CF71" s="223">
        <v>1405</v>
      </c>
      <c r="CG71" s="224"/>
      <c r="CH71" s="223">
        <v>1315</v>
      </c>
      <c r="CI71" s="224"/>
      <c r="CJ71" s="223"/>
      <c r="CK71" s="224"/>
      <c r="CL71" s="223"/>
      <c r="CM71" s="224"/>
      <c r="CN71" s="223"/>
      <c r="CO71" s="224"/>
      <c r="CP71" s="223"/>
      <c r="CQ71" s="224"/>
      <c r="CR71" s="223"/>
      <c r="CS71" s="224"/>
      <c r="CT71" s="223"/>
      <c r="CU71" s="224"/>
      <c r="CV71" s="223"/>
      <c r="CW71" s="224"/>
      <c r="CX71" s="223"/>
      <c r="CY71" s="224"/>
      <c r="CZ71" s="223"/>
      <c r="DA71" s="224"/>
      <c r="DB71" s="223"/>
      <c r="DC71" s="224"/>
      <c r="DD71" s="223"/>
      <c r="DE71" s="224"/>
      <c r="DF71" s="223"/>
      <c r="DG71" s="224"/>
      <c r="DH71" s="223"/>
      <c r="DI71" s="224"/>
      <c r="DJ71" s="223"/>
      <c r="DK71" s="224"/>
      <c r="DL71" s="223"/>
      <c r="DM71" s="224"/>
      <c r="DN71" s="223"/>
      <c r="DO71" s="224"/>
      <c r="DP71" s="223"/>
      <c r="DQ71" s="224"/>
      <c r="DR71" s="223"/>
      <c r="DS71" s="224"/>
    </row>
    <row r="72" spans="1:123" s="183" customFormat="1" ht="13.5" x14ac:dyDescent="0.25">
      <c r="A72" s="167" t="s">
        <v>235</v>
      </c>
      <c r="B72" s="255">
        <v>1.6000000000000001E-3</v>
      </c>
      <c r="C72" s="256"/>
      <c r="D72" s="255">
        <v>0.03</v>
      </c>
      <c r="E72" s="256"/>
      <c r="F72" s="255">
        <v>0.19</v>
      </c>
      <c r="G72" s="256"/>
      <c r="H72" s="253">
        <f>((H73-H76)/(H73))</f>
        <v>0.35533980582524272</v>
      </c>
      <c r="I72" s="254"/>
      <c r="J72" s="253">
        <f>((J73-J76)/(J73))</f>
        <v>0.3612040133779264</v>
      </c>
      <c r="K72" s="254"/>
      <c r="L72" s="253">
        <f>((L73-L76)/(L73))</f>
        <v>0.43333333333333335</v>
      </c>
      <c r="M72" s="254"/>
      <c r="N72" s="253">
        <f>((N73-N76)/(N73))</f>
        <v>0.39893617021276595</v>
      </c>
      <c r="O72" s="254"/>
      <c r="P72" s="253">
        <f>((P73-P76)/(P73))</f>
        <v>0.41666666666666669</v>
      </c>
      <c r="Q72" s="254"/>
      <c r="R72" s="253">
        <f>((R73-R76)/(R73))</f>
        <v>0.47899159663865548</v>
      </c>
      <c r="S72" s="254"/>
      <c r="T72" s="253">
        <f>((T73-T76)/(T73))</f>
        <v>0.47899159663865548</v>
      </c>
      <c r="U72" s="254"/>
      <c r="V72" s="253">
        <f>((V73-V76)/(V73))</f>
        <v>0.59205776173285196</v>
      </c>
      <c r="W72" s="254"/>
      <c r="X72" s="253">
        <f>((X73-X76)/(X73))</f>
        <v>0.53666666666666663</v>
      </c>
      <c r="Y72" s="254"/>
      <c r="Z72" s="253">
        <f>IFERROR((((Z73-Z76)/(Z73))),0)</f>
        <v>0.52789699570815452</v>
      </c>
      <c r="AA72" s="254"/>
      <c r="AB72" s="253">
        <f>IFERROR((((AB73-AB76)/(AB73))),0)</f>
        <v>0.44897959183673469</v>
      </c>
      <c r="AC72" s="254"/>
      <c r="AD72" s="253">
        <f>IFERROR((((AD73-AD76)/(AD73))),0)</f>
        <v>0.41035856573705182</v>
      </c>
      <c r="AE72" s="254"/>
      <c r="AF72" s="253">
        <f>IFERROR((((AF73-AF76)/(AF73))),0)</f>
        <v>0.39090909090909093</v>
      </c>
      <c r="AG72" s="254"/>
      <c r="AH72" s="253">
        <f>IFERROR((((AH73-AH76)/(AH73))),0)</f>
        <v>0.38260869565217392</v>
      </c>
      <c r="AI72" s="254"/>
      <c r="AJ72" s="253">
        <f>IFERROR((((AJ73-AJ76)/(AJ73))),0)</f>
        <v>0.38565022421524664</v>
      </c>
      <c r="AK72" s="254"/>
      <c r="AL72" s="253">
        <f>IFERROR((((AL73-AL76)/(AL73))),0)</f>
        <v>0.17901234567901234</v>
      </c>
      <c r="AM72" s="254"/>
      <c r="AN72" s="253">
        <f>IFERROR((((AN73-AN76)/(AN73))),0)</f>
        <v>0.27659574468085107</v>
      </c>
      <c r="AO72" s="254"/>
      <c r="AP72" s="253">
        <f>IFERROR((((AP73-AP76)/(AP73))),0)</f>
        <v>0.27272727272727271</v>
      </c>
      <c r="AQ72" s="254"/>
      <c r="AR72" s="253">
        <f>IFERROR((((AR73-AR76)/(AR73))),0)</f>
        <v>0.31538461538461537</v>
      </c>
      <c r="AS72" s="254"/>
      <c r="AT72" s="253">
        <f>IFERROR((((AT73-AT76)/(AT73))),0)</f>
        <v>0.30046948356807512</v>
      </c>
      <c r="AU72" s="254"/>
      <c r="AV72" s="253">
        <f>IFERROR((((AV73-AV76)/(AV73))),0)</f>
        <v>0.29761904761904762</v>
      </c>
      <c r="AW72" s="254"/>
      <c r="AX72" s="253">
        <f>IFERROR((((AX73-AX76)/(AX73))),0)</f>
        <v>0.3174061433447099</v>
      </c>
      <c r="AY72" s="254"/>
      <c r="AZ72" s="253">
        <f>IFERROR((((AZ73-AZ76)/(AZ73))),0)</f>
        <v>0.28897338403041822</v>
      </c>
      <c r="BA72" s="254"/>
      <c r="BB72" s="253">
        <f>IFERROR((((BB73-BB76)/(BB73))),0)</f>
        <v>0.37867647058823528</v>
      </c>
      <c r="BC72" s="254"/>
      <c r="BD72" s="253">
        <f>IFERROR((((BD73-BD76)/(BD73))),0)</f>
        <v>0.23966942148760331</v>
      </c>
      <c r="BE72" s="254"/>
      <c r="BF72" s="253">
        <f>IFERROR((((BF73-BF76)/(BF73))),0)</f>
        <v>0</v>
      </c>
      <c r="BG72" s="254"/>
      <c r="BH72" s="253">
        <f>IFERROR((((BH73-BH76)/(BH73))),0)</f>
        <v>0.28853754940711462</v>
      </c>
      <c r="BI72" s="254"/>
      <c r="BJ72" s="253">
        <f>IFERROR((((BJ73-BJ76)/(BJ73))),0)</f>
        <v>0.25147928994082841</v>
      </c>
      <c r="BK72" s="254"/>
      <c r="BL72" s="253">
        <f>IFERROR((((BL73-BL76)/(BL73))),0)</f>
        <v>0.29059829059829062</v>
      </c>
      <c r="BM72" s="254"/>
      <c r="BN72" s="253">
        <f>IFERROR((((BN73-BN76)/(BN73))),0)</f>
        <v>0.30722891566265059</v>
      </c>
      <c r="BO72" s="254"/>
      <c r="BP72" s="253">
        <f>IFERROR((((BP73-BP76)/(BP73))),0)</f>
        <v>0.44094488188976377</v>
      </c>
      <c r="BQ72" s="254"/>
      <c r="BR72" s="253">
        <f>IFERROR((((BR73-BR76)/(BR73))),0)</f>
        <v>0.28991596638655465</v>
      </c>
      <c r="BS72" s="254"/>
      <c r="BT72" s="253">
        <f>IFERROR((((BT73-BT76)/(BT73))),0)</f>
        <v>0.25384615384615383</v>
      </c>
      <c r="BU72" s="254"/>
      <c r="BV72" s="253">
        <f>IFERROR((((BV73-BV76)/(BV73))),0)</f>
        <v>0.21673003802281368</v>
      </c>
      <c r="BW72" s="254"/>
      <c r="BX72" s="253">
        <f>IFERROR((((BX73-BX76)/(BX73))),0)</f>
        <v>0.21172638436482086</v>
      </c>
      <c r="BY72" s="254"/>
      <c r="BZ72" s="253">
        <f>IFERROR((((BZ73-BZ76)/(BZ73))),0)</f>
        <v>0.19666666666666666</v>
      </c>
      <c r="CA72" s="254"/>
      <c r="CB72" s="253">
        <f>IFERROR((((CB73-CB76)/(CB73))),0)</f>
        <v>0.23921568627450981</v>
      </c>
      <c r="CC72" s="254"/>
      <c r="CD72" s="253">
        <f>IFERROR((((CD73-CD76)/(CD73))),0)</f>
        <v>0.22222222222222221</v>
      </c>
      <c r="CE72" s="254"/>
      <c r="CF72" s="253">
        <f>IFERROR((((CF73-CF76)/(CF73))),0)</f>
        <v>0.23283582089552238</v>
      </c>
      <c r="CG72" s="254"/>
      <c r="CH72" s="253">
        <f>IFERROR((((CH73-CH76)/(CH73))),0)</f>
        <v>0.16224188790560473</v>
      </c>
      <c r="CI72" s="254"/>
      <c r="CJ72" s="253">
        <f>IFERROR((((CJ73-CJ76)/(CJ73))),0)</f>
        <v>0</v>
      </c>
      <c r="CK72" s="254"/>
      <c r="CL72" s="253">
        <f>IFERROR((((CL73-CL76)/(CL73))),0)</f>
        <v>0</v>
      </c>
      <c r="CM72" s="254"/>
      <c r="CN72" s="253">
        <f>IFERROR((((CN73-CN76)/(CN73))),0)</f>
        <v>0</v>
      </c>
      <c r="CO72" s="254"/>
      <c r="CP72" s="253">
        <f>IFERROR((((CP73-CP76)/(CP73))),0)</f>
        <v>0</v>
      </c>
      <c r="CQ72" s="254"/>
      <c r="CR72" s="253">
        <f>IFERROR((((CR73-CR76)/(CR73))),0)</f>
        <v>0</v>
      </c>
      <c r="CS72" s="254"/>
      <c r="CT72" s="253">
        <f>IFERROR((((CT73-CT76)/(CT73))),0)</f>
        <v>0</v>
      </c>
      <c r="CU72" s="254"/>
      <c r="CV72" s="253">
        <f>IFERROR((((CV73-CV76)/(CV73))),0)</f>
        <v>0</v>
      </c>
      <c r="CW72" s="254"/>
      <c r="CX72" s="253">
        <f>IFERROR((((CX73-CX76)/(CX73))),0)</f>
        <v>0</v>
      </c>
      <c r="CY72" s="254"/>
      <c r="CZ72" s="253">
        <f>IFERROR((((CZ73-CZ76)/(CZ73))),0)</f>
        <v>0</v>
      </c>
      <c r="DA72" s="254"/>
      <c r="DB72" s="253">
        <f>IFERROR((((DB73-DB76)/(DB73))),0)</f>
        <v>0</v>
      </c>
      <c r="DC72" s="254"/>
      <c r="DD72" s="253">
        <f>IFERROR((((DD73-DD76)/(DD73))),0)</f>
        <v>0</v>
      </c>
      <c r="DE72" s="254"/>
      <c r="DF72" s="253">
        <f>IFERROR((((DF73-DF76)/(DF73))),0)</f>
        <v>0</v>
      </c>
      <c r="DG72" s="254"/>
      <c r="DH72" s="253">
        <f>IFERROR((((DH73-DH76)/(DH73))),0)</f>
        <v>0</v>
      </c>
      <c r="DI72" s="254"/>
      <c r="DJ72" s="253">
        <f>IFERROR((((DJ73-DJ76)/(DJ73))),0)</f>
        <v>0</v>
      </c>
      <c r="DK72" s="254"/>
      <c r="DL72" s="253">
        <f>IFERROR((((DL73-DL76)/(DL73))),0)</f>
        <v>0</v>
      </c>
      <c r="DM72" s="254"/>
      <c r="DN72" s="253">
        <f>IFERROR((((DN73-DN76)/(DN73))),0)</f>
        <v>0</v>
      </c>
      <c r="DO72" s="254"/>
      <c r="DP72" s="253">
        <f>IFERROR((((DP73-DP76)/(DP73))),0)</f>
        <v>0</v>
      </c>
      <c r="DQ72" s="254"/>
      <c r="DR72" s="253">
        <f>IFERROR((((DR73-DR76)/(DR73))),0)</f>
        <v>0</v>
      </c>
      <c r="DS72" s="254"/>
    </row>
    <row r="73" spans="1:123" s="186" customFormat="1" ht="13.5" x14ac:dyDescent="0.25">
      <c r="A73" s="187" t="s">
        <v>236</v>
      </c>
      <c r="B73" s="250">
        <v>350</v>
      </c>
      <c r="C73" s="251"/>
      <c r="D73" s="250">
        <v>425</v>
      </c>
      <c r="E73" s="251"/>
      <c r="F73" s="250">
        <v>608</v>
      </c>
      <c r="G73" s="251"/>
      <c r="H73" s="250">
        <v>515</v>
      </c>
      <c r="I73" s="251"/>
      <c r="J73" s="250">
        <v>598</v>
      </c>
      <c r="K73" s="251"/>
      <c r="L73" s="250">
        <v>630</v>
      </c>
      <c r="M73" s="251"/>
      <c r="N73" s="250">
        <v>564</v>
      </c>
      <c r="O73" s="251"/>
      <c r="P73" s="250">
        <v>420</v>
      </c>
      <c r="Q73" s="251"/>
      <c r="R73" s="250">
        <v>357</v>
      </c>
      <c r="S73" s="251"/>
      <c r="T73" s="250">
        <v>357</v>
      </c>
      <c r="U73" s="251"/>
      <c r="V73" s="250">
        <v>277</v>
      </c>
      <c r="W73" s="252"/>
      <c r="X73" s="250">
        <v>300</v>
      </c>
      <c r="Y73" s="251"/>
      <c r="Z73" s="250">
        <v>233</v>
      </c>
      <c r="AA73" s="251"/>
      <c r="AB73" s="250">
        <v>147</v>
      </c>
      <c r="AC73" s="251"/>
      <c r="AD73" s="250">
        <v>251</v>
      </c>
      <c r="AE73" s="251"/>
      <c r="AF73" s="250">
        <v>220</v>
      </c>
      <c r="AG73" s="251"/>
      <c r="AH73" s="250">
        <v>230</v>
      </c>
      <c r="AI73" s="251"/>
      <c r="AJ73" s="250">
        <v>223</v>
      </c>
      <c r="AK73" s="251"/>
      <c r="AL73" s="250">
        <v>162</v>
      </c>
      <c r="AM73" s="251"/>
      <c r="AN73" s="250">
        <v>141</v>
      </c>
      <c r="AO73" s="251"/>
      <c r="AP73" s="250">
        <v>242</v>
      </c>
      <c r="AQ73" s="251"/>
      <c r="AR73" s="250">
        <v>260</v>
      </c>
      <c r="AS73" s="251"/>
      <c r="AT73" s="250">
        <v>213</v>
      </c>
      <c r="AU73" s="251"/>
      <c r="AV73" s="250">
        <v>252</v>
      </c>
      <c r="AW73" s="251"/>
      <c r="AX73" s="250">
        <v>293</v>
      </c>
      <c r="AY73" s="251"/>
      <c r="AZ73" s="250">
        <v>263</v>
      </c>
      <c r="BA73" s="251"/>
      <c r="BB73" s="250">
        <v>272</v>
      </c>
      <c r="BC73" s="251"/>
      <c r="BD73" s="250">
        <v>242</v>
      </c>
      <c r="BE73" s="251"/>
      <c r="BF73" s="223"/>
      <c r="BG73" s="224"/>
      <c r="BH73" s="223">
        <v>506</v>
      </c>
      <c r="BI73" s="224"/>
      <c r="BJ73" s="223">
        <v>338</v>
      </c>
      <c r="BK73" s="224"/>
      <c r="BL73" s="223">
        <v>351</v>
      </c>
      <c r="BM73" s="224"/>
      <c r="BN73" s="223">
        <v>332</v>
      </c>
      <c r="BO73" s="224"/>
      <c r="BP73" s="223">
        <v>254</v>
      </c>
      <c r="BQ73" s="224"/>
      <c r="BR73" s="223">
        <v>238</v>
      </c>
      <c r="BS73" s="224"/>
      <c r="BT73" s="223">
        <v>260</v>
      </c>
      <c r="BU73" s="224"/>
      <c r="BV73" s="223">
        <v>263</v>
      </c>
      <c r="BW73" s="224"/>
      <c r="BX73" s="223">
        <v>307</v>
      </c>
      <c r="BY73" s="224"/>
      <c r="BZ73" s="223">
        <v>300</v>
      </c>
      <c r="CA73" s="224"/>
      <c r="CB73" s="223">
        <v>255</v>
      </c>
      <c r="CC73" s="224"/>
      <c r="CD73" s="223">
        <v>261</v>
      </c>
      <c r="CE73" s="224"/>
      <c r="CF73" s="223">
        <v>335</v>
      </c>
      <c r="CG73" s="224"/>
      <c r="CH73" s="223">
        <v>339</v>
      </c>
      <c r="CI73" s="224"/>
      <c r="CJ73" s="223"/>
      <c r="CK73" s="224"/>
      <c r="CL73" s="223"/>
      <c r="CM73" s="224"/>
      <c r="CN73" s="223"/>
      <c r="CO73" s="224"/>
      <c r="CP73" s="223"/>
      <c r="CQ73" s="224"/>
      <c r="CR73" s="223"/>
      <c r="CS73" s="224"/>
      <c r="CT73" s="223"/>
      <c r="CU73" s="224"/>
      <c r="CV73" s="223"/>
      <c r="CW73" s="224"/>
      <c r="CX73" s="223"/>
      <c r="CY73" s="224"/>
      <c r="CZ73" s="223"/>
      <c r="DA73" s="224"/>
      <c r="DB73" s="223"/>
      <c r="DC73" s="224"/>
      <c r="DD73" s="223"/>
      <c r="DE73" s="224"/>
      <c r="DF73" s="223"/>
      <c r="DG73" s="224"/>
      <c r="DH73" s="223"/>
      <c r="DI73" s="224"/>
      <c r="DJ73" s="223"/>
      <c r="DK73" s="224"/>
      <c r="DL73" s="223"/>
      <c r="DM73" s="224"/>
      <c r="DN73" s="223"/>
      <c r="DO73" s="224"/>
      <c r="DP73" s="223"/>
      <c r="DQ73" s="224"/>
      <c r="DR73" s="223"/>
      <c r="DS73" s="224"/>
    </row>
    <row r="74" spans="1:123" s="183" customFormat="1" ht="13.5" x14ac:dyDescent="0.25">
      <c r="A74" s="188" t="s">
        <v>237</v>
      </c>
      <c r="B74" s="255">
        <v>0</v>
      </c>
      <c r="C74" s="256"/>
      <c r="D74" s="255">
        <v>0</v>
      </c>
      <c r="E74" s="256"/>
      <c r="F74" s="255">
        <v>0</v>
      </c>
      <c r="G74" s="256"/>
      <c r="H74" s="253">
        <f>((H75-H77)/(H75))</f>
        <v>0.35533980582524272</v>
      </c>
      <c r="I74" s="254"/>
      <c r="J74" s="253">
        <f>((J75-J77)/(J75))</f>
        <v>0.3612040133779264</v>
      </c>
      <c r="K74" s="254"/>
      <c r="L74" s="253">
        <f>((L75-L77)/(L75))</f>
        <v>0.43333333333333335</v>
      </c>
      <c r="M74" s="254"/>
      <c r="N74" s="253">
        <f>((N75-N77)/(N75))</f>
        <v>0.39893617021276595</v>
      </c>
      <c r="O74" s="254"/>
      <c r="P74" s="253">
        <f>((P75-P77)/(P75))</f>
        <v>0.41666666666666669</v>
      </c>
      <c r="Q74" s="254"/>
      <c r="R74" s="253">
        <f>((R75-R77)/(R75))</f>
        <v>0.47899159663865548</v>
      </c>
      <c r="S74" s="254"/>
      <c r="T74" s="253">
        <f>((T75-T77)/(T75))</f>
        <v>0.47899159663865548</v>
      </c>
      <c r="U74" s="254"/>
      <c r="V74" s="253">
        <f>((V75-V77)/(V75))</f>
        <v>0.59205776173285196</v>
      </c>
      <c r="W74" s="254"/>
      <c r="X74" s="253">
        <f>((X75-X77)/(X75))</f>
        <v>0.53666666666666663</v>
      </c>
      <c r="Y74" s="254"/>
      <c r="Z74" s="253">
        <f>IFERROR((((Z75-Z77)/(Z75))),0)</f>
        <v>0.52789699570815452</v>
      </c>
      <c r="AA74" s="254"/>
      <c r="AB74" s="253">
        <f>IFERROR((((AB75-AB77)/(AB75))),0)</f>
        <v>0.44897959183673469</v>
      </c>
      <c r="AC74" s="254"/>
      <c r="AD74" s="253">
        <f>IFERROR((((AD75-AD77)/(AD75))),0)</f>
        <v>0.41035856573705182</v>
      </c>
      <c r="AE74" s="254"/>
      <c r="AF74" s="253">
        <f>IFERROR((((AF75-AF77)/(AF75))),0)</f>
        <v>0.39090909090909093</v>
      </c>
      <c r="AG74" s="254"/>
      <c r="AH74" s="253">
        <f>IFERROR((((AH75-AH77)/(AH75))),0)</f>
        <v>0.38260869565217392</v>
      </c>
      <c r="AI74" s="254"/>
      <c r="AJ74" s="253">
        <f>IFERROR((((AJ75-AJ77)/(AJ75))),0)</f>
        <v>0.38565022421524664</v>
      </c>
      <c r="AK74" s="254"/>
      <c r="AL74" s="253">
        <f>IFERROR((((AL75-AL77)/(AL75))),0)</f>
        <v>0.17901234567901234</v>
      </c>
      <c r="AM74" s="254"/>
      <c r="AN74" s="253">
        <f>IFERROR((((AN75-AN77)/(AN75))),0)</f>
        <v>0.27659574468085107</v>
      </c>
      <c r="AO74" s="254"/>
      <c r="AP74" s="253">
        <f>IFERROR((((AP75-AP77)/(AP75))),0)</f>
        <v>0.27272727272727271</v>
      </c>
      <c r="AQ74" s="254"/>
      <c r="AR74" s="253">
        <f>IFERROR((((AR75-AR77)/(AR75))),0)</f>
        <v>0.31538461538461537</v>
      </c>
      <c r="AS74" s="254"/>
      <c r="AT74" s="253">
        <f>IFERROR((((AT75-AT77)/(AT75))),0)</f>
        <v>0.30046948356807512</v>
      </c>
      <c r="AU74" s="254"/>
      <c r="AV74" s="253">
        <f>IFERROR((((AV75-AV77)/(AV75))),0)</f>
        <v>0.29761904761904762</v>
      </c>
      <c r="AW74" s="254"/>
      <c r="AX74" s="253">
        <f>IFERROR((((AX75-AX77)/(AX75))),0)</f>
        <v>0.3174061433447099</v>
      </c>
      <c r="AY74" s="254"/>
      <c r="AZ74" s="253">
        <f>IFERROR((((AZ75-AZ77)/(AZ75))),0)</f>
        <v>0.28897338403041822</v>
      </c>
      <c r="BA74" s="254"/>
      <c r="BB74" s="253">
        <f>IFERROR((((BB75-BB77)/(BB75))),0)</f>
        <v>0.37867647058823528</v>
      </c>
      <c r="BC74" s="254"/>
      <c r="BD74" s="253">
        <f>IFERROR((((BD75-BD77)/(BD75))),0)</f>
        <v>0.23966942148760331</v>
      </c>
      <c r="BE74" s="254"/>
      <c r="BF74" s="253">
        <f>IFERROR((((BF75-BF77)/(BF75))),0)</f>
        <v>0</v>
      </c>
      <c r="BG74" s="254"/>
      <c r="BH74" s="253">
        <f>IFERROR((((BH75-BH77)/(BH75))),0)</f>
        <v>0.28853754940711462</v>
      </c>
      <c r="BI74" s="254"/>
      <c r="BJ74" s="253">
        <f>IFERROR((((BJ75-BJ77)/(BJ75))),0)</f>
        <v>0.25147928994082841</v>
      </c>
      <c r="BK74" s="254"/>
      <c r="BL74" s="253">
        <f>IFERROR((((BL75-BL77)/(BL75))),0)</f>
        <v>0.29059829059829062</v>
      </c>
      <c r="BM74" s="254"/>
      <c r="BN74" s="253">
        <f>IFERROR((((BN75-BN77)/(BN75))),0)</f>
        <v>0.30722891566265059</v>
      </c>
      <c r="BO74" s="254"/>
      <c r="BP74" s="253">
        <f>IFERROR((((BP75-BP77)/(BP75))),0)</f>
        <v>0.44094488188976377</v>
      </c>
      <c r="BQ74" s="254"/>
      <c r="BR74" s="253">
        <f>IFERROR((((BR75-BR77)/(BR75))),0)</f>
        <v>0.28991596638655465</v>
      </c>
      <c r="BS74" s="254"/>
      <c r="BT74" s="253">
        <f>IFERROR((((BT75-BT77)/(BT75))),0)</f>
        <v>0.25384615384615383</v>
      </c>
      <c r="BU74" s="254"/>
      <c r="BV74" s="253">
        <f>IFERROR((((BV75-BV77)/(BV75))),0)</f>
        <v>0.21673003802281368</v>
      </c>
      <c r="BW74" s="254"/>
      <c r="BX74" s="253">
        <f>IFERROR((((BX75-BX77)/(BX75))),0)</f>
        <v>0.21172638436482086</v>
      </c>
      <c r="BY74" s="254"/>
      <c r="BZ74" s="253">
        <f>IFERROR((((BZ75-BZ77)/(BZ75))),0)</f>
        <v>0.19666666666666666</v>
      </c>
      <c r="CA74" s="254"/>
      <c r="CB74" s="253">
        <f>IFERROR((((CB75-CB77)/(CB75))),0)</f>
        <v>0.23921568627450981</v>
      </c>
      <c r="CC74" s="254"/>
      <c r="CD74" s="253">
        <f>IFERROR((((CD75-CD77)/(CD75))),0)</f>
        <v>0.22222222222222221</v>
      </c>
      <c r="CE74" s="254"/>
      <c r="CF74" s="253">
        <f>IFERROR((((CF75-CF77)/(CF75))),0)</f>
        <v>0.23283582089552238</v>
      </c>
      <c r="CG74" s="254"/>
      <c r="CH74" s="253">
        <f>IFERROR((((CH75-CH77)/(CH75))),0)</f>
        <v>0.16224188790560473</v>
      </c>
      <c r="CI74" s="254"/>
      <c r="CJ74" s="253">
        <f>IFERROR((((CJ75-CJ77)/(CJ75))),0)</f>
        <v>0</v>
      </c>
      <c r="CK74" s="254"/>
      <c r="CL74" s="253">
        <f>IFERROR((((CL75-CL77)/(CL75))),0)</f>
        <v>0</v>
      </c>
      <c r="CM74" s="254"/>
      <c r="CN74" s="253">
        <f>IFERROR((((CN75-CN77)/(CN75))),0)</f>
        <v>0</v>
      </c>
      <c r="CO74" s="254"/>
      <c r="CP74" s="253">
        <f>IFERROR((((CP75-CP77)/(CP75))),0)</f>
        <v>0</v>
      </c>
      <c r="CQ74" s="254"/>
      <c r="CR74" s="253">
        <f>IFERROR((((CR75-CR77)/(CR75))),0)</f>
        <v>0</v>
      </c>
      <c r="CS74" s="254"/>
      <c r="CT74" s="253">
        <f>IFERROR((((CT75-CT77)/(CT75))),0)</f>
        <v>0</v>
      </c>
      <c r="CU74" s="254"/>
      <c r="CV74" s="253">
        <f>IFERROR((((CV75-CV77)/(CV75))),0)</f>
        <v>0</v>
      </c>
      <c r="CW74" s="254"/>
      <c r="CX74" s="253">
        <f>IFERROR((((CX75-CX77)/(CX75))),0)</f>
        <v>0</v>
      </c>
      <c r="CY74" s="254"/>
      <c r="CZ74" s="253">
        <f>IFERROR((((CZ75-CZ77)/(CZ75))),0)</f>
        <v>0</v>
      </c>
      <c r="DA74" s="254"/>
      <c r="DB74" s="253">
        <f>IFERROR((((DB75-DB77)/(DB75))),0)</f>
        <v>0</v>
      </c>
      <c r="DC74" s="254"/>
      <c r="DD74" s="253">
        <f>IFERROR((((DD75-DD77)/(DD75))),0)</f>
        <v>0</v>
      </c>
      <c r="DE74" s="254"/>
      <c r="DF74" s="253">
        <f>IFERROR((((DF75-DF77)/(DF75))),0)</f>
        <v>0</v>
      </c>
      <c r="DG74" s="254"/>
      <c r="DH74" s="253">
        <f>IFERROR((((DH75-DH77)/(DH75))),0)</f>
        <v>0</v>
      </c>
      <c r="DI74" s="254"/>
      <c r="DJ74" s="253">
        <f>IFERROR((((DJ75-DJ77)/(DJ75))),0)</f>
        <v>0</v>
      </c>
      <c r="DK74" s="254"/>
      <c r="DL74" s="253">
        <f>IFERROR((((DL75-DL77)/(DL75))),0)</f>
        <v>0</v>
      </c>
      <c r="DM74" s="254"/>
      <c r="DN74" s="253">
        <f>IFERROR((((DN75-DN77)/(DN75))),0)</f>
        <v>0</v>
      </c>
      <c r="DO74" s="254"/>
      <c r="DP74" s="253">
        <f>IFERROR((((DP75-DP77)/(DP75))),0)</f>
        <v>0</v>
      </c>
      <c r="DQ74" s="254"/>
      <c r="DR74" s="253">
        <f>IFERROR((((DR75-DR77)/(DR75))),0)</f>
        <v>0</v>
      </c>
      <c r="DS74" s="254"/>
    </row>
    <row r="75" spans="1:123" s="186" customFormat="1" ht="13.5" x14ac:dyDescent="0.25">
      <c r="A75" s="187" t="s">
        <v>238</v>
      </c>
      <c r="B75" s="250">
        <v>0</v>
      </c>
      <c r="C75" s="251"/>
      <c r="D75" s="250">
        <v>0</v>
      </c>
      <c r="E75" s="251"/>
      <c r="F75" s="250">
        <v>0</v>
      </c>
      <c r="G75" s="251"/>
      <c r="H75" s="250">
        <v>515</v>
      </c>
      <c r="I75" s="251"/>
      <c r="J75" s="250">
        <v>598</v>
      </c>
      <c r="K75" s="251"/>
      <c r="L75" s="250">
        <v>630</v>
      </c>
      <c r="M75" s="251"/>
      <c r="N75" s="250">
        <v>564</v>
      </c>
      <c r="O75" s="251"/>
      <c r="P75" s="250">
        <v>420</v>
      </c>
      <c r="Q75" s="251"/>
      <c r="R75" s="250">
        <v>357</v>
      </c>
      <c r="S75" s="251"/>
      <c r="T75" s="250">
        <v>357</v>
      </c>
      <c r="U75" s="251"/>
      <c r="V75" s="250">
        <v>277</v>
      </c>
      <c r="W75" s="252"/>
      <c r="X75" s="250">
        <v>300</v>
      </c>
      <c r="Y75" s="251"/>
      <c r="Z75" s="250">
        <v>233</v>
      </c>
      <c r="AA75" s="251"/>
      <c r="AB75" s="250">
        <v>147</v>
      </c>
      <c r="AC75" s="251"/>
      <c r="AD75" s="250">
        <v>251</v>
      </c>
      <c r="AE75" s="251"/>
      <c r="AF75" s="250">
        <v>220</v>
      </c>
      <c r="AG75" s="251"/>
      <c r="AH75" s="250">
        <v>230</v>
      </c>
      <c r="AI75" s="251"/>
      <c r="AJ75" s="250">
        <v>223</v>
      </c>
      <c r="AK75" s="251"/>
      <c r="AL75" s="250">
        <v>162</v>
      </c>
      <c r="AM75" s="251"/>
      <c r="AN75" s="250">
        <v>141</v>
      </c>
      <c r="AO75" s="251"/>
      <c r="AP75" s="250">
        <v>242</v>
      </c>
      <c r="AQ75" s="251"/>
      <c r="AR75" s="250">
        <v>260</v>
      </c>
      <c r="AS75" s="251"/>
      <c r="AT75" s="250">
        <v>213</v>
      </c>
      <c r="AU75" s="251"/>
      <c r="AV75" s="250">
        <v>252</v>
      </c>
      <c r="AW75" s="251"/>
      <c r="AX75" s="250">
        <v>293</v>
      </c>
      <c r="AY75" s="251"/>
      <c r="AZ75" s="250">
        <v>263</v>
      </c>
      <c r="BA75" s="251"/>
      <c r="BB75" s="250">
        <v>272</v>
      </c>
      <c r="BC75" s="251"/>
      <c r="BD75" s="250">
        <v>242</v>
      </c>
      <c r="BE75" s="251"/>
      <c r="BF75" s="223"/>
      <c r="BG75" s="224"/>
      <c r="BH75" s="223">
        <v>506</v>
      </c>
      <c r="BI75" s="224"/>
      <c r="BJ75" s="223">
        <v>338</v>
      </c>
      <c r="BK75" s="224"/>
      <c r="BL75" s="223">
        <v>351</v>
      </c>
      <c r="BM75" s="224"/>
      <c r="BN75" s="223">
        <v>332</v>
      </c>
      <c r="BO75" s="224"/>
      <c r="BP75" s="223">
        <v>254</v>
      </c>
      <c r="BQ75" s="224"/>
      <c r="BR75" s="223">
        <v>238</v>
      </c>
      <c r="BS75" s="224"/>
      <c r="BT75" s="223">
        <v>260</v>
      </c>
      <c r="BU75" s="224"/>
      <c r="BV75" s="223">
        <v>263</v>
      </c>
      <c r="BW75" s="224"/>
      <c r="BX75" s="223">
        <v>307</v>
      </c>
      <c r="BY75" s="224"/>
      <c r="BZ75" s="223">
        <v>300</v>
      </c>
      <c r="CA75" s="224"/>
      <c r="CB75" s="223">
        <v>255</v>
      </c>
      <c r="CC75" s="224"/>
      <c r="CD75" s="223">
        <v>261</v>
      </c>
      <c r="CE75" s="224"/>
      <c r="CF75" s="223">
        <v>335</v>
      </c>
      <c r="CG75" s="224"/>
      <c r="CH75" s="223">
        <v>339</v>
      </c>
      <c r="CI75" s="224"/>
      <c r="CJ75" s="223"/>
      <c r="CK75" s="224"/>
      <c r="CL75" s="223"/>
      <c r="CM75" s="224"/>
      <c r="CN75" s="223"/>
      <c r="CO75" s="224"/>
      <c r="CP75" s="223"/>
      <c r="CQ75" s="224"/>
      <c r="CR75" s="223"/>
      <c r="CS75" s="224"/>
      <c r="CT75" s="223"/>
      <c r="CU75" s="224"/>
      <c r="CV75" s="223"/>
      <c r="CW75" s="224"/>
      <c r="CX75" s="223"/>
      <c r="CY75" s="224"/>
      <c r="CZ75" s="223"/>
      <c r="DA75" s="224"/>
      <c r="DB75" s="223"/>
      <c r="DC75" s="224"/>
      <c r="DD75" s="223"/>
      <c r="DE75" s="224"/>
      <c r="DF75" s="223"/>
      <c r="DG75" s="224"/>
      <c r="DH75" s="223"/>
      <c r="DI75" s="224"/>
      <c r="DJ75" s="223"/>
      <c r="DK75" s="224"/>
      <c r="DL75" s="223"/>
      <c r="DM75" s="224"/>
      <c r="DN75" s="223"/>
      <c r="DO75" s="224"/>
      <c r="DP75" s="223"/>
      <c r="DQ75" s="224"/>
      <c r="DR75" s="223"/>
      <c r="DS75" s="224"/>
    </row>
    <row r="76" spans="1:123" s="186" customFormat="1" ht="13.5" x14ac:dyDescent="0.25">
      <c r="A76" s="187" t="s">
        <v>239</v>
      </c>
      <c r="B76" s="250"/>
      <c r="C76" s="251"/>
      <c r="D76" s="250"/>
      <c r="E76" s="251"/>
      <c r="F76" s="250"/>
      <c r="G76" s="251"/>
      <c r="H76" s="250">
        <v>332</v>
      </c>
      <c r="I76" s="251"/>
      <c r="J76" s="250">
        <v>382</v>
      </c>
      <c r="K76" s="251"/>
      <c r="L76" s="250">
        <v>357</v>
      </c>
      <c r="M76" s="251"/>
      <c r="N76" s="250">
        <v>339</v>
      </c>
      <c r="O76" s="251"/>
      <c r="P76" s="250">
        <v>245</v>
      </c>
      <c r="Q76" s="251"/>
      <c r="R76" s="250">
        <v>186</v>
      </c>
      <c r="S76" s="251"/>
      <c r="T76" s="250">
        <v>186</v>
      </c>
      <c r="U76" s="251"/>
      <c r="V76" s="250">
        <v>113</v>
      </c>
      <c r="W76" s="252"/>
      <c r="X76" s="250">
        <v>139</v>
      </c>
      <c r="Y76" s="251"/>
      <c r="Z76" s="250">
        <v>110</v>
      </c>
      <c r="AA76" s="251"/>
      <c r="AB76" s="250">
        <v>81</v>
      </c>
      <c r="AC76" s="251"/>
      <c r="AD76" s="250">
        <v>148</v>
      </c>
      <c r="AE76" s="251"/>
      <c r="AF76" s="250">
        <v>134</v>
      </c>
      <c r="AG76" s="251"/>
      <c r="AH76" s="250">
        <v>142</v>
      </c>
      <c r="AI76" s="251"/>
      <c r="AJ76" s="250">
        <v>137</v>
      </c>
      <c r="AK76" s="251"/>
      <c r="AL76" s="250">
        <v>133</v>
      </c>
      <c r="AM76" s="251"/>
      <c r="AN76" s="250">
        <v>102</v>
      </c>
      <c r="AO76" s="251"/>
      <c r="AP76" s="250">
        <v>176</v>
      </c>
      <c r="AQ76" s="251"/>
      <c r="AR76" s="250">
        <v>178</v>
      </c>
      <c r="AS76" s="251"/>
      <c r="AT76" s="250">
        <v>149</v>
      </c>
      <c r="AU76" s="251"/>
      <c r="AV76" s="250">
        <v>177</v>
      </c>
      <c r="AW76" s="251"/>
      <c r="AX76" s="250">
        <v>200</v>
      </c>
      <c r="AY76" s="251"/>
      <c r="AZ76" s="250">
        <v>187</v>
      </c>
      <c r="BA76" s="251"/>
      <c r="BB76" s="250">
        <v>169</v>
      </c>
      <c r="BC76" s="251"/>
      <c r="BD76" s="250">
        <v>184</v>
      </c>
      <c r="BE76" s="251"/>
      <c r="BF76" s="223"/>
      <c r="BG76" s="224"/>
      <c r="BH76" s="223">
        <v>360</v>
      </c>
      <c r="BI76" s="224"/>
      <c r="BJ76" s="223">
        <v>253</v>
      </c>
      <c r="BK76" s="224"/>
      <c r="BL76" s="223">
        <v>249</v>
      </c>
      <c r="BM76" s="224"/>
      <c r="BN76" s="223">
        <v>230</v>
      </c>
      <c r="BO76" s="224"/>
      <c r="BP76" s="223">
        <v>142</v>
      </c>
      <c r="BQ76" s="224"/>
      <c r="BR76" s="223">
        <v>169</v>
      </c>
      <c r="BS76" s="224"/>
      <c r="BT76" s="223">
        <v>194</v>
      </c>
      <c r="BU76" s="224"/>
      <c r="BV76" s="223">
        <v>206</v>
      </c>
      <c r="BW76" s="224"/>
      <c r="BX76" s="223">
        <v>242</v>
      </c>
      <c r="BY76" s="224"/>
      <c r="BZ76" s="223">
        <v>241</v>
      </c>
      <c r="CA76" s="224"/>
      <c r="CB76" s="223">
        <v>194</v>
      </c>
      <c r="CC76" s="224"/>
      <c r="CD76" s="223">
        <v>203</v>
      </c>
      <c r="CE76" s="224"/>
      <c r="CF76" s="223">
        <v>257</v>
      </c>
      <c r="CG76" s="224"/>
      <c r="CH76" s="223">
        <v>284</v>
      </c>
      <c r="CI76" s="224"/>
      <c r="CJ76" s="223"/>
      <c r="CK76" s="224"/>
      <c r="CL76" s="223"/>
      <c r="CM76" s="224"/>
      <c r="CN76" s="223"/>
      <c r="CO76" s="224"/>
      <c r="CP76" s="223"/>
      <c r="CQ76" s="224"/>
      <c r="CR76" s="223"/>
      <c r="CS76" s="224"/>
      <c r="CT76" s="223"/>
      <c r="CU76" s="224"/>
      <c r="CV76" s="223"/>
      <c r="CW76" s="224"/>
      <c r="CX76" s="223"/>
      <c r="CY76" s="224"/>
      <c r="CZ76" s="223"/>
      <c r="DA76" s="224"/>
      <c r="DB76" s="223"/>
      <c r="DC76" s="224"/>
      <c r="DD76" s="223"/>
      <c r="DE76" s="224"/>
      <c r="DF76" s="223"/>
      <c r="DG76" s="224"/>
      <c r="DH76" s="223"/>
      <c r="DI76" s="224"/>
      <c r="DJ76" s="223"/>
      <c r="DK76" s="224"/>
      <c r="DL76" s="223"/>
      <c r="DM76" s="224"/>
      <c r="DN76" s="223"/>
      <c r="DO76" s="224"/>
      <c r="DP76" s="223"/>
      <c r="DQ76" s="224"/>
      <c r="DR76" s="223"/>
      <c r="DS76" s="224"/>
    </row>
    <row r="77" spans="1:123" s="186" customFormat="1" ht="13.5" x14ac:dyDescent="0.25">
      <c r="A77" s="187" t="s">
        <v>240</v>
      </c>
      <c r="B77" s="250"/>
      <c r="C77" s="251"/>
      <c r="D77" s="250"/>
      <c r="E77" s="251"/>
      <c r="F77" s="250"/>
      <c r="G77" s="251"/>
      <c r="H77" s="250">
        <v>332</v>
      </c>
      <c r="I77" s="251"/>
      <c r="J77" s="250">
        <v>382</v>
      </c>
      <c r="K77" s="251"/>
      <c r="L77" s="250">
        <v>357</v>
      </c>
      <c r="M77" s="251"/>
      <c r="N77" s="250">
        <v>339</v>
      </c>
      <c r="O77" s="251"/>
      <c r="P77" s="250">
        <v>245</v>
      </c>
      <c r="Q77" s="251"/>
      <c r="R77" s="250">
        <v>186</v>
      </c>
      <c r="S77" s="251"/>
      <c r="T77" s="250">
        <v>186</v>
      </c>
      <c r="U77" s="251"/>
      <c r="V77" s="250">
        <v>113</v>
      </c>
      <c r="W77" s="252"/>
      <c r="X77" s="250">
        <v>139</v>
      </c>
      <c r="Y77" s="251"/>
      <c r="Z77" s="250">
        <v>110</v>
      </c>
      <c r="AA77" s="251"/>
      <c r="AB77" s="250">
        <v>81</v>
      </c>
      <c r="AC77" s="251"/>
      <c r="AD77" s="250">
        <v>148</v>
      </c>
      <c r="AE77" s="251"/>
      <c r="AF77" s="250">
        <v>134</v>
      </c>
      <c r="AG77" s="251"/>
      <c r="AH77" s="250">
        <v>142</v>
      </c>
      <c r="AI77" s="251"/>
      <c r="AJ77" s="250">
        <v>137</v>
      </c>
      <c r="AK77" s="251"/>
      <c r="AL77" s="250">
        <v>133</v>
      </c>
      <c r="AM77" s="251"/>
      <c r="AN77" s="250">
        <v>102</v>
      </c>
      <c r="AO77" s="251"/>
      <c r="AP77" s="250">
        <v>176</v>
      </c>
      <c r="AQ77" s="251"/>
      <c r="AR77" s="250">
        <v>178</v>
      </c>
      <c r="AS77" s="251"/>
      <c r="AT77" s="250">
        <v>149</v>
      </c>
      <c r="AU77" s="251"/>
      <c r="AV77" s="250">
        <v>177</v>
      </c>
      <c r="AW77" s="251"/>
      <c r="AX77" s="250">
        <v>200</v>
      </c>
      <c r="AY77" s="251"/>
      <c r="AZ77" s="250">
        <v>187</v>
      </c>
      <c r="BA77" s="251"/>
      <c r="BB77" s="250">
        <v>169</v>
      </c>
      <c r="BC77" s="251"/>
      <c r="BD77" s="250">
        <v>184</v>
      </c>
      <c r="BE77" s="251"/>
      <c r="BF77" s="223"/>
      <c r="BG77" s="224"/>
      <c r="BH77" s="226">
        <v>360</v>
      </c>
      <c r="BI77" s="227"/>
      <c r="BJ77" s="223">
        <v>253</v>
      </c>
      <c r="BK77" s="224"/>
      <c r="BL77" s="223">
        <v>249</v>
      </c>
      <c r="BM77" s="224"/>
      <c r="BN77" s="223">
        <v>230</v>
      </c>
      <c r="BO77" s="224"/>
      <c r="BP77" s="223">
        <v>142</v>
      </c>
      <c r="BQ77" s="224"/>
      <c r="BR77" s="223">
        <v>169</v>
      </c>
      <c r="BS77" s="224"/>
      <c r="BT77" s="223">
        <v>194</v>
      </c>
      <c r="BU77" s="224"/>
      <c r="BV77" s="223">
        <v>206</v>
      </c>
      <c r="BW77" s="224"/>
      <c r="BX77" s="223">
        <v>242</v>
      </c>
      <c r="BY77" s="224"/>
      <c r="BZ77" s="223">
        <v>241</v>
      </c>
      <c r="CA77" s="224"/>
      <c r="CB77" s="223">
        <v>194</v>
      </c>
      <c r="CC77" s="224"/>
      <c r="CD77" s="223">
        <v>203</v>
      </c>
      <c r="CE77" s="224"/>
      <c r="CF77" s="223">
        <v>257</v>
      </c>
      <c r="CG77" s="224"/>
      <c r="CH77" s="223">
        <v>284</v>
      </c>
      <c r="CI77" s="224"/>
      <c r="CJ77" s="223"/>
      <c r="CK77" s="224"/>
      <c r="CL77" s="223"/>
      <c r="CM77" s="224"/>
      <c r="CN77" s="223"/>
      <c r="CO77" s="224"/>
      <c r="CP77" s="223"/>
      <c r="CQ77" s="224"/>
      <c r="CR77" s="223"/>
      <c r="CS77" s="224"/>
      <c r="CT77" s="223"/>
      <c r="CU77" s="224"/>
      <c r="CV77" s="223"/>
      <c r="CW77" s="224"/>
      <c r="CX77" s="223"/>
      <c r="CY77" s="224"/>
      <c r="CZ77" s="223"/>
      <c r="DA77" s="224"/>
      <c r="DB77" s="223"/>
      <c r="DC77" s="224"/>
      <c r="DD77" s="223"/>
      <c r="DE77" s="224"/>
      <c r="DF77" s="223"/>
      <c r="DG77" s="224"/>
      <c r="DH77" s="223"/>
      <c r="DI77" s="224"/>
      <c r="DJ77" s="223"/>
      <c r="DK77" s="224"/>
      <c r="DL77" s="223"/>
      <c r="DM77" s="224"/>
      <c r="DN77" s="223"/>
      <c r="DO77" s="224"/>
      <c r="DP77" s="223"/>
      <c r="DQ77" s="224"/>
      <c r="DR77" s="223"/>
      <c r="DS77" s="224"/>
    </row>
    <row r="78" spans="1:123" x14ac:dyDescent="0.25">
      <c r="A78" s="189"/>
      <c r="B78" s="190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  <c r="BI78" s="190"/>
      <c r="BJ78" s="190"/>
      <c r="BK78" s="190"/>
      <c r="BL78" s="190"/>
      <c r="BM78" s="190"/>
      <c r="BN78" s="190"/>
      <c r="BO78" s="190"/>
      <c r="BP78" s="190"/>
      <c r="BQ78" s="190"/>
      <c r="BR78" s="190"/>
      <c r="BS78" s="190"/>
      <c r="BT78" s="190"/>
      <c r="BU78" s="190"/>
      <c r="BV78" s="190"/>
      <c r="BW78" s="190"/>
      <c r="BX78" s="190"/>
      <c r="BY78" s="190"/>
      <c r="BZ78" s="190"/>
      <c r="CA78" s="190"/>
      <c r="CB78" s="190"/>
      <c r="CC78" s="190"/>
      <c r="CD78" s="190"/>
      <c r="CE78" s="190"/>
      <c r="CF78" s="190"/>
      <c r="CG78" s="190"/>
      <c r="CH78" s="190"/>
      <c r="CI78" s="190"/>
      <c r="CJ78" s="190"/>
      <c r="CK78" s="190"/>
      <c r="CL78" s="190"/>
      <c r="CM78" s="190"/>
      <c r="CN78" s="190"/>
      <c r="CO78" s="190"/>
      <c r="CP78" s="190"/>
      <c r="CQ78" s="190"/>
      <c r="CR78" s="190"/>
      <c r="CS78" s="190"/>
      <c r="CT78" s="190"/>
      <c r="CU78" s="190"/>
      <c r="CV78" s="190"/>
      <c r="CW78" s="190"/>
      <c r="CX78" s="190"/>
      <c r="CY78" s="190"/>
      <c r="CZ78" s="190"/>
      <c r="DA78" s="190"/>
      <c r="DB78" s="190"/>
      <c r="DC78" s="190"/>
      <c r="DD78" s="190"/>
      <c r="DE78" s="190"/>
      <c r="DF78" s="190"/>
      <c r="DG78" s="190"/>
      <c r="DH78" s="190"/>
      <c r="DI78" s="190"/>
      <c r="DJ78" s="190"/>
      <c r="DK78" s="190"/>
      <c r="DL78" s="190"/>
      <c r="DM78" s="190"/>
      <c r="DN78" s="190"/>
      <c r="DO78" s="190"/>
      <c r="DP78" s="190"/>
      <c r="DQ78" s="190"/>
      <c r="DR78" s="190"/>
      <c r="DS78" s="190"/>
    </row>
    <row r="79" spans="1:123" x14ac:dyDescent="0.25">
      <c r="A79" s="162" t="s">
        <v>241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4"/>
      <c r="W79" s="164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91"/>
      <c r="AW79" s="191"/>
      <c r="AX79" s="191"/>
      <c r="AY79" s="191"/>
      <c r="AZ79" s="191"/>
      <c r="BA79" s="191"/>
      <c r="BB79" s="191"/>
      <c r="BC79" s="191"/>
      <c r="BD79" s="191"/>
      <c r="BE79" s="191"/>
      <c r="BF79" s="191"/>
      <c r="BG79" s="191"/>
      <c r="BH79" s="191"/>
      <c r="BI79" s="191"/>
      <c r="BJ79" s="191"/>
      <c r="BK79" s="191"/>
      <c r="BL79" s="191"/>
      <c r="BM79" s="191"/>
      <c r="BN79" s="191"/>
      <c r="BO79" s="191"/>
      <c r="BP79" s="191"/>
      <c r="BQ79" s="191"/>
      <c r="BR79" s="191"/>
      <c r="BS79" s="191"/>
      <c r="BT79" s="191"/>
      <c r="BU79" s="191"/>
      <c r="BV79" s="191"/>
      <c r="BW79" s="192"/>
      <c r="BX79" s="191"/>
      <c r="BY79" s="192"/>
      <c r="BZ79" s="191"/>
      <c r="CA79" s="192"/>
      <c r="CB79" s="191"/>
      <c r="CC79" s="192"/>
      <c r="CD79" s="191"/>
      <c r="CE79" s="192"/>
      <c r="CF79" s="191"/>
      <c r="CG79" s="192"/>
      <c r="CH79" s="191"/>
      <c r="CI79" s="192"/>
      <c r="CJ79" s="191"/>
      <c r="CK79" s="192"/>
      <c r="CL79" s="191"/>
      <c r="CM79" s="192"/>
      <c r="CN79" s="191"/>
      <c r="CO79" s="192"/>
      <c r="CP79" s="191"/>
      <c r="CQ79" s="192"/>
      <c r="CR79" s="191"/>
      <c r="CS79" s="192"/>
      <c r="CT79" s="191"/>
      <c r="CU79" s="192"/>
      <c r="CV79" s="191"/>
      <c r="CW79" s="192"/>
      <c r="CX79" s="191"/>
      <c r="CY79" s="192"/>
      <c r="CZ79" s="191"/>
      <c r="DA79" s="192"/>
      <c r="DB79" s="191"/>
      <c r="DC79" s="192"/>
      <c r="DD79" s="191"/>
      <c r="DE79" s="192"/>
      <c r="DF79" s="191"/>
      <c r="DG79" s="192"/>
      <c r="DH79" s="191"/>
      <c r="DI79" s="192"/>
      <c r="DJ79" s="191"/>
      <c r="DK79" s="192"/>
      <c r="DL79" s="191"/>
      <c r="DM79" s="192"/>
      <c r="DN79" s="191"/>
      <c r="DO79" s="192"/>
      <c r="DP79" s="191"/>
      <c r="DQ79" s="192"/>
      <c r="DR79" s="191"/>
      <c r="DS79" s="192"/>
    </row>
    <row r="80" spans="1:123" x14ac:dyDescent="0.25">
      <c r="A80" s="248" t="s">
        <v>242</v>
      </c>
      <c r="B80" s="246">
        <f>B68</f>
        <v>44562</v>
      </c>
      <c r="C80" s="244"/>
      <c r="D80" s="246" t="e">
        <f ca="1">D68</f>
        <v>#NAME?</v>
      </c>
      <c r="E80" s="244"/>
      <c r="F80" s="246" t="e">
        <f ca="1">F68</f>
        <v>#NAME?</v>
      </c>
      <c r="G80" s="244"/>
      <c r="H80" s="246" t="e">
        <f ca="1">H68</f>
        <v>#NAME?</v>
      </c>
      <c r="I80" s="244"/>
      <c r="J80" s="246" t="e">
        <f ca="1">J68</f>
        <v>#NAME?</v>
      </c>
      <c r="K80" s="244"/>
      <c r="L80" s="246" t="e">
        <f ca="1">L68</f>
        <v>#NAME?</v>
      </c>
      <c r="M80" s="244"/>
      <c r="N80" s="246" t="e">
        <f ca="1">N68</f>
        <v>#NAME?</v>
      </c>
      <c r="O80" s="244"/>
      <c r="P80" s="246" t="e">
        <f ca="1">P68</f>
        <v>#NAME?</v>
      </c>
      <c r="Q80" s="244"/>
      <c r="R80" s="246" t="e">
        <f ca="1">R68</f>
        <v>#NAME?</v>
      </c>
      <c r="S80" s="244"/>
      <c r="T80" s="246" t="e">
        <f ca="1">T68</f>
        <v>#NAME?</v>
      </c>
      <c r="U80" s="244"/>
      <c r="V80" s="246" t="e">
        <f ca="1">V68</f>
        <v>#NAME?</v>
      </c>
      <c r="W80" s="247"/>
      <c r="X80" s="246" t="e">
        <f ca="1">X68</f>
        <v>#NAME?</v>
      </c>
      <c r="Y80" s="244"/>
      <c r="Z80" s="246" t="e">
        <f ca="1">Z68</f>
        <v>#NAME?</v>
      </c>
      <c r="AA80" s="244"/>
      <c r="AB80" s="246" t="e">
        <f ca="1">AB68</f>
        <v>#NAME?</v>
      </c>
      <c r="AC80" s="244"/>
      <c r="AD80" s="246" t="e">
        <f ca="1">AD68</f>
        <v>#NAME?</v>
      </c>
      <c r="AE80" s="244"/>
      <c r="AF80" s="246" t="e">
        <f ca="1">AF68</f>
        <v>#NAME?</v>
      </c>
      <c r="AG80" s="244"/>
      <c r="AH80" s="246" t="e">
        <f ca="1">AH68</f>
        <v>#NAME?</v>
      </c>
      <c r="AI80" s="244"/>
      <c r="AJ80" s="246" t="e">
        <f ca="1">AJ68</f>
        <v>#NAME?</v>
      </c>
      <c r="AK80" s="244"/>
      <c r="AL80" s="246" t="e">
        <f ca="1">AL68</f>
        <v>#NAME?</v>
      </c>
      <c r="AM80" s="244"/>
      <c r="AN80" s="246" t="e">
        <f ca="1">AN68</f>
        <v>#NAME?</v>
      </c>
      <c r="AO80" s="244"/>
      <c r="AP80" s="246" t="e">
        <f ca="1">AP68</f>
        <v>#NAME?</v>
      </c>
      <c r="AQ80" s="244"/>
      <c r="AR80" s="246" t="e">
        <f ca="1">AR68</f>
        <v>#NAME?</v>
      </c>
      <c r="AS80" s="244"/>
      <c r="AT80" s="246" t="e">
        <f ca="1">AT68</f>
        <v>#NAME?</v>
      </c>
      <c r="AU80" s="244"/>
      <c r="AV80" s="246" t="e">
        <f ca="1">AV68</f>
        <v>#NAME?</v>
      </c>
      <c r="AW80" s="244"/>
      <c r="AX80" s="246" t="e">
        <f ca="1">AX68</f>
        <v>#NAME?</v>
      </c>
      <c r="AY80" s="244"/>
      <c r="AZ80" s="243" t="e">
        <f ca="1">AZ68</f>
        <v>#NAME?</v>
      </c>
      <c r="BA80" s="244"/>
      <c r="BB80" s="243" t="e">
        <f ca="1">BB68</f>
        <v>#NAME?</v>
      </c>
      <c r="BC80" s="244"/>
      <c r="BD80" s="243" t="e">
        <f ca="1">BD68</f>
        <v>#NAME?</v>
      </c>
      <c r="BE80" s="244"/>
      <c r="BF80" s="230" t="str">
        <f>$BF$8</f>
        <v>06 a 31 - Mai - 24</v>
      </c>
      <c r="BG80" s="231"/>
      <c r="BH80" s="230" t="e">
        <f ca="1">_xll.FIMMÊS(BD80,0)+1</f>
        <v>#NAME?</v>
      </c>
      <c r="BI80" s="231"/>
      <c r="BJ80" s="243" t="e">
        <f ca="1">BJ68</f>
        <v>#NAME?</v>
      </c>
      <c r="BK80" s="244"/>
      <c r="BL80" s="243" t="e">
        <f ca="1">BL68</f>
        <v>#NAME?</v>
      </c>
      <c r="BM80" s="244"/>
      <c r="BN80" s="243" t="e">
        <f ca="1">BN68</f>
        <v>#NAME?</v>
      </c>
      <c r="BO80" s="244"/>
      <c r="BP80" s="243" t="e">
        <f ca="1">BP68</f>
        <v>#NAME?</v>
      </c>
      <c r="BQ80" s="244"/>
      <c r="BR80" s="243" t="e">
        <f ca="1">BR68</f>
        <v>#NAME?</v>
      </c>
      <c r="BS80" s="244"/>
      <c r="BT80" s="243" t="e">
        <f ca="1">BT68</f>
        <v>#NAME?</v>
      </c>
      <c r="BU80" s="244"/>
      <c r="BV80" s="243" t="e">
        <f ca="1">BV68</f>
        <v>#NAME?</v>
      </c>
      <c r="BW80" s="244"/>
      <c r="BX80" s="243" t="e">
        <f ca="1">BX68</f>
        <v>#NAME?</v>
      </c>
      <c r="BY80" s="244"/>
      <c r="BZ80" s="243" t="e">
        <f ca="1">BZ68</f>
        <v>#NAME?</v>
      </c>
      <c r="CA80" s="244"/>
      <c r="CB80" s="243" t="e">
        <f ca="1">CB68</f>
        <v>#NAME?</v>
      </c>
      <c r="CC80" s="244"/>
      <c r="CD80" s="243" t="e">
        <f ca="1">CD68</f>
        <v>#NAME?</v>
      </c>
      <c r="CE80" s="244"/>
      <c r="CF80" s="243" t="e">
        <f ca="1">CF68</f>
        <v>#NAME?</v>
      </c>
      <c r="CG80" s="244"/>
      <c r="CH80" s="243" t="e">
        <f ca="1">CH68</f>
        <v>#NAME?</v>
      </c>
      <c r="CI80" s="244"/>
      <c r="CJ80" s="243" t="e">
        <f ca="1">CJ68</f>
        <v>#NAME?</v>
      </c>
      <c r="CK80" s="244"/>
      <c r="CL80" s="243" t="e">
        <f ca="1">CL68</f>
        <v>#NAME?</v>
      </c>
      <c r="CM80" s="244"/>
      <c r="CN80" s="243" t="e">
        <f ca="1">CN68</f>
        <v>#NAME?</v>
      </c>
      <c r="CO80" s="244"/>
      <c r="CP80" s="243" t="e">
        <f ca="1">CP68</f>
        <v>#NAME?</v>
      </c>
      <c r="CQ80" s="244"/>
      <c r="CR80" s="243" t="e">
        <f ca="1">CR68</f>
        <v>#NAME?</v>
      </c>
      <c r="CS80" s="244"/>
      <c r="CT80" s="243" t="e">
        <f ca="1">CT68</f>
        <v>#NAME?</v>
      </c>
      <c r="CU80" s="244"/>
      <c r="CV80" s="243" t="e">
        <f ca="1">CV68</f>
        <v>#NAME?</v>
      </c>
      <c r="CW80" s="244"/>
      <c r="CX80" s="243" t="e">
        <f ca="1">CX68</f>
        <v>#NAME?</v>
      </c>
      <c r="CY80" s="244"/>
      <c r="CZ80" s="243" t="e">
        <f ca="1">CZ68</f>
        <v>#NAME?</v>
      </c>
      <c r="DA80" s="244"/>
      <c r="DB80" s="243" t="e">
        <f ca="1">DB68</f>
        <v>#NAME?</v>
      </c>
      <c r="DC80" s="244"/>
      <c r="DD80" s="243" t="e">
        <f ca="1">DD68</f>
        <v>#NAME?</v>
      </c>
      <c r="DE80" s="244"/>
      <c r="DF80" s="243" t="e">
        <f ca="1">DF68</f>
        <v>#NAME?</v>
      </c>
      <c r="DG80" s="244"/>
      <c r="DH80" s="243" t="e">
        <f ca="1">DH68</f>
        <v>#NAME?</v>
      </c>
      <c r="DI80" s="244"/>
      <c r="DJ80" s="243" t="e">
        <f ca="1">DJ68</f>
        <v>#NAME?</v>
      </c>
      <c r="DK80" s="244"/>
      <c r="DL80" s="243" t="e">
        <f ca="1">DL68</f>
        <v>#NAME?</v>
      </c>
      <c r="DM80" s="244"/>
      <c r="DN80" s="243" t="e">
        <f ca="1">DN68</f>
        <v>#NAME?</v>
      </c>
      <c r="DO80" s="244"/>
      <c r="DP80" s="243" t="e">
        <f ca="1">DP68</f>
        <v>#NAME?</v>
      </c>
      <c r="DQ80" s="244"/>
      <c r="DR80" s="243" t="e">
        <f ca="1">DR68</f>
        <v>#NAME?</v>
      </c>
      <c r="DS80" s="244"/>
    </row>
    <row r="81" spans="1:123" ht="25.5" x14ac:dyDescent="0.25">
      <c r="A81" s="249"/>
      <c r="B81" s="193" t="s">
        <v>243</v>
      </c>
      <c r="C81" s="193" t="s">
        <v>244</v>
      </c>
      <c r="D81" s="193" t="s">
        <v>243</v>
      </c>
      <c r="E81" s="193" t="s">
        <v>244</v>
      </c>
      <c r="F81" s="193" t="s">
        <v>243</v>
      </c>
      <c r="G81" s="193" t="s">
        <v>244</v>
      </c>
      <c r="H81" s="193" t="s">
        <v>243</v>
      </c>
      <c r="I81" s="193" t="s">
        <v>244</v>
      </c>
      <c r="J81" s="193" t="s">
        <v>243</v>
      </c>
      <c r="K81" s="193" t="s">
        <v>244</v>
      </c>
      <c r="L81" s="193" t="s">
        <v>243</v>
      </c>
      <c r="M81" s="193" t="s">
        <v>244</v>
      </c>
      <c r="N81" s="193" t="s">
        <v>243</v>
      </c>
      <c r="O81" s="193" t="s">
        <v>244</v>
      </c>
      <c r="P81" s="193" t="s">
        <v>243</v>
      </c>
      <c r="Q81" s="193" t="s">
        <v>244</v>
      </c>
      <c r="R81" s="193" t="s">
        <v>243</v>
      </c>
      <c r="S81" s="193" t="s">
        <v>244</v>
      </c>
      <c r="T81" s="193" t="s">
        <v>243</v>
      </c>
      <c r="U81" s="193" t="s">
        <v>244</v>
      </c>
      <c r="V81" s="193" t="s">
        <v>243</v>
      </c>
      <c r="W81" s="193" t="s">
        <v>244</v>
      </c>
      <c r="X81" s="193" t="s">
        <v>243</v>
      </c>
      <c r="Y81" s="193" t="s">
        <v>244</v>
      </c>
      <c r="Z81" s="193" t="s">
        <v>243</v>
      </c>
      <c r="AA81" s="193" t="s">
        <v>244</v>
      </c>
      <c r="AB81" s="193" t="s">
        <v>243</v>
      </c>
      <c r="AC81" s="193" t="s">
        <v>244</v>
      </c>
      <c r="AD81" s="193" t="s">
        <v>243</v>
      </c>
      <c r="AE81" s="193" t="s">
        <v>244</v>
      </c>
      <c r="AF81" s="193" t="s">
        <v>243</v>
      </c>
      <c r="AG81" s="193" t="s">
        <v>244</v>
      </c>
      <c r="AH81" s="193" t="s">
        <v>243</v>
      </c>
      <c r="AI81" s="193" t="s">
        <v>244</v>
      </c>
      <c r="AJ81" s="193" t="s">
        <v>243</v>
      </c>
      <c r="AK81" s="193" t="s">
        <v>244</v>
      </c>
      <c r="AL81" s="193" t="s">
        <v>243</v>
      </c>
      <c r="AM81" s="193" t="s">
        <v>244</v>
      </c>
      <c r="AN81" s="193" t="s">
        <v>243</v>
      </c>
      <c r="AO81" s="193" t="s">
        <v>244</v>
      </c>
      <c r="AP81" s="193" t="s">
        <v>243</v>
      </c>
      <c r="AQ81" s="193" t="s">
        <v>244</v>
      </c>
      <c r="AR81" s="193" t="s">
        <v>243</v>
      </c>
      <c r="AS81" s="193" t="s">
        <v>244</v>
      </c>
      <c r="AT81" s="193" t="s">
        <v>243</v>
      </c>
      <c r="AU81" s="193" t="s">
        <v>244</v>
      </c>
      <c r="AV81" s="193" t="s">
        <v>243</v>
      </c>
      <c r="AW81" s="193" t="s">
        <v>244</v>
      </c>
      <c r="AX81" s="193" t="s">
        <v>243</v>
      </c>
      <c r="AY81" s="193" t="s">
        <v>244</v>
      </c>
      <c r="AZ81" s="194" t="s">
        <v>243</v>
      </c>
      <c r="BA81" s="194" t="s">
        <v>244</v>
      </c>
      <c r="BB81" s="194" t="s">
        <v>243</v>
      </c>
      <c r="BC81" s="194" t="s">
        <v>244</v>
      </c>
      <c r="BD81" s="194" t="s">
        <v>243</v>
      </c>
      <c r="BE81" s="194" t="s">
        <v>244</v>
      </c>
      <c r="BF81" s="194" t="s">
        <v>243</v>
      </c>
      <c r="BG81" s="194" t="s">
        <v>244</v>
      </c>
      <c r="BH81" s="194" t="s">
        <v>243</v>
      </c>
      <c r="BI81" s="194" t="s">
        <v>244</v>
      </c>
      <c r="BJ81" s="194" t="s">
        <v>243</v>
      </c>
      <c r="BK81" s="194" t="s">
        <v>244</v>
      </c>
      <c r="BL81" s="194" t="s">
        <v>243</v>
      </c>
      <c r="BM81" s="194" t="s">
        <v>244</v>
      </c>
      <c r="BN81" s="194" t="s">
        <v>243</v>
      </c>
      <c r="BO81" s="194" t="s">
        <v>244</v>
      </c>
      <c r="BP81" s="194" t="s">
        <v>243</v>
      </c>
      <c r="BQ81" s="194" t="s">
        <v>244</v>
      </c>
      <c r="BR81" s="194" t="s">
        <v>243</v>
      </c>
      <c r="BS81" s="194" t="s">
        <v>244</v>
      </c>
      <c r="BT81" s="194" t="s">
        <v>243</v>
      </c>
      <c r="BU81" s="194" t="s">
        <v>244</v>
      </c>
      <c r="BV81" s="194" t="s">
        <v>243</v>
      </c>
      <c r="BW81" s="194" t="s">
        <v>244</v>
      </c>
      <c r="BX81" s="194" t="s">
        <v>243</v>
      </c>
      <c r="BY81" s="194" t="s">
        <v>244</v>
      </c>
      <c r="BZ81" s="194" t="s">
        <v>243</v>
      </c>
      <c r="CA81" s="194" t="s">
        <v>244</v>
      </c>
      <c r="CB81" s="194" t="s">
        <v>243</v>
      </c>
      <c r="CC81" s="194" t="s">
        <v>244</v>
      </c>
      <c r="CD81" s="194" t="s">
        <v>243</v>
      </c>
      <c r="CE81" s="194" t="s">
        <v>244</v>
      </c>
      <c r="CF81" s="194" t="s">
        <v>243</v>
      </c>
      <c r="CG81" s="194" t="s">
        <v>244</v>
      </c>
      <c r="CH81" s="194" t="s">
        <v>243</v>
      </c>
      <c r="CI81" s="194" t="s">
        <v>244</v>
      </c>
      <c r="CJ81" s="194" t="s">
        <v>243</v>
      </c>
      <c r="CK81" s="194" t="s">
        <v>244</v>
      </c>
      <c r="CL81" s="194" t="s">
        <v>243</v>
      </c>
      <c r="CM81" s="194" t="s">
        <v>244</v>
      </c>
      <c r="CN81" s="194" t="s">
        <v>243</v>
      </c>
      <c r="CO81" s="194" t="s">
        <v>244</v>
      </c>
      <c r="CP81" s="194" t="s">
        <v>243</v>
      </c>
      <c r="CQ81" s="194" t="s">
        <v>244</v>
      </c>
      <c r="CR81" s="194" t="s">
        <v>243</v>
      </c>
      <c r="CS81" s="194" t="s">
        <v>244</v>
      </c>
      <c r="CT81" s="194" t="s">
        <v>243</v>
      </c>
      <c r="CU81" s="194" t="s">
        <v>244</v>
      </c>
      <c r="CV81" s="194" t="s">
        <v>243</v>
      </c>
      <c r="CW81" s="194" t="s">
        <v>244</v>
      </c>
      <c r="CX81" s="194" t="s">
        <v>243</v>
      </c>
      <c r="CY81" s="194" t="s">
        <v>244</v>
      </c>
      <c r="CZ81" s="194" t="s">
        <v>243</v>
      </c>
      <c r="DA81" s="194" t="s">
        <v>244</v>
      </c>
      <c r="DB81" s="194" t="s">
        <v>243</v>
      </c>
      <c r="DC81" s="194" t="s">
        <v>244</v>
      </c>
      <c r="DD81" s="194" t="s">
        <v>243</v>
      </c>
      <c r="DE81" s="194" t="s">
        <v>244</v>
      </c>
      <c r="DF81" s="194" t="s">
        <v>243</v>
      </c>
      <c r="DG81" s="194" t="s">
        <v>244</v>
      </c>
      <c r="DH81" s="194" t="s">
        <v>243</v>
      </c>
      <c r="DI81" s="194" t="s">
        <v>244</v>
      </c>
      <c r="DJ81" s="194" t="s">
        <v>243</v>
      </c>
      <c r="DK81" s="194" t="s">
        <v>244</v>
      </c>
      <c r="DL81" s="194" t="s">
        <v>243</v>
      </c>
      <c r="DM81" s="194" t="s">
        <v>244</v>
      </c>
      <c r="DN81" s="194" t="s">
        <v>243</v>
      </c>
      <c r="DO81" s="194" t="s">
        <v>244</v>
      </c>
      <c r="DP81" s="194" t="s">
        <v>243</v>
      </c>
      <c r="DQ81" s="194" t="s">
        <v>244</v>
      </c>
      <c r="DR81" s="194" t="s">
        <v>243</v>
      </c>
      <c r="DS81" s="194" t="s">
        <v>244</v>
      </c>
    </row>
    <row r="82" spans="1:123" s="183" customFormat="1" ht="13.5" x14ac:dyDescent="0.25">
      <c r="A82" s="195" t="s">
        <v>245</v>
      </c>
      <c r="B82" s="196">
        <v>0</v>
      </c>
      <c r="C82" s="196">
        <v>0</v>
      </c>
      <c r="D82" s="196">
        <v>0</v>
      </c>
      <c r="E82" s="196">
        <v>0</v>
      </c>
      <c r="F82" s="196">
        <v>0</v>
      </c>
      <c r="G82" s="196">
        <v>0</v>
      </c>
      <c r="H82" s="196">
        <v>0</v>
      </c>
      <c r="I82" s="196">
        <v>0</v>
      </c>
      <c r="J82" s="196" t="s">
        <v>79</v>
      </c>
      <c r="K82" s="196">
        <v>0</v>
      </c>
      <c r="L82" s="196">
        <v>0</v>
      </c>
      <c r="M82" s="196">
        <v>0</v>
      </c>
      <c r="N82" s="196" t="s">
        <v>79</v>
      </c>
      <c r="O82" s="196" t="s">
        <v>79</v>
      </c>
      <c r="P82" s="196" t="s">
        <v>79</v>
      </c>
      <c r="Q82" s="196" t="s">
        <v>79</v>
      </c>
      <c r="R82" s="196" t="s">
        <v>79</v>
      </c>
      <c r="S82" s="196" t="s">
        <v>79</v>
      </c>
      <c r="T82" s="196" t="s">
        <v>79</v>
      </c>
      <c r="U82" s="196">
        <v>8.9999999999999998E-4</v>
      </c>
      <c r="V82" s="196">
        <v>0</v>
      </c>
      <c r="W82" s="196">
        <v>1E-4</v>
      </c>
      <c r="X82" s="196" t="s">
        <v>246</v>
      </c>
      <c r="Y82" s="196">
        <v>6.9999999999999999E-4</v>
      </c>
      <c r="Z82" s="196" t="s">
        <v>79</v>
      </c>
      <c r="AA82" s="196">
        <v>2.9999999999999997E-4</v>
      </c>
      <c r="AB82" s="196">
        <v>0</v>
      </c>
      <c r="AC82" s="196">
        <v>3.2000000000000002E-3</v>
      </c>
      <c r="AD82" s="196" t="s">
        <v>79</v>
      </c>
      <c r="AE82" s="196">
        <v>3.3999999999999998E-3</v>
      </c>
      <c r="AF82" s="196">
        <v>0</v>
      </c>
      <c r="AG82" s="196">
        <v>0</v>
      </c>
      <c r="AH82" s="197">
        <v>0</v>
      </c>
      <c r="AI82" s="197">
        <v>8.0000000000000004E-4</v>
      </c>
      <c r="AJ82" s="196" t="s">
        <v>246</v>
      </c>
      <c r="AK82" s="196">
        <v>0</v>
      </c>
      <c r="AL82" s="196" t="s">
        <v>246</v>
      </c>
      <c r="AM82" s="196">
        <v>0</v>
      </c>
      <c r="AN82" s="196">
        <v>0</v>
      </c>
      <c r="AO82" s="196">
        <v>0</v>
      </c>
      <c r="AP82" s="196" t="s">
        <v>246</v>
      </c>
      <c r="AQ82" s="196">
        <v>2.0000000000000001E-4</v>
      </c>
      <c r="AR82" s="196" t="s">
        <v>79</v>
      </c>
      <c r="AS82" s="196">
        <v>0</v>
      </c>
      <c r="AT82" s="196" t="s">
        <v>79</v>
      </c>
      <c r="AU82" s="196">
        <v>0</v>
      </c>
      <c r="AV82" s="196"/>
      <c r="AW82" s="196">
        <v>0</v>
      </c>
      <c r="AX82" s="196"/>
      <c r="AY82" s="196">
        <v>8.9999999999999993E-3</v>
      </c>
      <c r="AZ82" s="196" t="s">
        <v>79</v>
      </c>
      <c r="BA82" s="196">
        <v>1E-3</v>
      </c>
      <c r="BB82" s="196" t="s">
        <v>79</v>
      </c>
      <c r="BC82" s="196">
        <v>1.4E-3</v>
      </c>
      <c r="BD82" s="196" t="s">
        <v>79</v>
      </c>
      <c r="BE82" s="196">
        <v>1.6999999999999999E-3</v>
      </c>
      <c r="BF82" s="196"/>
      <c r="BG82" s="196"/>
      <c r="BH82" s="196" t="s">
        <v>79</v>
      </c>
      <c r="BI82" s="196">
        <v>2.3999999999999998E-3</v>
      </c>
      <c r="BJ82" s="196" t="s">
        <v>79</v>
      </c>
      <c r="BK82" s="196">
        <v>1.6999999999999999E-3</v>
      </c>
      <c r="BL82" s="196" t="s">
        <v>79</v>
      </c>
      <c r="BM82" s="196">
        <v>1.9E-3</v>
      </c>
      <c r="BN82" s="196" t="s">
        <v>79</v>
      </c>
      <c r="BO82" s="196">
        <v>0</v>
      </c>
      <c r="BP82" s="196" t="s">
        <v>79</v>
      </c>
      <c r="BQ82" s="196">
        <v>1.2999999999999999E-3</v>
      </c>
      <c r="BR82" s="196" t="s">
        <v>79</v>
      </c>
      <c r="BS82" s="196">
        <v>8.9999999999999998E-4</v>
      </c>
      <c r="BT82" s="196" t="s">
        <v>79</v>
      </c>
      <c r="BU82" s="196">
        <v>5.0000000000000001E-4</v>
      </c>
      <c r="BV82" s="196" t="s">
        <v>79</v>
      </c>
      <c r="BW82" s="196">
        <v>4.0000000000000002E-4</v>
      </c>
      <c r="BX82" s="196" t="s">
        <v>79</v>
      </c>
      <c r="BY82" s="196">
        <v>6.9999999999999999E-4</v>
      </c>
      <c r="BZ82" s="196" t="s">
        <v>79</v>
      </c>
      <c r="CA82" s="196">
        <v>1.1000000000000001E-3</v>
      </c>
      <c r="CB82" s="196" t="s">
        <v>79</v>
      </c>
      <c r="CC82" s="196">
        <v>6.9999999999999999E-4</v>
      </c>
      <c r="CD82" s="196" t="s">
        <v>79</v>
      </c>
      <c r="CE82" s="196">
        <v>2.7000000000000001E-3</v>
      </c>
      <c r="CF82" s="196" t="s">
        <v>79</v>
      </c>
      <c r="CG82" s="196">
        <v>4.1000000000000003E-3</v>
      </c>
      <c r="CH82" s="196" t="s">
        <v>79</v>
      </c>
      <c r="CI82" s="196">
        <v>6.9999999999999999E-4</v>
      </c>
      <c r="CJ82" s="196"/>
      <c r="CK82" s="196"/>
      <c r="CL82" s="196"/>
      <c r="CM82" s="196"/>
      <c r="CN82" s="196"/>
      <c r="CO82" s="196"/>
      <c r="CP82" s="196"/>
      <c r="CQ82" s="196"/>
      <c r="CR82" s="196"/>
      <c r="CS82" s="196"/>
      <c r="CT82" s="196"/>
      <c r="CU82" s="196"/>
      <c r="CV82" s="196"/>
      <c r="CW82" s="196"/>
      <c r="CX82" s="196"/>
      <c r="CY82" s="196"/>
      <c r="CZ82" s="196"/>
      <c r="DA82" s="196"/>
      <c r="DB82" s="196"/>
      <c r="DC82" s="196"/>
      <c r="DD82" s="196"/>
      <c r="DE82" s="196"/>
      <c r="DF82" s="196"/>
      <c r="DG82" s="196"/>
      <c r="DH82" s="196"/>
      <c r="DI82" s="196"/>
      <c r="DJ82" s="196"/>
      <c r="DK82" s="196"/>
      <c r="DL82" s="196"/>
      <c r="DM82" s="196"/>
      <c r="DN82" s="196"/>
      <c r="DO82" s="196"/>
      <c r="DP82" s="196"/>
      <c r="DQ82" s="196"/>
      <c r="DR82" s="196"/>
      <c r="DS82" s="196"/>
    </row>
    <row r="83" spans="1:123" s="183" customFormat="1" ht="13.5" x14ac:dyDescent="0.25">
      <c r="A83" s="195" t="s">
        <v>247</v>
      </c>
      <c r="B83" s="196">
        <v>0</v>
      </c>
      <c r="C83" s="196">
        <v>0</v>
      </c>
      <c r="D83" s="196">
        <v>0</v>
      </c>
      <c r="E83" s="196">
        <v>0</v>
      </c>
      <c r="F83" s="196">
        <v>0</v>
      </c>
      <c r="G83" s="196">
        <v>0</v>
      </c>
      <c r="H83" s="196">
        <v>0</v>
      </c>
      <c r="I83" s="196">
        <v>0</v>
      </c>
      <c r="J83" s="196" t="s">
        <v>79</v>
      </c>
      <c r="K83" s="196">
        <v>0</v>
      </c>
      <c r="L83" s="196">
        <v>0</v>
      </c>
      <c r="M83" s="196">
        <v>0</v>
      </c>
      <c r="N83" s="196" t="s">
        <v>79</v>
      </c>
      <c r="O83" s="196">
        <v>0</v>
      </c>
      <c r="P83" s="196" t="s">
        <v>79</v>
      </c>
      <c r="Q83" s="196">
        <v>0</v>
      </c>
      <c r="R83" s="196" t="s">
        <v>79</v>
      </c>
      <c r="S83" s="196" t="s">
        <v>79</v>
      </c>
      <c r="T83" s="196" t="s">
        <v>79</v>
      </c>
      <c r="U83" s="196">
        <v>0</v>
      </c>
      <c r="V83" s="196">
        <v>0</v>
      </c>
      <c r="W83" s="196">
        <v>0</v>
      </c>
      <c r="X83" s="196" t="s">
        <v>246</v>
      </c>
      <c r="Y83" s="196">
        <v>0</v>
      </c>
      <c r="Z83" s="196" t="s">
        <v>79</v>
      </c>
      <c r="AA83" s="196">
        <v>0</v>
      </c>
      <c r="AB83" s="196">
        <v>0</v>
      </c>
      <c r="AC83" s="196">
        <v>0</v>
      </c>
      <c r="AD83" s="196" t="s">
        <v>79</v>
      </c>
      <c r="AE83" s="196">
        <v>0</v>
      </c>
      <c r="AF83" s="196">
        <v>0</v>
      </c>
      <c r="AG83" s="198">
        <v>0</v>
      </c>
      <c r="AH83" s="199">
        <v>0</v>
      </c>
      <c r="AI83" s="199">
        <v>0</v>
      </c>
      <c r="AJ83" s="200" t="s">
        <v>246</v>
      </c>
      <c r="AK83" s="196">
        <v>0</v>
      </c>
      <c r="AL83" s="196" t="s">
        <v>246</v>
      </c>
      <c r="AM83" s="196">
        <v>0</v>
      </c>
      <c r="AN83" s="196">
        <v>0</v>
      </c>
      <c r="AO83" s="196">
        <v>0</v>
      </c>
      <c r="AP83" s="196" t="s">
        <v>246</v>
      </c>
      <c r="AQ83" s="196">
        <v>0</v>
      </c>
      <c r="AR83" s="196" t="s">
        <v>79</v>
      </c>
      <c r="AS83" s="196">
        <v>0</v>
      </c>
      <c r="AT83" s="196" t="s">
        <v>79</v>
      </c>
      <c r="AU83" s="196">
        <v>0</v>
      </c>
      <c r="AV83" s="196"/>
      <c r="AW83" s="196">
        <v>0</v>
      </c>
      <c r="AX83" s="196"/>
      <c r="AY83" s="196">
        <v>0</v>
      </c>
      <c r="AZ83" s="196" t="s">
        <v>79</v>
      </c>
      <c r="BA83" s="196">
        <v>0</v>
      </c>
      <c r="BB83" s="196" t="s">
        <v>79</v>
      </c>
      <c r="BC83" s="196">
        <v>0</v>
      </c>
      <c r="BD83" s="196" t="s">
        <v>79</v>
      </c>
      <c r="BE83" s="196">
        <v>0</v>
      </c>
      <c r="BF83" s="196"/>
      <c r="BG83" s="196"/>
      <c r="BH83" s="196" t="s">
        <v>79</v>
      </c>
      <c r="BI83" s="196">
        <v>0</v>
      </c>
      <c r="BJ83" s="196" t="s">
        <v>79</v>
      </c>
      <c r="BK83" s="196">
        <v>0</v>
      </c>
      <c r="BL83" s="196" t="s">
        <v>79</v>
      </c>
      <c r="BM83" s="196">
        <v>0</v>
      </c>
      <c r="BN83" s="196" t="s">
        <v>79</v>
      </c>
      <c r="BO83" s="196">
        <v>0</v>
      </c>
      <c r="BP83" s="196" t="s">
        <v>79</v>
      </c>
      <c r="BQ83" s="196">
        <v>0</v>
      </c>
      <c r="BR83" s="196" t="s">
        <v>79</v>
      </c>
      <c r="BS83" s="196">
        <v>0</v>
      </c>
      <c r="BT83" s="196" t="s">
        <v>79</v>
      </c>
      <c r="BU83" s="196">
        <v>0</v>
      </c>
      <c r="BV83" s="196" t="s">
        <v>79</v>
      </c>
      <c r="BW83" s="196">
        <v>0</v>
      </c>
      <c r="BX83" s="196" t="s">
        <v>79</v>
      </c>
      <c r="BY83" s="196">
        <v>0</v>
      </c>
      <c r="BZ83" s="196" t="s">
        <v>79</v>
      </c>
      <c r="CA83" s="196">
        <v>0</v>
      </c>
      <c r="CB83" s="196" t="s">
        <v>79</v>
      </c>
      <c r="CC83" s="196">
        <v>0</v>
      </c>
      <c r="CD83" s="196" t="s">
        <v>79</v>
      </c>
      <c r="CE83" s="196">
        <v>0</v>
      </c>
      <c r="CF83" s="196" t="s">
        <v>79</v>
      </c>
      <c r="CG83" s="196">
        <v>0</v>
      </c>
      <c r="CH83" s="196" t="s">
        <v>79</v>
      </c>
      <c r="CI83" s="196">
        <v>0</v>
      </c>
      <c r="CJ83" s="196"/>
      <c r="CK83" s="196"/>
      <c r="CL83" s="196"/>
      <c r="CM83" s="196"/>
      <c r="CN83" s="196"/>
      <c r="CO83" s="196"/>
      <c r="CP83" s="196"/>
      <c r="CQ83" s="196"/>
      <c r="CR83" s="196"/>
      <c r="CS83" s="196"/>
      <c r="CT83" s="196"/>
      <c r="CU83" s="196"/>
      <c r="CV83" s="196"/>
      <c r="CW83" s="196"/>
      <c r="CX83" s="196"/>
      <c r="CY83" s="196"/>
      <c r="CZ83" s="196"/>
      <c r="DA83" s="196"/>
      <c r="DB83" s="196"/>
      <c r="DC83" s="196"/>
      <c r="DD83" s="196"/>
      <c r="DE83" s="196"/>
      <c r="DF83" s="196"/>
      <c r="DG83" s="196"/>
      <c r="DH83" s="196"/>
      <c r="DI83" s="196"/>
      <c r="DJ83" s="196"/>
      <c r="DK83" s="196"/>
      <c r="DL83" s="196"/>
      <c r="DM83" s="196"/>
      <c r="DN83" s="196"/>
      <c r="DO83" s="196"/>
      <c r="DP83" s="196"/>
      <c r="DQ83" s="196"/>
      <c r="DR83" s="196"/>
      <c r="DS83" s="196"/>
    </row>
    <row r="84" spans="1:123" s="183" customFormat="1" ht="13.5" x14ac:dyDescent="0.25">
      <c r="A84" s="195" t="s">
        <v>50</v>
      </c>
      <c r="B84" s="196">
        <v>0</v>
      </c>
      <c r="C84" s="196">
        <v>1.54E-2</v>
      </c>
      <c r="D84" s="196">
        <v>0</v>
      </c>
      <c r="E84" s="196">
        <v>9.4999999999999998E-3</v>
      </c>
      <c r="F84" s="196">
        <v>0</v>
      </c>
      <c r="G84" s="196">
        <v>4.1999999999999997E-3</v>
      </c>
      <c r="H84" s="196">
        <v>0</v>
      </c>
      <c r="I84" s="196">
        <v>8.0999999999999996E-3</v>
      </c>
      <c r="J84" s="196" t="s">
        <v>79</v>
      </c>
      <c r="K84" s="196">
        <v>6.7000000000000002E-3</v>
      </c>
      <c r="L84" s="196">
        <v>0</v>
      </c>
      <c r="M84" s="196">
        <v>2.1600000000000001E-2</v>
      </c>
      <c r="N84" s="196" t="s">
        <v>79</v>
      </c>
      <c r="O84" s="196">
        <v>7.3000000000000001E-3</v>
      </c>
      <c r="P84" s="196" t="s">
        <v>79</v>
      </c>
      <c r="Q84" s="196">
        <v>7.1999999999999998E-3</v>
      </c>
      <c r="R84" s="196" t="s">
        <v>79</v>
      </c>
      <c r="S84" s="196">
        <v>7.7000000000000002E-3</v>
      </c>
      <c r="T84" s="196" t="s">
        <v>79</v>
      </c>
      <c r="U84" s="196">
        <v>4.7999999999999996E-3</v>
      </c>
      <c r="V84" s="196">
        <v>0</v>
      </c>
      <c r="W84" s="196">
        <v>3.8E-3</v>
      </c>
      <c r="X84" s="196" t="s">
        <v>246</v>
      </c>
      <c r="Y84" s="196">
        <v>1.44E-2</v>
      </c>
      <c r="Z84" s="196" t="s">
        <v>79</v>
      </c>
      <c r="AA84" s="196">
        <v>2.8E-3</v>
      </c>
      <c r="AB84" s="196">
        <v>0</v>
      </c>
      <c r="AC84" s="196">
        <v>5.4999999999999997E-3</v>
      </c>
      <c r="AD84" s="196" t="s">
        <v>79</v>
      </c>
      <c r="AE84" s="196">
        <v>5.1999999999999998E-3</v>
      </c>
      <c r="AF84" s="196">
        <v>0</v>
      </c>
      <c r="AG84" s="198">
        <v>1.8E-3</v>
      </c>
      <c r="AH84" s="199">
        <v>0</v>
      </c>
      <c r="AI84" s="199">
        <v>7.4000000000000003E-3</v>
      </c>
      <c r="AJ84" s="200" t="s">
        <v>246</v>
      </c>
      <c r="AK84" s="196">
        <v>6.1999999999999998E-3</v>
      </c>
      <c r="AL84" s="196" t="s">
        <v>246</v>
      </c>
      <c r="AM84" s="196">
        <v>3.7000000000000002E-3</v>
      </c>
      <c r="AN84" s="196">
        <v>0</v>
      </c>
      <c r="AO84" s="196">
        <v>4.8999999999999998E-3</v>
      </c>
      <c r="AP84" s="196" t="s">
        <v>246</v>
      </c>
      <c r="AQ84" s="196">
        <v>8.8000000000000005E-3</v>
      </c>
      <c r="AR84" s="196" t="s">
        <v>79</v>
      </c>
      <c r="AS84" s="196">
        <v>7.9000000000000008E-3</v>
      </c>
      <c r="AT84" s="196" t="s">
        <v>79</v>
      </c>
      <c r="AU84" s="196">
        <v>7.9000000000000008E-3</v>
      </c>
      <c r="AV84" s="196"/>
      <c r="AW84" s="196">
        <v>4.4000000000000003E-3</v>
      </c>
      <c r="AX84" s="196"/>
      <c r="AY84" s="196">
        <v>0</v>
      </c>
      <c r="AZ84" s="196" t="s">
        <v>79</v>
      </c>
      <c r="BA84" s="196">
        <v>2.8E-3</v>
      </c>
      <c r="BB84" s="196" t="s">
        <v>79</v>
      </c>
      <c r="BC84" s="196">
        <v>7.7000000000000002E-3</v>
      </c>
      <c r="BD84" s="196" t="s">
        <v>79</v>
      </c>
      <c r="BE84" s="196">
        <v>7.7000000000000002E-3</v>
      </c>
      <c r="BF84" s="196"/>
      <c r="BG84" s="196"/>
      <c r="BH84" s="196" t="s">
        <v>79</v>
      </c>
      <c r="BI84" s="196">
        <v>6.0000000000000001E-3</v>
      </c>
      <c r="BJ84" s="196" t="s">
        <v>79</v>
      </c>
      <c r="BK84" s="196">
        <v>6.7000000000000002E-3</v>
      </c>
      <c r="BL84" s="196" t="s">
        <v>79</v>
      </c>
      <c r="BM84" s="196">
        <v>5.1999999999999998E-3</v>
      </c>
      <c r="BN84" s="196" t="s">
        <v>79</v>
      </c>
      <c r="BO84" s="196">
        <v>6.7000000000000002E-3</v>
      </c>
      <c r="BP84" s="196" t="s">
        <v>79</v>
      </c>
      <c r="BQ84" s="196">
        <v>7.4000000000000003E-3</v>
      </c>
      <c r="BR84" s="196" t="s">
        <v>79</v>
      </c>
      <c r="BS84" s="196">
        <v>6.4000000000000003E-3</v>
      </c>
      <c r="BT84" s="196" t="s">
        <v>79</v>
      </c>
      <c r="BU84" s="196">
        <v>8.2000000000000007E-3</v>
      </c>
      <c r="BV84" s="196" t="s">
        <v>79</v>
      </c>
      <c r="BW84" s="196">
        <v>2.8999999999999998E-3</v>
      </c>
      <c r="BX84" s="196" t="s">
        <v>79</v>
      </c>
      <c r="BY84" s="196">
        <v>6.4999999999999997E-3</v>
      </c>
      <c r="BZ84" s="196" t="s">
        <v>79</v>
      </c>
      <c r="CA84" s="196">
        <v>5.0000000000000001E-3</v>
      </c>
      <c r="CB84" s="196" t="s">
        <v>79</v>
      </c>
      <c r="CC84" s="196">
        <v>8.9999999999999998E-4</v>
      </c>
      <c r="CD84" s="196" t="s">
        <v>79</v>
      </c>
      <c r="CE84" s="196">
        <v>8.3000000000000001E-3</v>
      </c>
      <c r="CF84" s="196" t="s">
        <v>79</v>
      </c>
      <c r="CG84" s="196">
        <v>4.1000000000000003E-3</v>
      </c>
      <c r="CH84" s="196" t="s">
        <v>79</v>
      </c>
      <c r="CI84" s="196">
        <v>9.2999999999999992E-3</v>
      </c>
      <c r="CJ84" s="196"/>
      <c r="CK84" s="196"/>
      <c r="CL84" s="196"/>
      <c r="CM84" s="196"/>
      <c r="CN84" s="196"/>
      <c r="CO84" s="196"/>
      <c r="CP84" s="196"/>
      <c r="CQ84" s="196"/>
      <c r="CR84" s="196"/>
      <c r="CS84" s="196"/>
      <c r="CT84" s="196"/>
      <c r="CU84" s="196"/>
      <c r="CV84" s="196"/>
      <c r="CW84" s="196"/>
      <c r="CX84" s="196"/>
      <c r="CY84" s="196"/>
      <c r="CZ84" s="196"/>
      <c r="DA84" s="196"/>
      <c r="DB84" s="196"/>
      <c r="DC84" s="196"/>
      <c r="DD84" s="196"/>
      <c r="DE84" s="196"/>
      <c r="DF84" s="196"/>
      <c r="DG84" s="196"/>
      <c r="DH84" s="196"/>
      <c r="DI84" s="196"/>
      <c r="DJ84" s="196"/>
      <c r="DK84" s="196"/>
      <c r="DL84" s="196"/>
      <c r="DM84" s="196"/>
      <c r="DN84" s="196"/>
      <c r="DO84" s="196"/>
      <c r="DP84" s="196"/>
      <c r="DQ84" s="196"/>
      <c r="DR84" s="196"/>
      <c r="DS84" s="196"/>
    </row>
    <row r="85" spans="1:123" s="183" customFormat="1" ht="13.5" x14ac:dyDescent="0.25">
      <c r="A85" s="195" t="s">
        <v>248</v>
      </c>
      <c r="B85" s="196">
        <v>0</v>
      </c>
      <c r="C85" s="196">
        <v>5.5999999999999999E-3</v>
      </c>
      <c r="D85" s="196">
        <v>0</v>
      </c>
      <c r="E85" s="196">
        <v>4.5999999999999999E-3</v>
      </c>
      <c r="F85" s="196">
        <v>0</v>
      </c>
      <c r="G85" s="196">
        <v>2.3999999999999998E-3</v>
      </c>
      <c r="H85" s="196">
        <v>0</v>
      </c>
      <c r="I85" s="196">
        <v>1.5E-3</v>
      </c>
      <c r="J85" s="196" t="s">
        <v>79</v>
      </c>
      <c r="K85" s="196">
        <v>1.1999999999999999E-3</v>
      </c>
      <c r="L85" s="196">
        <v>0</v>
      </c>
      <c r="M85" s="196">
        <v>4.7000000000000002E-3</v>
      </c>
      <c r="N85" s="196" t="s">
        <v>79</v>
      </c>
      <c r="O85" s="196">
        <v>1E-3</v>
      </c>
      <c r="P85" s="196" t="s">
        <v>79</v>
      </c>
      <c r="Q85" s="196">
        <v>4.0000000000000002E-4</v>
      </c>
      <c r="R85" s="196" t="s">
        <v>79</v>
      </c>
      <c r="S85" s="196">
        <v>1E-3</v>
      </c>
      <c r="T85" s="196" t="s">
        <v>79</v>
      </c>
      <c r="U85" s="196">
        <v>2.0000000000000001E-4</v>
      </c>
      <c r="V85" s="196">
        <v>0</v>
      </c>
      <c r="W85" s="196">
        <v>5.9999999999999995E-4</v>
      </c>
      <c r="X85" s="196" t="s">
        <v>246</v>
      </c>
      <c r="Y85" s="196">
        <v>4.1000000000000003E-3</v>
      </c>
      <c r="Z85" s="196" t="s">
        <v>79</v>
      </c>
      <c r="AA85" s="196">
        <v>0</v>
      </c>
      <c r="AB85" s="196">
        <v>0</v>
      </c>
      <c r="AC85" s="196">
        <v>0</v>
      </c>
      <c r="AD85" s="196" t="s">
        <v>79</v>
      </c>
      <c r="AE85" s="196">
        <v>8.0000000000000004E-4</v>
      </c>
      <c r="AF85" s="196">
        <v>0</v>
      </c>
      <c r="AG85" s="198">
        <v>0</v>
      </c>
      <c r="AH85" s="199">
        <v>0</v>
      </c>
      <c r="AI85" s="199">
        <v>4.0000000000000002E-4</v>
      </c>
      <c r="AJ85" s="200" t="s">
        <v>246</v>
      </c>
      <c r="AK85" s="196">
        <v>4.3E-3</v>
      </c>
      <c r="AL85" s="196" t="s">
        <v>246</v>
      </c>
      <c r="AM85" s="196">
        <v>0</v>
      </c>
      <c r="AN85" s="196">
        <v>0</v>
      </c>
      <c r="AO85" s="196">
        <v>1E-3</v>
      </c>
      <c r="AP85" s="196" t="s">
        <v>246</v>
      </c>
      <c r="AQ85" s="196">
        <v>5.9999999999999995E-4</v>
      </c>
      <c r="AR85" s="196" t="s">
        <v>79</v>
      </c>
      <c r="AS85" s="196">
        <v>1.4E-3</v>
      </c>
      <c r="AT85" s="196" t="s">
        <v>79</v>
      </c>
      <c r="AU85" s="196">
        <v>1.4E-3</v>
      </c>
      <c r="AV85" s="196"/>
      <c r="AW85" s="196">
        <v>0</v>
      </c>
      <c r="AX85" s="196"/>
      <c r="AY85" s="196">
        <v>0</v>
      </c>
      <c r="AZ85" s="196" t="s">
        <v>79</v>
      </c>
      <c r="BA85" s="196">
        <v>2.0000000000000001E-4</v>
      </c>
      <c r="BB85" s="196" t="s">
        <v>79</v>
      </c>
      <c r="BC85" s="196">
        <v>2.0000000000000001E-4</v>
      </c>
      <c r="BD85" s="196" t="s">
        <v>79</v>
      </c>
      <c r="BE85" s="196">
        <v>0</v>
      </c>
      <c r="BF85" s="196"/>
      <c r="BG85" s="196"/>
      <c r="BH85" s="196" t="s">
        <v>79</v>
      </c>
      <c r="BI85" s="196">
        <v>2.0000000000000001E-4</v>
      </c>
      <c r="BJ85" s="196" t="s">
        <v>79</v>
      </c>
      <c r="BK85" s="196">
        <v>0</v>
      </c>
      <c r="BL85" s="196" t="s">
        <v>79</v>
      </c>
      <c r="BM85" s="196">
        <v>0</v>
      </c>
      <c r="BN85" s="196" t="s">
        <v>79</v>
      </c>
      <c r="BO85" s="196">
        <v>0</v>
      </c>
      <c r="BP85" s="196" t="s">
        <v>79</v>
      </c>
      <c r="BQ85" s="196">
        <v>8.9999999999999998E-4</v>
      </c>
      <c r="BR85" s="196" t="s">
        <v>79</v>
      </c>
      <c r="BS85" s="196">
        <v>0</v>
      </c>
      <c r="BT85" s="196" t="s">
        <v>79</v>
      </c>
      <c r="BU85" s="196">
        <v>0</v>
      </c>
      <c r="BV85" s="196" t="s">
        <v>79</v>
      </c>
      <c r="BW85" s="196">
        <v>0</v>
      </c>
      <c r="BX85" s="196" t="s">
        <v>79</v>
      </c>
      <c r="BY85" s="196">
        <v>0</v>
      </c>
      <c r="BZ85" s="196" t="s">
        <v>79</v>
      </c>
      <c r="CA85" s="196">
        <v>0</v>
      </c>
      <c r="CB85" s="196" t="s">
        <v>79</v>
      </c>
      <c r="CC85" s="196">
        <v>0</v>
      </c>
      <c r="CD85" s="196" t="s">
        <v>79</v>
      </c>
      <c r="CE85" s="196">
        <v>2.0000000000000001E-4</v>
      </c>
      <c r="CF85" s="196" t="s">
        <v>79</v>
      </c>
      <c r="CG85" s="196">
        <v>2.9999999999999997E-4</v>
      </c>
      <c r="CH85" s="196" t="s">
        <v>79</v>
      </c>
      <c r="CI85" s="196">
        <v>0</v>
      </c>
      <c r="CJ85" s="196"/>
      <c r="CK85" s="196"/>
      <c r="CL85" s="196"/>
      <c r="CM85" s="196"/>
      <c r="CN85" s="196"/>
      <c r="CO85" s="196"/>
      <c r="CP85" s="196"/>
      <c r="CQ85" s="196"/>
      <c r="CR85" s="196"/>
      <c r="CS85" s="196"/>
      <c r="CT85" s="196"/>
      <c r="CU85" s="196"/>
      <c r="CV85" s="196"/>
      <c r="CW85" s="196"/>
      <c r="CX85" s="196"/>
      <c r="CY85" s="196"/>
      <c r="CZ85" s="196"/>
      <c r="DA85" s="196"/>
      <c r="DB85" s="196"/>
      <c r="DC85" s="196"/>
      <c r="DD85" s="196"/>
      <c r="DE85" s="196"/>
      <c r="DF85" s="196"/>
      <c r="DG85" s="196"/>
      <c r="DH85" s="196"/>
      <c r="DI85" s="196"/>
      <c r="DJ85" s="196"/>
      <c r="DK85" s="196"/>
      <c r="DL85" s="196"/>
      <c r="DM85" s="196"/>
      <c r="DN85" s="196"/>
      <c r="DO85" s="196"/>
      <c r="DP85" s="196"/>
      <c r="DQ85" s="196"/>
      <c r="DR85" s="196"/>
      <c r="DS85" s="196"/>
    </row>
    <row r="86" spans="1:123" s="183" customFormat="1" ht="13.5" x14ac:dyDescent="0.25">
      <c r="A86" s="195" t="s">
        <v>249</v>
      </c>
      <c r="B86" s="196">
        <v>1.6E-2</v>
      </c>
      <c r="C86" s="196">
        <v>0</v>
      </c>
      <c r="D86" s="196">
        <v>3.2000000000000001E-2</v>
      </c>
      <c r="E86" s="196">
        <v>0</v>
      </c>
      <c r="F86" s="196">
        <v>0</v>
      </c>
      <c r="G86" s="196">
        <v>0</v>
      </c>
      <c r="H86" s="196">
        <v>0</v>
      </c>
      <c r="I86" s="196">
        <v>0</v>
      </c>
      <c r="J86" s="196">
        <v>2.7E-2</v>
      </c>
      <c r="K86" s="196">
        <v>0</v>
      </c>
      <c r="L86" s="196">
        <v>0</v>
      </c>
      <c r="M86" s="196">
        <v>0</v>
      </c>
      <c r="N86" s="196" t="s">
        <v>79</v>
      </c>
      <c r="O86" s="196" t="s">
        <v>79</v>
      </c>
      <c r="P86" s="196" t="s">
        <v>79</v>
      </c>
      <c r="Q86" s="196" t="s">
        <v>79</v>
      </c>
      <c r="R86" s="196" t="s">
        <v>79</v>
      </c>
      <c r="S86" s="196" t="s">
        <v>79</v>
      </c>
      <c r="T86" s="196" t="s">
        <v>79</v>
      </c>
      <c r="U86" s="196">
        <v>4.5999999999999999E-3</v>
      </c>
      <c r="V86" s="196">
        <v>0</v>
      </c>
      <c r="W86" s="196">
        <v>1.8E-3</v>
      </c>
      <c r="X86" s="196" t="s">
        <v>246</v>
      </c>
      <c r="Y86" s="196">
        <v>0</v>
      </c>
      <c r="Z86" s="196" t="s">
        <v>79</v>
      </c>
      <c r="AA86" s="196">
        <v>2E-3</v>
      </c>
      <c r="AB86" s="196">
        <v>0</v>
      </c>
      <c r="AC86" s="196">
        <v>2.8999999999999998E-3</v>
      </c>
      <c r="AD86" s="196" t="s">
        <v>79</v>
      </c>
      <c r="AE86" s="196">
        <v>1.1999999999999999E-3</v>
      </c>
      <c r="AF86" s="196">
        <v>0</v>
      </c>
      <c r="AG86" s="198">
        <v>4.0000000000000002E-4</v>
      </c>
      <c r="AH86" s="199">
        <v>0</v>
      </c>
      <c r="AI86" s="199">
        <v>1.1999999999999999E-3</v>
      </c>
      <c r="AJ86" s="200" t="s">
        <v>246</v>
      </c>
      <c r="AK86" s="196">
        <v>4.4999999999999997E-3</v>
      </c>
      <c r="AL86" s="196" t="s">
        <v>246</v>
      </c>
      <c r="AM86" s="196">
        <v>3.3E-3</v>
      </c>
      <c r="AN86" s="196">
        <v>0</v>
      </c>
      <c r="AO86" s="196">
        <v>2.2000000000000001E-3</v>
      </c>
      <c r="AP86" s="196" t="s">
        <v>246</v>
      </c>
      <c r="AQ86" s="196">
        <v>1E-3</v>
      </c>
      <c r="AR86" s="196" t="s">
        <v>79</v>
      </c>
      <c r="AS86" s="196">
        <v>4.7000000000000002E-3</v>
      </c>
      <c r="AT86" s="196" t="s">
        <v>79</v>
      </c>
      <c r="AU86" s="196">
        <v>4.7000000000000002E-3</v>
      </c>
      <c r="AV86" s="196"/>
      <c r="AW86" s="196">
        <v>1.8E-3</v>
      </c>
      <c r="AX86" s="196"/>
      <c r="AY86" s="196">
        <v>0</v>
      </c>
      <c r="AZ86" s="196" t="s">
        <v>79</v>
      </c>
      <c r="BA86" s="196">
        <v>3.7000000000000002E-3</v>
      </c>
      <c r="BB86" s="196" t="s">
        <v>79</v>
      </c>
      <c r="BC86" s="196">
        <v>3.7000000000000002E-3</v>
      </c>
      <c r="BD86" s="196" t="s">
        <v>79</v>
      </c>
      <c r="BE86" s="196">
        <v>1.9E-3</v>
      </c>
      <c r="BF86" s="196"/>
      <c r="BG86" s="196"/>
      <c r="BH86" s="196" t="s">
        <v>79</v>
      </c>
      <c r="BI86" s="196">
        <v>1.9E-3</v>
      </c>
      <c r="BJ86" s="196" t="s">
        <v>79</v>
      </c>
      <c r="BK86" s="196">
        <v>6.1000000000000004E-3</v>
      </c>
      <c r="BL86" s="196" t="s">
        <v>79</v>
      </c>
      <c r="BM86" s="196">
        <v>1.9E-3</v>
      </c>
      <c r="BN86" s="196" t="s">
        <v>79</v>
      </c>
      <c r="BO86" s="196">
        <v>6.7000000000000002E-3</v>
      </c>
      <c r="BP86" s="196" t="s">
        <v>79</v>
      </c>
      <c r="BQ86" s="196">
        <v>4.5999999999999999E-3</v>
      </c>
      <c r="BR86" s="196" t="s">
        <v>79</v>
      </c>
      <c r="BS86" s="196">
        <v>4.3E-3</v>
      </c>
      <c r="BT86" s="196" t="s">
        <v>79</v>
      </c>
      <c r="BU86" s="196">
        <v>2.2000000000000001E-3</v>
      </c>
      <c r="BV86" s="196" t="s">
        <v>79</v>
      </c>
      <c r="BW86" s="196">
        <v>3.7000000000000002E-3</v>
      </c>
      <c r="BX86" s="196" t="s">
        <v>79</v>
      </c>
      <c r="BY86" s="196">
        <v>4.7999999999999996E-3</v>
      </c>
      <c r="BZ86" s="196" t="s">
        <v>79</v>
      </c>
      <c r="CA86" s="196">
        <v>2.0999999999999999E-3</v>
      </c>
      <c r="CB86" s="196" t="s">
        <v>79</v>
      </c>
      <c r="CC86" s="196">
        <v>1.8E-3</v>
      </c>
      <c r="CD86" s="196" t="s">
        <v>79</v>
      </c>
      <c r="CE86" s="196">
        <v>1.6999999999999999E-3</v>
      </c>
      <c r="CF86" s="196" t="s">
        <v>79</v>
      </c>
      <c r="CG86" s="196">
        <v>3.5999999999999999E-3</v>
      </c>
      <c r="CH86" s="196" t="s">
        <v>79</v>
      </c>
      <c r="CI86" s="196">
        <v>3.3999999999999998E-3</v>
      </c>
      <c r="CJ86" s="196"/>
      <c r="CK86" s="196"/>
      <c r="CL86" s="196"/>
      <c r="CM86" s="196"/>
      <c r="CN86" s="196"/>
      <c r="CO86" s="196"/>
      <c r="CP86" s="196"/>
      <c r="CQ86" s="196"/>
      <c r="CR86" s="196"/>
      <c r="CS86" s="196"/>
      <c r="CT86" s="196"/>
      <c r="CU86" s="196"/>
      <c r="CV86" s="196"/>
      <c r="CW86" s="196"/>
      <c r="CX86" s="196"/>
      <c r="CY86" s="196"/>
      <c r="CZ86" s="196"/>
      <c r="DA86" s="196"/>
      <c r="DB86" s="196"/>
      <c r="DC86" s="196"/>
      <c r="DD86" s="196"/>
      <c r="DE86" s="196"/>
      <c r="DF86" s="196"/>
      <c r="DG86" s="196"/>
      <c r="DH86" s="196"/>
      <c r="DI86" s="196"/>
      <c r="DJ86" s="196"/>
      <c r="DK86" s="196"/>
      <c r="DL86" s="196"/>
      <c r="DM86" s="196"/>
      <c r="DN86" s="196"/>
      <c r="DO86" s="196"/>
      <c r="DP86" s="196"/>
      <c r="DQ86" s="196"/>
      <c r="DR86" s="196"/>
      <c r="DS86" s="196"/>
    </row>
    <row r="87" spans="1:123" s="183" customFormat="1" ht="13.5" x14ac:dyDescent="0.25">
      <c r="A87" s="195" t="s">
        <v>250</v>
      </c>
      <c r="B87" s="196">
        <v>0</v>
      </c>
      <c r="C87" s="196">
        <v>6.5699999999999995E-2</v>
      </c>
      <c r="D87" s="196">
        <v>0</v>
      </c>
      <c r="E87" s="196">
        <v>2.7199999999999998E-2</v>
      </c>
      <c r="F87" s="196">
        <v>0</v>
      </c>
      <c r="G87" s="196">
        <v>3.0800000000000001E-2</v>
      </c>
      <c r="H87" s="196">
        <v>0</v>
      </c>
      <c r="I87" s="196">
        <v>2.12E-2</v>
      </c>
      <c r="J87" s="196" t="s">
        <v>79</v>
      </c>
      <c r="K87" s="196">
        <v>2.7199999999999998E-2</v>
      </c>
      <c r="L87" s="196">
        <v>0</v>
      </c>
      <c r="M87" s="196">
        <v>4.1799999999999997E-2</v>
      </c>
      <c r="N87" s="196" t="s">
        <v>79</v>
      </c>
      <c r="O87" s="196">
        <v>1.6400000000000001E-2</v>
      </c>
      <c r="P87" s="196" t="s">
        <v>79</v>
      </c>
      <c r="Q87" s="196">
        <v>1.3599999999999999E-2</v>
      </c>
      <c r="R87" s="196" t="s">
        <v>79</v>
      </c>
      <c r="S87" s="196">
        <v>1.61E-2</v>
      </c>
      <c r="T87" s="196" t="s">
        <v>79</v>
      </c>
      <c r="U87" s="196">
        <v>2.0199999999999999E-2</v>
      </c>
      <c r="V87" s="196">
        <v>0</v>
      </c>
      <c r="W87" s="196">
        <v>1.83E-2</v>
      </c>
      <c r="X87" s="196" t="s">
        <v>246</v>
      </c>
      <c r="Y87" s="196">
        <v>3.6600000000000001E-2</v>
      </c>
      <c r="Z87" s="196" t="s">
        <v>79</v>
      </c>
      <c r="AA87" s="196">
        <v>1.7600000000000001E-2</v>
      </c>
      <c r="AB87" s="196">
        <v>0</v>
      </c>
      <c r="AC87" s="196">
        <v>1.54E-2</v>
      </c>
      <c r="AD87" s="196" t="s">
        <v>79</v>
      </c>
      <c r="AE87" s="196">
        <v>1.9300000000000001E-2</v>
      </c>
      <c r="AF87" s="197">
        <v>0</v>
      </c>
      <c r="AG87" s="201">
        <v>1.18E-2</v>
      </c>
      <c r="AH87" s="199">
        <v>0</v>
      </c>
      <c r="AI87" s="199">
        <v>1.44E-2</v>
      </c>
      <c r="AJ87" s="200" t="s">
        <v>246</v>
      </c>
      <c r="AK87" s="196">
        <v>1.1299999999999999E-2</v>
      </c>
      <c r="AL87" s="196" t="s">
        <v>246</v>
      </c>
      <c r="AM87" s="196">
        <v>1.55E-2</v>
      </c>
      <c r="AN87" s="196">
        <v>0</v>
      </c>
      <c r="AO87" s="196">
        <v>1.5800000000000002E-2</v>
      </c>
      <c r="AP87" s="196" t="s">
        <v>246</v>
      </c>
      <c r="AQ87" s="196">
        <v>1.54E-2</v>
      </c>
      <c r="AR87" s="196" t="s">
        <v>79</v>
      </c>
      <c r="AS87" s="196">
        <v>1.72E-2</v>
      </c>
      <c r="AT87" s="196" t="s">
        <v>79</v>
      </c>
      <c r="AU87" s="196">
        <v>1.72E-2</v>
      </c>
      <c r="AV87" s="196"/>
      <c r="AW87" s="196">
        <v>8.0000000000000002E-3</v>
      </c>
      <c r="AX87" s="196"/>
      <c r="AY87" s="196">
        <v>8.9999999999999993E-3</v>
      </c>
      <c r="AZ87" s="196" t="s">
        <v>79</v>
      </c>
      <c r="BA87" s="196">
        <v>1.38E-2</v>
      </c>
      <c r="BB87" s="196" t="s">
        <v>79</v>
      </c>
      <c r="BC87" s="196">
        <v>1.8700000000000001E-2</v>
      </c>
      <c r="BD87" s="196" t="s">
        <v>79</v>
      </c>
      <c r="BE87" s="196">
        <v>1.9599999999999999E-2</v>
      </c>
      <c r="BF87" s="196"/>
      <c r="BG87" s="196"/>
      <c r="BH87" s="196" t="s">
        <v>79</v>
      </c>
      <c r="BI87" s="196">
        <v>1.7000000000000001E-2</v>
      </c>
      <c r="BJ87" s="196" t="s">
        <v>79</v>
      </c>
      <c r="BK87" s="196">
        <v>7.7000000000000002E-3</v>
      </c>
      <c r="BL87" s="196" t="s">
        <v>79</v>
      </c>
      <c r="BM87" s="196">
        <v>9.4999999999999998E-3</v>
      </c>
      <c r="BN87" s="196" t="s">
        <v>79</v>
      </c>
      <c r="BO87" s="196">
        <v>1.34E-2</v>
      </c>
      <c r="BP87" s="196" t="s">
        <v>79</v>
      </c>
      <c r="BQ87" s="196">
        <v>1.9800000000000002E-2</v>
      </c>
      <c r="BR87" s="196" t="s">
        <v>79</v>
      </c>
      <c r="BS87" s="196">
        <v>3.0499999999999999E-2</v>
      </c>
      <c r="BT87" s="196" t="s">
        <v>79</v>
      </c>
      <c r="BU87" s="196">
        <v>1.0800000000000001E-2</v>
      </c>
      <c r="BV87" s="196" t="s">
        <v>79</v>
      </c>
      <c r="BW87" s="196">
        <v>8.8000000000000005E-3</v>
      </c>
      <c r="BX87" s="196" t="s">
        <v>79</v>
      </c>
      <c r="BY87" s="196">
        <v>1.4500000000000001E-2</v>
      </c>
      <c r="BZ87" s="196" t="s">
        <v>79</v>
      </c>
      <c r="CA87" s="196">
        <v>1.7100000000000001E-2</v>
      </c>
      <c r="CB87" s="196" t="s">
        <v>79</v>
      </c>
      <c r="CC87" s="196">
        <v>1.6299999999999999E-2</v>
      </c>
      <c r="CD87" s="196" t="s">
        <v>79</v>
      </c>
      <c r="CE87" s="196">
        <v>2.2800000000000001E-2</v>
      </c>
      <c r="CF87" s="196" t="s">
        <v>79</v>
      </c>
      <c r="CG87" s="196">
        <v>2.3800000000000002E-2</v>
      </c>
      <c r="CH87" s="196" t="s">
        <v>79</v>
      </c>
      <c r="CI87" s="196">
        <v>1.46E-2</v>
      </c>
      <c r="CJ87" s="196"/>
      <c r="CK87" s="196"/>
      <c r="CL87" s="196"/>
      <c r="CM87" s="196"/>
      <c r="CN87" s="196"/>
      <c r="CO87" s="196"/>
      <c r="CP87" s="196"/>
      <c r="CQ87" s="196"/>
      <c r="CR87" s="196"/>
      <c r="CS87" s="196"/>
      <c r="CT87" s="196"/>
      <c r="CU87" s="196"/>
      <c r="CV87" s="196"/>
      <c r="CW87" s="196"/>
      <c r="CX87" s="196"/>
      <c r="CY87" s="196"/>
      <c r="CZ87" s="196"/>
      <c r="DA87" s="196"/>
      <c r="DB87" s="196"/>
      <c r="DC87" s="196"/>
      <c r="DD87" s="196"/>
      <c r="DE87" s="196"/>
      <c r="DF87" s="196"/>
      <c r="DG87" s="196"/>
      <c r="DH87" s="196"/>
      <c r="DI87" s="196"/>
      <c r="DJ87" s="196"/>
      <c r="DK87" s="196"/>
      <c r="DL87" s="196"/>
      <c r="DM87" s="196"/>
      <c r="DN87" s="196"/>
      <c r="DO87" s="196"/>
      <c r="DP87" s="196"/>
      <c r="DQ87" s="196"/>
      <c r="DR87" s="196"/>
      <c r="DS87" s="196"/>
    </row>
    <row r="88" spans="1:123" s="183" customFormat="1" ht="13.5" x14ac:dyDescent="0.25">
      <c r="A88" s="195" t="s">
        <v>251</v>
      </c>
      <c r="B88" s="196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8"/>
      <c r="AF88" s="202"/>
      <c r="AG88" s="202"/>
      <c r="AH88" s="199"/>
      <c r="AI88" s="199"/>
      <c r="AJ88" s="200"/>
      <c r="AK88" s="196"/>
      <c r="AL88" s="196"/>
      <c r="AM88" s="196"/>
      <c r="AN88" s="196">
        <v>0</v>
      </c>
      <c r="AO88" s="196">
        <v>4.0000000000000002E-4</v>
      </c>
      <c r="AP88" s="196" t="s">
        <v>246</v>
      </c>
      <c r="AQ88" s="196">
        <v>0</v>
      </c>
      <c r="AR88" s="196" t="s">
        <v>79</v>
      </c>
      <c r="AS88" s="196">
        <v>0</v>
      </c>
      <c r="AT88" s="196" t="s">
        <v>79</v>
      </c>
      <c r="AU88" s="196">
        <v>0</v>
      </c>
      <c r="AV88" s="196"/>
      <c r="AW88" s="196">
        <v>0</v>
      </c>
      <c r="AX88" s="196"/>
      <c r="AY88" s="196">
        <v>0</v>
      </c>
      <c r="AZ88" s="196" t="s">
        <v>79</v>
      </c>
      <c r="BA88" s="196">
        <v>0</v>
      </c>
      <c r="BB88" s="196" t="s">
        <v>79</v>
      </c>
      <c r="BC88" s="196">
        <v>0</v>
      </c>
      <c r="BD88" s="196" t="s">
        <v>79</v>
      </c>
      <c r="BE88" s="196">
        <v>4.0000000000000002E-4</v>
      </c>
      <c r="BF88" s="196"/>
      <c r="BG88" s="196"/>
      <c r="BH88" s="196" t="s">
        <v>79</v>
      </c>
      <c r="BI88" s="196">
        <v>0</v>
      </c>
      <c r="BJ88" s="196" t="s">
        <v>79</v>
      </c>
      <c r="BK88" s="196">
        <v>2.0000000000000001E-4</v>
      </c>
      <c r="BL88" s="196" t="s">
        <v>79</v>
      </c>
      <c r="BM88" s="196">
        <v>0</v>
      </c>
      <c r="BN88" s="196" t="s">
        <v>79</v>
      </c>
      <c r="BO88" s="196">
        <v>0</v>
      </c>
      <c r="BP88" s="196" t="s">
        <v>79</v>
      </c>
      <c r="BQ88" s="196">
        <v>0</v>
      </c>
      <c r="BR88" s="196" t="s">
        <v>79</v>
      </c>
      <c r="BS88" s="196">
        <v>5.0000000000000001E-4</v>
      </c>
      <c r="BT88" s="196" t="s">
        <v>79</v>
      </c>
      <c r="BU88" s="196">
        <v>0</v>
      </c>
      <c r="BV88" s="196" t="s">
        <v>79</v>
      </c>
      <c r="BW88" s="196">
        <v>4.0000000000000002E-4</v>
      </c>
      <c r="BX88" s="196" t="s">
        <v>79</v>
      </c>
      <c r="BY88" s="196">
        <v>2.0000000000000001E-4</v>
      </c>
      <c r="BZ88" s="196" t="s">
        <v>79</v>
      </c>
      <c r="CA88" s="196">
        <v>0</v>
      </c>
      <c r="CB88" s="196" t="s">
        <v>79</v>
      </c>
      <c r="CC88" s="196">
        <v>5.0000000000000001E-4</v>
      </c>
      <c r="CD88" s="196" t="s">
        <v>79</v>
      </c>
      <c r="CE88" s="196">
        <v>6.9999999999999999E-4</v>
      </c>
      <c r="CF88" s="196" t="s">
        <v>79</v>
      </c>
      <c r="CG88" s="196">
        <v>8.0000000000000004E-4</v>
      </c>
      <c r="CH88" s="196" t="s">
        <v>79</v>
      </c>
      <c r="CI88" s="196">
        <v>2.0000000000000001E-4</v>
      </c>
      <c r="CJ88" s="196"/>
      <c r="CK88" s="196"/>
      <c r="CL88" s="196"/>
      <c r="CM88" s="196"/>
      <c r="CN88" s="196"/>
      <c r="CO88" s="196"/>
      <c r="CP88" s="196"/>
      <c r="CQ88" s="196"/>
      <c r="CR88" s="196"/>
      <c r="CS88" s="196"/>
      <c r="CT88" s="196"/>
      <c r="CU88" s="196"/>
      <c r="CV88" s="196"/>
      <c r="CW88" s="196"/>
      <c r="CX88" s="196"/>
      <c r="CY88" s="196"/>
      <c r="CZ88" s="196"/>
      <c r="DA88" s="196"/>
      <c r="DB88" s="196"/>
      <c r="DC88" s="196"/>
      <c r="DD88" s="196"/>
      <c r="DE88" s="196"/>
      <c r="DF88" s="196"/>
      <c r="DG88" s="196"/>
      <c r="DH88" s="196"/>
      <c r="DI88" s="196"/>
      <c r="DJ88" s="196"/>
      <c r="DK88" s="196"/>
      <c r="DL88" s="196"/>
      <c r="DM88" s="196"/>
      <c r="DN88" s="196"/>
      <c r="DO88" s="196"/>
      <c r="DP88" s="196"/>
      <c r="DQ88" s="196"/>
      <c r="DR88" s="196"/>
      <c r="DS88" s="196"/>
    </row>
    <row r="89" spans="1:123" s="183" customFormat="1" ht="13.5" x14ac:dyDescent="0.25">
      <c r="A89" s="195" t="s">
        <v>252</v>
      </c>
      <c r="B89" s="196">
        <v>0</v>
      </c>
      <c r="C89" s="196">
        <v>0</v>
      </c>
      <c r="D89" s="196">
        <v>0</v>
      </c>
      <c r="E89" s="196">
        <v>0</v>
      </c>
      <c r="F89" s="196">
        <v>0</v>
      </c>
      <c r="G89" s="196">
        <v>0</v>
      </c>
      <c r="H89" s="196">
        <v>0</v>
      </c>
      <c r="I89" s="196">
        <v>0</v>
      </c>
      <c r="J89" s="196" t="s">
        <v>79</v>
      </c>
      <c r="K89" s="196">
        <v>0</v>
      </c>
      <c r="L89" s="196">
        <v>0</v>
      </c>
      <c r="M89" s="196">
        <v>0</v>
      </c>
      <c r="N89" s="196" t="s">
        <v>79</v>
      </c>
      <c r="O89" s="196" t="s">
        <v>79</v>
      </c>
      <c r="P89" s="196" t="s">
        <v>79</v>
      </c>
      <c r="Q89" s="196" t="s">
        <v>79</v>
      </c>
      <c r="R89" s="196" t="s">
        <v>79</v>
      </c>
      <c r="S89" s="196" t="s">
        <v>79</v>
      </c>
      <c r="T89" s="196" t="s">
        <v>79</v>
      </c>
      <c r="U89" s="196">
        <v>0</v>
      </c>
      <c r="V89" s="196">
        <v>0</v>
      </c>
      <c r="W89" s="196">
        <v>0</v>
      </c>
      <c r="X89" s="196" t="s">
        <v>246</v>
      </c>
      <c r="Y89" s="196">
        <v>0</v>
      </c>
      <c r="Z89" s="196" t="s">
        <v>79</v>
      </c>
      <c r="AA89" s="196">
        <v>0</v>
      </c>
      <c r="AB89" s="196">
        <v>0</v>
      </c>
      <c r="AC89" s="196">
        <v>0</v>
      </c>
      <c r="AD89" s="196" t="s">
        <v>79</v>
      </c>
      <c r="AE89" s="198">
        <v>0</v>
      </c>
      <c r="AF89" s="199">
        <v>0</v>
      </c>
      <c r="AG89" s="203">
        <v>0</v>
      </c>
      <c r="AH89" s="199">
        <v>0</v>
      </c>
      <c r="AI89" s="199">
        <v>0</v>
      </c>
      <c r="AJ89" s="200" t="s">
        <v>246</v>
      </c>
      <c r="AK89" s="196">
        <v>0</v>
      </c>
      <c r="AL89" s="196" t="s">
        <v>246</v>
      </c>
      <c r="AM89" s="196">
        <v>0</v>
      </c>
      <c r="AN89" s="196">
        <v>0</v>
      </c>
      <c r="AO89" s="196">
        <v>0</v>
      </c>
      <c r="AP89" s="196" t="s">
        <v>246</v>
      </c>
      <c r="AQ89" s="196">
        <v>0</v>
      </c>
      <c r="AR89" s="197" t="s">
        <v>79</v>
      </c>
      <c r="AS89" s="197">
        <v>0</v>
      </c>
      <c r="AT89" s="196" t="s">
        <v>79</v>
      </c>
      <c r="AU89" s="196">
        <v>0</v>
      </c>
      <c r="AV89" s="196"/>
      <c r="AW89" s="196">
        <v>0</v>
      </c>
      <c r="AX89" s="196"/>
      <c r="AY89" s="196">
        <v>0</v>
      </c>
      <c r="AZ89" s="196" t="s">
        <v>79</v>
      </c>
      <c r="BA89" s="196">
        <v>0</v>
      </c>
      <c r="BB89" s="196" t="s">
        <v>79</v>
      </c>
      <c r="BC89" s="196">
        <v>0</v>
      </c>
      <c r="BD89" s="196" t="s">
        <v>79</v>
      </c>
      <c r="BE89" s="196">
        <v>0</v>
      </c>
      <c r="BF89" s="196"/>
      <c r="BG89" s="196"/>
      <c r="BH89" s="196" t="s">
        <v>79</v>
      </c>
      <c r="BI89" s="196">
        <v>0</v>
      </c>
      <c r="BJ89" s="196" t="s">
        <v>79</v>
      </c>
      <c r="BK89" s="196">
        <v>0</v>
      </c>
      <c r="BL89" s="196" t="s">
        <v>79</v>
      </c>
      <c r="BM89" s="196">
        <v>0</v>
      </c>
      <c r="BN89" s="196" t="s">
        <v>79</v>
      </c>
      <c r="BO89" s="196">
        <v>0</v>
      </c>
      <c r="BP89" s="196" t="s">
        <v>79</v>
      </c>
      <c r="BQ89" s="196">
        <v>0</v>
      </c>
      <c r="BR89" s="196" t="s">
        <v>79</v>
      </c>
      <c r="BS89" s="196">
        <v>0</v>
      </c>
      <c r="BT89" s="196" t="s">
        <v>79</v>
      </c>
      <c r="BU89" s="196">
        <v>0</v>
      </c>
      <c r="BV89" s="196" t="s">
        <v>79</v>
      </c>
      <c r="BW89" s="196">
        <v>0</v>
      </c>
      <c r="BX89" s="196" t="s">
        <v>79</v>
      </c>
      <c r="BY89" s="196">
        <v>0</v>
      </c>
      <c r="BZ89" s="196" t="s">
        <v>79</v>
      </c>
      <c r="CA89" s="196">
        <v>0</v>
      </c>
      <c r="CB89" s="196" t="s">
        <v>79</v>
      </c>
      <c r="CC89" s="196">
        <v>0</v>
      </c>
      <c r="CD89" s="196" t="s">
        <v>79</v>
      </c>
      <c r="CE89" s="196">
        <v>0</v>
      </c>
      <c r="CF89" s="196" t="s">
        <v>79</v>
      </c>
      <c r="CG89" s="196">
        <v>0</v>
      </c>
      <c r="CH89" s="196" t="s">
        <v>79</v>
      </c>
      <c r="CI89" s="196">
        <v>0</v>
      </c>
      <c r="CJ89" s="196"/>
      <c r="CK89" s="196"/>
      <c r="CL89" s="196"/>
      <c r="CM89" s="196"/>
      <c r="CN89" s="196"/>
      <c r="CO89" s="196"/>
      <c r="CP89" s="196"/>
      <c r="CQ89" s="196"/>
      <c r="CR89" s="196"/>
      <c r="CS89" s="196"/>
      <c r="CT89" s="196"/>
      <c r="CU89" s="196"/>
      <c r="CV89" s="196"/>
      <c r="CW89" s="196"/>
      <c r="CX89" s="196"/>
      <c r="CY89" s="196"/>
      <c r="CZ89" s="196"/>
      <c r="DA89" s="196"/>
      <c r="DB89" s="196"/>
      <c r="DC89" s="196"/>
      <c r="DD89" s="196"/>
      <c r="DE89" s="196"/>
      <c r="DF89" s="196"/>
      <c r="DG89" s="196"/>
      <c r="DH89" s="196"/>
      <c r="DI89" s="196"/>
      <c r="DJ89" s="196"/>
      <c r="DK89" s="196"/>
      <c r="DL89" s="196"/>
      <c r="DM89" s="196"/>
      <c r="DN89" s="196"/>
      <c r="DO89" s="196"/>
      <c r="DP89" s="196"/>
      <c r="DQ89" s="196"/>
      <c r="DR89" s="196"/>
      <c r="DS89" s="196"/>
    </row>
    <row r="90" spans="1:123" s="183" customFormat="1" ht="13.5" x14ac:dyDescent="0.25">
      <c r="A90" s="204" t="s">
        <v>253</v>
      </c>
      <c r="B90" s="197">
        <v>0</v>
      </c>
      <c r="C90" s="197">
        <v>0</v>
      </c>
      <c r="D90" s="197">
        <v>0</v>
      </c>
      <c r="E90" s="197">
        <v>0</v>
      </c>
      <c r="F90" s="197">
        <v>0</v>
      </c>
      <c r="G90" s="197">
        <v>0</v>
      </c>
      <c r="H90" s="197">
        <v>0</v>
      </c>
      <c r="I90" s="197">
        <v>0</v>
      </c>
      <c r="J90" s="197" t="s">
        <v>79</v>
      </c>
      <c r="K90" s="197">
        <v>0</v>
      </c>
      <c r="L90" s="197">
        <v>0</v>
      </c>
      <c r="M90" s="197">
        <v>0</v>
      </c>
      <c r="N90" s="197" t="s">
        <v>79</v>
      </c>
      <c r="O90" s="197" t="s">
        <v>79</v>
      </c>
      <c r="P90" s="197" t="s">
        <v>79</v>
      </c>
      <c r="Q90" s="197" t="s">
        <v>79</v>
      </c>
      <c r="R90" s="197" t="s">
        <v>79</v>
      </c>
      <c r="S90" s="197" t="s">
        <v>79</v>
      </c>
      <c r="T90" s="197" t="s">
        <v>79</v>
      </c>
      <c r="U90" s="197">
        <v>0</v>
      </c>
      <c r="V90" s="197">
        <v>0</v>
      </c>
      <c r="W90" s="197">
        <v>0</v>
      </c>
      <c r="X90" s="197" t="s">
        <v>246</v>
      </c>
      <c r="Y90" s="197">
        <v>0</v>
      </c>
      <c r="Z90" s="197" t="s">
        <v>79</v>
      </c>
      <c r="AA90" s="197">
        <v>0</v>
      </c>
      <c r="AB90" s="197">
        <v>0</v>
      </c>
      <c r="AC90" s="197">
        <v>0</v>
      </c>
      <c r="AD90" s="197" t="s">
        <v>79</v>
      </c>
      <c r="AE90" s="201">
        <v>0</v>
      </c>
      <c r="AF90" s="199">
        <v>0</v>
      </c>
      <c r="AG90" s="203">
        <v>0</v>
      </c>
      <c r="AH90" s="199">
        <v>0</v>
      </c>
      <c r="AI90" s="199">
        <v>0</v>
      </c>
      <c r="AJ90" s="200" t="s">
        <v>246</v>
      </c>
      <c r="AK90" s="196">
        <v>0</v>
      </c>
      <c r="AL90" s="196" t="s">
        <v>246</v>
      </c>
      <c r="AM90" s="196">
        <v>0</v>
      </c>
      <c r="AN90" s="197">
        <v>0</v>
      </c>
      <c r="AO90" s="197">
        <v>0</v>
      </c>
      <c r="AP90" s="196" t="s">
        <v>246</v>
      </c>
      <c r="AQ90" s="201">
        <v>0</v>
      </c>
      <c r="AR90" s="199" t="s">
        <v>79</v>
      </c>
      <c r="AS90" s="199">
        <v>0</v>
      </c>
      <c r="AT90" s="205" t="s">
        <v>79</v>
      </c>
      <c r="AU90" s="197">
        <v>0</v>
      </c>
      <c r="AV90" s="197"/>
      <c r="AW90" s="197">
        <v>0</v>
      </c>
      <c r="AX90" s="197"/>
      <c r="AY90" s="197">
        <v>0</v>
      </c>
      <c r="AZ90" s="196" t="s">
        <v>79</v>
      </c>
      <c r="BA90" s="197">
        <v>0</v>
      </c>
      <c r="BB90" s="196" t="s">
        <v>79</v>
      </c>
      <c r="BC90" s="197">
        <v>0</v>
      </c>
      <c r="BD90" s="196" t="s">
        <v>79</v>
      </c>
      <c r="BE90" s="197">
        <v>0</v>
      </c>
      <c r="BF90" s="196"/>
      <c r="BG90" s="197"/>
      <c r="BH90" s="196" t="s">
        <v>79</v>
      </c>
      <c r="BI90" s="197">
        <v>0</v>
      </c>
      <c r="BJ90" s="196" t="s">
        <v>79</v>
      </c>
      <c r="BK90" s="197">
        <v>0</v>
      </c>
      <c r="BL90" s="196" t="s">
        <v>79</v>
      </c>
      <c r="BM90" s="197">
        <v>0</v>
      </c>
      <c r="BN90" s="196" t="s">
        <v>79</v>
      </c>
      <c r="BO90" s="197">
        <v>0</v>
      </c>
      <c r="BP90" s="196" t="s">
        <v>79</v>
      </c>
      <c r="BQ90" s="197">
        <v>0</v>
      </c>
      <c r="BR90" s="196" t="s">
        <v>79</v>
      </c>
      <c r="BS90" s="197">
        <v>0</v>
      </c>
      <c r="BT90" s="196" t="s">
        <v>79</v>
      </c>
      <c r="BU90" s="197">
        <v>0</v>
      </c>
      <c r="BV90" s="196" t="s">
        <v>79</v>
      </c>
      <c r="BW90" s="197">
        <v>0</v>
      </c>
      <c r="BX90" s="196" t="s">
        <v>79</v>
      </c>
      <c r="BY90" s="197">
        <v>0</v>
      </c>
      <c r="BZ90" s="196" t="s">
        <v>79</v>
      </c>
      <c r="CA90" s="197">
        <v>0</v>
      </c>
      <c r="CB90" s="196" t="s">
        <v>79</v>
      </c>
      <c r="CC90" s="197">
        <v>0</v>
      </c>
      <c r="CD90" s="196" t="s">
        <v>79</v>
      </c>
      <c r="CE90" s="197">
        <v>0</v>
      </c>
      <c r="CF90" s="196" t="s">
        <v>79</v>
      </c>
      <c r="CG90" s="197">
        <v>0</v>
      </c>
      <c r="CH90" s="196" t="s">
        <v>79</v>
      </c>
      <c r="CI90" s="197">
        <v>0</v>
      </c>
      <c r="CJ90" s="197"/>
      <c r="CK90" s="197"/>
      <c r="CL90" s="197"/>
      <c r="CM90" s="197"/>
      <c r="CN90" s="197"/>
      <c r="CO90" s="197"/>
      <c r="CP90" s="197"/>
      <c r="CQ90" s="197"/>
      <c r="CR90" s="197"/>
      <c r="CS90" s="197"/>
      <c r="CT90" s="197"/>
      <c r="CU90" s="197"/>
      <c r="CV90" s="197"/>
      <c r="CW90" s="197"/>
      <c r="CX90" s="197"/>
      <c r="CY90" s="197"/>
      <c r="CZ90" s="197"/>
      <c r="DA90" s="197"/>
      <c r="DB90" s="197"/>
      <c r="DC90" s="197"/>
      <c r="DD90" s="197"/>
      <c r="DE90" s="197"/>
      <c r="DF90" s="197"/>
      <c r="DG90" s="197"/>
      <c r="DH90" s="197"/>
      <c r="DI90" s="197"/>
      <c r="DJ90" s="197"/>
      <c r="DK90" s="197"/>
      <c r="DL90" s="197"/>
      <c r="DM90" s="197"/>
      <c r="DN90" s="197"/>
      <c r="DO90" s="197"/>
      <c r="DP90" s="197"/>
      <c r="DQ90" s="197"/>
      <c r="DR90" s="197"/>
      <c r="DS90" s="197"/>
    </row>
    <row r="91" spans="1:123" s="183" customFormat="1" ht="13.5" x14ac:dyDescent="0.25">
      <c r="A91" s="193" t="s">
        <v>254</v>
      </c>
      <c r="B91" s="240">
        <v>0.1048</v>
      </c>
      <c r="C91" s="241"/>
      <c r="D91" s="240">
        <v>4.87E-2</v>
      </c>
      <c r="E91" s="241"/>
      <c r="F91" s="240">
        <v>3.7400000000000003E-2</v>
      </c>
      <c r="G91" s="241"/>
      <c r="H91" s="240">
        <v>3.7999999999999999E-2</v>
      </c>
      <c r="I91" s="245"/>
      <c r="J91" s="240"/>
      <c r="K91" s="241"/>
      <c r="L91" s="240">
        <v>7.85E-2</v>
      </c>
      <c r="M91" s="241"/>
      <c r="N91" s="240">
        <v>2.7E-2</v>
      </c>
      <c r="O91" s="241"/>
      <c r="P91" s="240">
        <v>2.41E-2</v>
      </c>
      <c r="Q91" s="241"/>
      <c r="R91" s="240">
        <v>2.9100000000000001E-2</v>
      </c>
      <c r="S91" s="241"/>
      <c r="T91" s="240">
        <v>3.0800000000000001E-2</v>
      </c>
      <c r="U91" s="241"/>
      <c r="V91" s="240">
        <v>2.5999999999999999E-2</v>
      </c>
      <c r="W91" s="242"/>
      <c r="X91" s="240">
        <v>5.9499999999999997E-2</v>
      </c>
      <c r="Y91" s="241"/>
      <c r="Z91" s="240">
        <v>2.3900000000000001E-2</v>
      </c>
      <c r="AA91" s="241"/>
      <c r="AB91" s="240">
        <v>2.69E-2</v>
      </c>
      <c r="AC91" s="237"/>
      <c r="AD91" s="238">
        <v>3.09E-2</v>
      </c>
      <c r="AE91" s="239"/>
      <c r="AF91" s="238">
        <v>1.4200000000000001E-2</v>
      </c>
      <c r="AG91" s="239"/>
      <c r="AH91" s="238">
        <v>2.52E-2</v>
      </c>
      <c r="AI91" s="235"/>
      <c r="AJ91" s="238">
        <v>2.8299999999999999E-2</v>
      </c>
      <c r="AK91" s="235"/>
      <c r="AL91" s="238">
        <v>2.2599999999999999E-2</v>
      </c>
      <c r="AM91" s="239"/>
      <c r="AN91" s="240">
        <v>2.4400000000000002E-2</v>
      </c>
      <c r="AO91" s="237"/>
      <c r="AP91" s="236">
        <v>2.5999999999999999E-2</v>
      </c>
      <c r="AQ91" s="237"/>
      <c r="AR91" s="234"/>
      <c r="AS91" s="235"/>
      <c r="AT91" s="234"/>
      <c r="AU91" s="235"/>
      <c r="AV91" s="234"/>
      <c r="AW91" s="235"/>
      <c r="AX91" s="234"/>
      <c r="AY91" s="235"/>
      <c r="AZ91" s="234">
        <v>2.3E-2</v>
      </c>
      <c r="BA91" s="235"/>
      <c r="BB91" s="234">
        <v>3.5299999999999998E-2</v>
      </c>
      <c r="BC91" s="235"/>
      <c r="BD91" s="234"/>
      <c r="BE91" s="235"/>
      <c r="BF91" s="234"/>
      <c r="BG91" s="235"/>
      <c r="BH91" s="234">
        <v>2.87E-2</v>
      </c>
      <c r="BI91" s="235"/>
      <c r="BJ91" s="234">
        <v>2.24E-2</v>
      </c>
      <c r="BK91" s="235"/>
      <c r="BL91" s="234">
        <v>1.8800000000000001E-2</v>
      </c>
      <c r="BM91" s="235"/>
      <c r="BN91" s="234">
        <v>3.0200000000000001E-2</v>
      </c>
      <c r="BO91" s="235"/>
      <c r="BP91" s="234">
        <v>4.07E-2</v>
      </c>
      <c r="BQ91" s="235"/>
      <c r="BR91" s="234">
        <v>4.2999999999999997E-2</v>
      </c>
      <c r="BS91" s="235"/>
      <c r="BT91" s="234">
        <v>2.3900000000000001E-2</v>
      </c>
      <c r="BU91" s="235"/>
      <c r="BV91" s="234">
        <v>1.9E-2</v>
      </c>
      <c r="BW91" s="235"/>
      <c r="BX91" s="234">
        <v>2.8299999999999999E-2</v>
      </c>
      <c r="BY91" s="235"/>
      <c r="BZ91" s="234">
        <v>2.7099999999999999E-2</v>
      </c>
      <c r="CA91" s="235"/>
      <c r="CB91" s="234">
        <v>2.23E-2</v>
      </c>
      <c r="CC91" s="235"/>
      <c r="CD91" s="234">
        <v>3.7400000000000003E-2</v>
      </c>
      <c r="CE91" s="235"/>
      <c r="CF91" s="234">
        <v>3.7999999999999999E-2</v>
      </c>
      <c r="CG91" s="235"/>
      <c r="CH91" s="234">
        <v>2.8199999999999999E-2</v>
      </c>
      <c r="CI91" s="235"/>
      <c r="CJ91" s="234"/>
      <c r="CK91" s="235"/>
      <c r="CL91" s="234"/>
      <c r="CM91" s="235"/>
      <c r="CN91" s="234"/>
      <c r="CO91" s="235"/>
      <c r="CP91" s="234"/>
      <c r="CQ91" s="235"/>
      <c r="CR91" s="234"/>
      <c r="CS91" s="235"/>
      <c r="CT91" s="234"/>
      <c r="CU91" s="235"/>
      <c r="CV91" s="234"/>
      <c r="CW91" s="235"/>
      <c r="CX91" s="234"/>
      <c r="CY91" s="235"/>
      <c r="CZ91" s="234"/>
      <c r="DA91" s="235"/>
      <c r="DB91" s="234"/>
      <c r="DC91" s="235"/>
      <c r="DD91" s="234"/>
      <c r="DE91" s="235"/>
      <c r="DF91" s="234"/>
      <c r="DG91" s="235"/>
      <c r="DH91" s="234"/>
      <c r="DI91" s="235"/>
      <c r="DJ91" s="234"/>
      <c r="DK91" s="235"/>
      <c r="DL91" s="234"/>
      <c r="DM91" s="235"/>
      <c r="DN91" s="234"/>
      <c r="DO91" s="235"/>
      <c r="DP91" s="234"/>
      <c r="DQ91" s="235"/>
      <c r="DR91" s="234"/>
      <c r="DS91" s="235"/>
    </row>
    <row r="92" spans="1:123" s="168" customFormat="1" ht="12.75" customHeight="1" x14ac:dyDescent="0.25">
      <c r="A92" s="206" t="s">
        <v>255</v>
      </c>
      <c r="B92" s="206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  <c r="AH92" s="206"/>
      <c r="AI92" s="206"/>
      <c r="AJ92" s="206"/>
      <c r="AK92" s="206"/>
      <c r="AL92" s="206"/>
      <c r="AM92" s="206"/>
      <c r="AN92" s="206"/>
      <c r="AO92" s="206"/>
      <c r="AP92" s="206"/>
      <c r="AQ92" s="206"/>
      <c r="AR92" s="206"/>
      <c r="AS92" s="206"/>
      <c r="AT92" s="206"/>
      <c r="AU92" s="206"/>
      <c r="AV92" s="206"/>
      <c r="AW92" s="206"/>
      <c r="AX92" s="206"/>
      <c r="AY92" s="206"/>
      <c r="AZ92" s="206"/>
      <c r="BA92" s="206"/>
      <c r="BB92" s="206"/>
      <c r="BC92" s="206"/>
      <c r="BD92" s="206"/>
      <c r="BE92" s="206"/>
      <c r="BF92" s="206"/>
      <c r="BG92" s="206"/>
      <c r="BH92" s="206"/>
      <c r="BI92" s="206"/>
      <c r="BJ92" s="206"/>
      <c r="BK92" s="206"/>
      <c r="BL92" s="206"/>
      <c r="BM92" s="206"/>
      <c r="BN92" s="206"/>
      <c r="BO92" s="206"/>
      <c r="BP92" s="206"/>
      <c r="BQ92" s="206"/>
      <c r="BR92" s="206"/>
      <c r="BS92" s="206"/>
      <c r="BT92" s="206"/>
      <c r="BU92" s="206"/>
      <c r="BV92" s="206"/>
      <c r="BW92" s="206"/>
      <c r="BX92" s="206"/>
      <c r="BY92" s="206"/>
      <c r="BZ92" s="206"/>
      <c r="CA92" s="206"/>
      <c r="CB92" s="206"/>
      <c r="CC92" s="206"/>
      <c r="CD92" s="206"/>
      <c r="CE92" s="206"/>
      <c r="CF92" s="206"/>
      <c r="CG92" s="206"/>
      <c r="CH92" s="206"/>
      <c r="CI92" s="206"/>
      <c r="CJ92" s="206"/>
      <c r="CK92" s="206"/>
      <c r="CL92" s="206"/>
      <c r="CM92" s="206"/>
      <c r="CN92" s="206"/>
      <c r="CO92" s="206"/>
      <c r="CP92" s="206"/>
      <c r="CQ92" s="206"/>
      <c r="CR92" s="206"/>
      <c r="CS92" s="206"/>
      <c r="CT92" s="206"/>
      <c r="CU92" s="206"/>
      <c r="CV92" s="206"/>
      <c r="CW92" s="206"/>
      <c r="CX92" s="206"/>
      <c r="CY92" s="206"/>
      <c r="CZ92" s="206"/>
      <c r="DA92" s="206"/>
      <c r="DB92" s="206"/>
      <c r="DC92" s="206"/>
      <c r="DD92" s="206"/>
      <c r="DE92" s="206"/>
      <c r="DF92" s="206"/>
      <c r="DG92" s="206"/>
      <c r="DH92" s="206"/>
      <c r="DI92" s="206"/>
      <c r="DJ92" s="206"/>
      <c r="DK92" s="206"/>
      <c r="DL92" s="206"/>
      <c r="DM92" s="206"/>
      <c r="DN92" s="206"/>
      <c r="DO92" s="206"/>
      <c r="DP92" s="206"/>
      <c r="DQ92" s="206"/>
      <c r="DR92" s="206"/>
      <c r="DS92" s="206"/>
    </row>
    <row r="93" spans="1:123" x14ac:dyDescent="0.25">
      <c r="A93" s="160"/>
      <c r="B93" s="160"/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58"/>
      <c r="AT93" s="158"/>
      <c r="AU93" s="158"/>
      <c r="AV93" s="158"/>
      <c r="AW93" s="158"/>
      <c r="AX93" s="158"/>
      <c r="AY93" s="158"/>
      <c r="AZ93" s="158"/>
      <c r="BA93" s="158"/>
      <c r="BB93" s="158"/>
      <c r="BC93" s="158"/>
      <c r="BD93" s="158"/>
      <c r="BE93" s="158"/>
      <c r="BF93" s="158"/>
      <c r="BG93" s="158"/>
      <c r="BH93" s="158"/>
      <c r="BI93" s="158"/>
      <c r="BJ93" s="158"/>
      <c r="BK93" s="158"/>
      <c r="BL93" s="158"/>
      <c r="BM93" s="158"/>
      <c r="BN93" s="158"/>
      <c r="BO93" s="158"/>
      <c r="BP93" s="158"/>
      <c r="BQ93" s="158"/>
      <c r="BR93" s="158"/>
      <c r="BS93" s="158"/>
      <c r="BT93" s="158"/>
      <c r="BU93" s="158"/>
      <c r="BV93" s="158"/>
      <c r="BW93" s="158"/>
      <c r="BX93" s="158"/>
      <c r="BY93" s="158"/>
      <c r="BZ93" s="158"/>
      <c r="CA93" s="158"/>
      <c r="CB93" s="158"/>
      <c r="CC93" s="158"/>
      <c r="CD93" s="158"/>
      <c r="CE93" s="158"/>
      <c r="CF93" s="158"/>
      <c r="CG93" s="158"/>
      <c r="CH93" s="158"/>
      <c r="CI93" s="158"/>
      <c r="CJ93" s="158"/>
      <c r="CK93" s="158"/>
      <c r="CL93" s="158"/>
      <c r="CM93" s="158"/>
      <c r="CN93" s="158"/>
      <c r="CO93" s="158"/>
      <c r="CP93" s="158"/>
      <c r="CQ93" s="158"/>
      <c r="CR93" s="158"/>
      <c r="CS93" s="158"/>
      <c r="CT93" s="158"/>
      <c r="CU93" s="158"/>
      <c r="CV93" s="158"/>
      <c r="CW93" s="158"/>
      <c r="CX93" s="158"/>
      <c r="CY93" s="158"/>
      <c r="CZ93" s="158"/>
      <c r="DA93" s="158"/>
      <c r="DB93" s="158"/>
      <c r="DC93" s="158"/>
      <c r="DD93" s="158"/>
      <c r="DE93" s="158"/>
      <c r="DF93" s="158"/>
      <c r="DG93" s="158"/>
      <c r="DH93" s="158"/>
      <c r="DI93" s="158"/>
      <c r="DJ93" s="158"/>
      <c r="DK93" s="158"/>
      <c r="DL93" s="158"/>
      <c r="DM93" s="158"/>
      <c r="DN93" s="158"/>
      <c r="DO93" s="158"/>
      <c r="DP93" s="158"/>
      <c r="DQ93" s="158"/>
      <c r="DR93" s="158"/>
      <c r="DS93" s="158"/>
    </row>
    <row r="94" spans="1:123" s="104" customFormat="1" x14ac:dyDescent="0.25">
      <c r="A94" s="175" t="s">
        <v>256</v>
      </c>
      <c r="B94" s="230">
        <f>B80</f>
        <v>44562</v>
      </c>
      <c r="C94" s="230"/>
      <c r="D94" s="230" t="e">
        <f ca="1">D80</f>
        <v>#NAME?</v>
      </c>
      <c r="E94" s="230"/>
      <c r="F94" s="230" t="e">
        <f ca="1">F80</f>
        <v>#NAME?</v>
      </c>
      <c r="G94" s="230"/>
      <c r="H94" s="230" t="e">
        <f ca="1">H80</f>
        <v>#NAME?</v>
      </c>
      <c r="I94" s="230"/>
      <c r="J94" s="230" t="e">
        <f ca="1">J80</f>
        <v>#NAME?</v>
      </c>
      <c r="K94" s="230"/>
      <c r="L94" s="230" t="e">
        <f ca="1">L80</f>
        <v>#NAME?</v>
      </c>
      <c r="M94" s="230"/>
      <c r="N94" s="230" t="e">
        <f ca="1">N80</f>
        <v>#NAME?</v>
      </c>
      <c r="O94" s="230"/>
      <c r="P94" s="230" t="e">
        <f ca="1">P80</f>
        <v>#NAME?</v>
      </c>
      <c r="Q94" s="230"/>
      <c r="R94" s="230" t="e">
        <f ca="1">R80</f>
        <v>#NAME?</v>
      </c>
      <c r="S94" s="230"/>
      <c r="T94" s="230" t="e">
        <f ca="1">T80</f>
        <v>#NAME?</v>
      </c>
      <c r="U94" s="230"/>
      <c r="V94" s="230" t="e">
        <f ca="1">V80</f>
        <v>#NAME?</v>
      </c>
      <c r="W94" s="230"/>
      <c r="X94" s="230" t="e">
        <f ca="1">X80</f>
        <v>#NAME?</v>
      </c>
      <c r="Y94" s="230"/>
      <c r="Z94" s="230" t="e">
        <f ca="1">Z80</f>
        <v>#NAME?</v>
      </c>
      <c r="AA94" s="230"/>
      <c r="AB94" s="232" t="e">
        <f ca="1">AB80</f>
        <v>#NAME?</v>
      </c>
      <c r="AC94" s="233"/>
      <c r="AD94" s="232" t="e">
        <f ca="1">AD80</f>
        <v>#NAME?</v>
      </c>
      <c r="AE94" s="233"/>
      <c r="AF94" s="232" t="e">
        <f ca="1">AF80</f>
        <v>#NAME?</v>
      </c>
      <c r="AG94" s="233"/>
      <c r="AH94" s="232" t="e">
        <f ca="1">AH80</f>
        <v>#NAME?</v>
      </c>
      <c r="AI94" s="233"/>
      <c r="AJ94" s="232" t="e">
        <f ca="1">AJ80</f>
        <v>#NAME?</v>
      </c>
      <c r="AK94" s="233"/>
      <c r="AL94" s="232" t="e">
        <f ca="1">AL80</f>
        <v>#NAME?</v>
      </c>
      <c r="AM94" s="233"/>
      <c r="AN94" s="232" t="e">
        <f ca="1">AN80</f>
        <v>#NAME?</v>
      </c>
      <c r="AO94" s="233"/>
      <c r="AP94" s="232" t="e">
        <f ca="1">AP80</f>
        <v>#NAME?</v>
      </c>
      <c r="AQ94" s="233"/>
      <c r="AR94" s="232" t="e">
        <f ca="1">AR80</f>
        <v>#NAME?</v>
      </c>
      <c r="AS94" s="233"/>
      <c r="AT94" s="232" t="e">
        <f ca="1">AT80</f>
        <v>#NAME?</v>
      </c>
      <c r="AU94" s="233"/>
      <c r="AV94" s="232" t="e">
        <f ca="1">AV80</f>
        <v>#NAME?</v>
      </c>
      <c r="AW94" s="233"/>
      <c r="AX94" s="232" t="e">
        <f ca="1">AX80</f>
        <v>#NAME?</v>
      </c>
      <c r="AY94" s="233"/>
      <c r="AZ94" s="228" t="e">
        <f ca="1">AZ80</f>
        <v>#NAME?</v>
      </c>
      <c r="BA94" s="229"/>
      <c r="BB94" s="228" t="e">
        <f ca="1">BB80</f>
        <v>#NAME?</v>
      </c>
      <c r="BC94" s="229"/>
      <c r="BD94" s="228" t="e">
        <f ca="1">BD80</f>
        <v>#NAME?</v>
      </c>
      <c r="BE94" s="229"/>
      <c r="BF94" s="230" t="str">
        <f>$BF$8</f>
        <v>06 a 31 - Mai - 24</v>
      </c>
      <c r="BG94" s="231"/>
      <c r="BH94" s="230" t="e">
        <f ca="1">_xll.FIMMÊS(BD94,0)+1</f>
        <v>#NAME?</v>
      </c>
      <c r="BI94" s="231"/>
      <c r="BJ94" s="228" t="e">
        <f ca="1">BJ80</f>
        <v>#NAME?</v>
      </c>
      <c r="BK94" s="229"/>
      <c r="BL94" s="228" t="e">
        <f ca="1">BL80</f>
        <v>#NAME?</v>
      </c>
      <c r="BM94" s="229"/>
      <c r="BN94" s="228" t="e">
        <f ca="1">BN80</f>
        <v>#NAME?</v>
      </c>
      <c r="BO94" s="229"/>
      <c r="BP94" s="228" t="e">
        <f ca="1">BP80</f>
        <v>#NAME?</v>
      </c>
      <c r="BQ94" s="229"/>
      <c r="BR94" s="228" t="e">
        <f ca="1">BR80</f>
        <v>#NAME?</v>
      </c>
      <c r="BS94" s="229"/>
      <c r="BT94" s="228" t="e">
        <f ca="1">BT80</f>
        <v>#NAME?</v>
      </c>
      <c r="BU94" s="229"/>
      <c r="BV94" s="228" t="e">
        <f ca="1">BV80</f>
        <v>#NAME?</v>
      </c>
      <c r="BW94" s="229"/>
      <c r="BX94" s="228" t="e">
        <f ca="1">BX80</f>
        <v>#NAME?</v>
      </c>
      <c r="BY94" s="229"/>
      <c r="BZ94" s="228" t="e">
        <f ca="1">BZ80</f>
        <v>#NAME?</v>
      </c>
      <c r="CA94" s="229"/>
      <c r="CB94" s="228" t="e">
        <f ca="1">CB80</f>
        <v>#NAME?</v>
      </c>
      <c r="CC94" s="229"/>
      <c r="CD94" s="228" t="e">
        <f ca="1">CD80</f>
        <v>#NAME?</v>
      </c>
      <c r="CE94" s="229"/>
      <c r="CF94" s="228" t="e">
        <f ca="1">CF80</f>
        <v>#NAME?</v>
      </c>
      <c r="CG94" s="229"/>
      <c r="CH94" s="228" t="e">
        <f ca="1">CH80</f>
        <v>#NAME?</v>
      </c>
      <c r="CI94" s="229"/>
      <c r="CJ94" s="228" t="e">
        <f ca="1">CJ80</f>
        <v>#NAME?</v>
      </c>
      <c r="CK94" s="229"/>
      <c r="CL94" s="228" t="e">
        <f ca="1">CL80</f>
        <v>#NAME?</v>
      </c>
      <c r="CM94" s="229"/>
      <c r="CN94" s="228" t="e">
        <f ca="1">CN80</f>
        <v>#NAME?</v>
      </c>
      <c r="CO94" s="229"/>
      <c r="CP94" s="228" t="e">
        <f ca="1">CP80</f>
        <v>#NAME?</v>
      </c>
      <c r="CQ94" s="229"/>
      <c r="CR94" s="228" t="e">
        <f ca="1">CR80</f>
        <v>#NAME?</v>
      </c>
      <c r="CS94" s="229"/>
      <c r="CT94" s="228" t="e">
        <f ca="1">CT80</f>
        <v>#NAME?</v>
      </c>
      <c r="CU94" s="229"/>
      <c r="CV94" s="228" t="e">
        <f ca="1">CV80</f>
        <v>#NAME?</v>
      </c>
      <c r="CW94" s="229"/>
      <c r="CX94" s="228" t="e">
        <f ca="1">CX80</f>
        <v>#NAME?</v>
      </c>
      <c r="CY94" s="229"/>
      <c r="CZ94" s="228" t="e">
        <f ca="1">CZ80</f>
        <v>#NAME?</v>
      </c>
      <c r="DA94" s="229"/>
      <c r="DB94" s="228" t="e">
        <f ca="1">DB80</f>
        <v>#NAME?</v>
      </c>
      <c r="DC94" s="229"/>
      <c r="DD94" s="228" t="e">
        <f ca="1">DD80</f>
        <v>#NAME?</v>
      </c>
      <c r="DE94" s="229"/>
      <c r="DF94" s="228" t="e">
        <f ca="1">DF80</f>
        <v>#NAME?</v>
      </c>
      <c r="DG94" s="229"/>
      <c r="DH94" s="228" t="e">
        <f ca="1">DH80</f>
        <v>#NAME?</v>
      </c>
      <c r="DI94" s="229"/>
      <c r="DJ94" s="228" t="e">
        <f ca="1">DJ80</f>
        <v>#NAME?</v>
      </c>
      <c r="DK94" s="229"/>
      <c r="DL94" s="228" t="e">
        <f ca="1">DL80</f>
        <v>#NAME?</v>
      </c>
      <c r="DM94" s="229"/>
      <c r="DN94" s="228" t="e">
        <f ca="1">DN80</f>
        <v>#NAME?</v>
      </c>
      <c r="DO94" s="229"/>
      <c r="DP94" s="228" t="e">
        <f ca="1">DP80</f>
        <v>#NAME?</v>
      </c>
      <c r="DQ94" s="229"/>
      <c r="DR94" s="228" t="e">
        <f ca="1">DR80</f>
        <v>#NAME?</v>
      </c>
      <c r="DS94" s="229"/>
    </row>
    <row r="95" spans="1:123" s="183" customFormat="1" ht="13.5" x14ac:dyDescent="0.25">
      <c r="A95" s="167" t="s">
        <v>106</v>
      </c>
      <c r="B95" s="223">
        <v>19</v>
      </c>
      <c r="C95" s="224"/>
      <c r="D95" s="223">
        <v>24</v>
      </c>
      <c r="E95" s="224"/>
      <c r="F95" s="223">
        <v>18</v>
      </c>
      <c r="G95" s="224"/>
      <c r="H95" s="223">
        <v>21</v>
      </c>
      <c r="I95" s="224"/>
      <c r="J95" s="223">
        <v>19</v>
      </c>
      <c r="K95" s="224"/>
      <c r="L95" s="223">
        <v>13</v>
      </c>
      <c r="M95" s="224"/>
      <c r="N95" s="223">
        <v>29</v>
      </c>
      <c r="O95" s="224"/>
      <c r="P95" s="223">
        <v>19</v>
      </c>
      <c r="Q95" s="224"/>
      <c r="R95" s="223">
        <v>21</v>
      </c>
      <c r="S95" s="224"/>
      <c r="T95" s="223">
        <v>20</v>
      </c>
      <c r="U95" s="224"/>
      <c r="V95" s="223">
        <v>27</v>
      </c>
      <c r="W95" s="225"/>
      <c r="X95" s="223">
        <v>22</v>
      </c>
      <c r="Y95" s="224"/>
      <c r="Z95" s="223">
        <v>28</v>
      </c>
      <c r="AA95" s="224"/>
      <c r="AB95" s="223">
        <v>17</v>
      </c>
      <c r="AC95" s="224"/>
      <c r="AD95" s="223">
        <v>17</v>
      </c>
      <c r="AE95" s="224"/>
      <c r="AF95" s="223">
        <v>30</v>
      </c>
      <c r="AG95" s="224"/>
      <c r="AH95" s="223">
        <v>26</v>
      </c>
      <c r="AI95" s="224"/>
      <c r="AJ95" s="223">
        <v>21</v>
      </c>
      <c r="AK95" s="224"/>
      <c r="AL95" s="223">
        <v>26</v>
      </c>
      <c r="AM95" s="224"/>
      <c r="AN95" s="223">
        <v>19</v>
      </c>
      <c r="AO95" s="224"/>
      <c r="AP95" s="223">
        <v>29</v>
      </c>
      <c r="AQ95" s="224"/>
      <c r="AR95" s="223">
        <v>26</v>
      </c>
      <c r="AS95" s="224"/>
      <c r="AT95" s="223">
        <v>16</v>
      </c>
      <c r="AU95" s="224"/>
      <c r="AV95" s="223">
        <v>24</v>
      </c>
      <c r="AW95" s="224"/>
      <c r="AX95" s="223">
        <v>18</v>
      </c>
      <c r="AY95" s="224"/>
      <c r="AZ95" s="223">
        <v>14</v>
      </c>
      <c r="BA95" s="224"/>
      <c r="BB95" s="223">
        <v>25</v>
      </c>
      <c r="BC95" s="224"/>
      <c r="BD95" s="223">
        <v>24</v>
      </c>
      <c r="BE95" s="224"/>
      <c r="BF95" s="223"/>
      <c r="BG95" s="224"/>
      <c r="BH95" s="223">
        <v>18</v>
      </c>
      <c r="BI95" s="224"/>
      <c r="BJ95" s="223">
        <v>21</v>
      </c>
      <c r="BK95" s="224"/>
      <c r="BL95" s="223">
        <v>20</v>
      </c>
      <c r="BM95" s="224"/>
      <c r="BN95" s="223">
        <v>24</v>
      </c>
      <c r="BO95" s="224"/>
      <c r="BP95" s="223">
        <v>17</v>
      </c>
      <c r="BQ95" s="224"/>
      <c r="BR95" s="223">
        <v>19</v>
      </c>
      <c r="BS95" s="224"/>
      <c r="BT95" s="223">
        <v>14</v>
      </c>
      <c r="BU95" s="224"/>
      <c r="BV95" s="223">
        <v>16</v>
      </c>
      <c r="BW95" s="224"/>
      <c r="BX95" s="223">
        <v>22</v>
      </c>
      <c r="BY95" s="224"/>
      <c r="BZ95" s="223">
        <v>10</v>
      </c>
      <c r="CA95" s="224"/>
      <c r="CB95" s="223">
        <v>20</v>
      </c>
      <c r="CC95" s="224"/>
      <c r="CD95" s="223">
        <v>12</v>
      </c>
      <c r="CE95" s="224"/>
      <c r="CF95" s="223">
        <v>18</v>
      </c>
      <c r="CG95" s="224"/>
      <c r="CH95" s="223">
        <v>17</v>
      </c>
      <c r="CI95" s="224"/>
      <c r="CJ95" s="223"/>
      <c r="CK95" s="224"/>
      <c r="CL95" s="223"/>
      <c r="CM95" s="224"/>
      <c r="CN95" s="223"/>
      <c r="CO95" s="224"/>
      <c r="CP95" s="223"/>
      <c r="CQ95" s="224"/>
      <c r="CR95" s="223"/>
      <c r="CS95" s="224"/>
      <c r="CT95" s="223"/>
      <c r="CU95" s="224"/>
      <c r="CV95" s="223"/>
      <c r="CW95" s="224"/>
      <c r="CX95" s="223"/>
      <c r="CY95" s="224"/>
      <c r="CZ95" s="223"/>
      <c r="DA95" s="224"/>
      <c r="DB95" s="223"/>
      <c r="DC95" s="224"/>
      <c r="DD95" s="223"/>
      <c r="DE95" s="224"/>
      <c r="DF95" s="223"/>
      <c r="DG95" s="224"/>
      <c r="DH95" s="223"/>
      <c r="DI95" s="224"/>
      <c r="DJ95" s="223"/>
      <c r="DK95" s="224"/>
      <c r="DL95" s="223"/>
      <c r="DM95" s="224"/>
      <c r="DN95" s="223"/>
      <c r="DO95" s="224"/>
      <c r="DP95" s="223"/>
      <c r="DQ95" s="224"/>
      <c r="DR95" s="223"/>
      <c r="DS95" s="224"/>
    </row>
    <row r="96" spans="1:123" s="183" customFormat="1" ht="12.75" customHeight="1" x14ac:dyDescent="0.25">
      <c r="A96" s="167" t="s">
        <v>107</v>
      </c>
      <c r="B96" s="14"/>
      <c r="C96" s="185"/>
      <c r="D96" s="14"/>
      <c r="E96" s="185"/>
      <c r="F96" s="14"/>
      <c r="G96" s="185"/>
      <c r="H96" s="14"/>
      <c r="I96" s="185"/>
      <c r="J96" s="14"/>
      <c r="K96" s="185"/>
      <c r="L96" s="14"/>
      <c r="M96" s="185"/>
      <c r="N96" s="14"/>
      <c r="O96" s="185"/>
      <c r="P96" s="14"/>
      <c r="Q96" s="185"/>
      <c r="R96" s="14"/>
      <c r="S96" s="185"/>
      <c r="T96" s="14"/>
      <c r="U96" s="185"/>
      <c r="V96" s="14"/>
      <c r="W96" s="178"/>
      <c r="X96" s="14"/>
      <c r="Y96" s="185"/>
      <c r="Z96" s="14"/>
      <c r="AA96" s="185"/>
      <c r="AB96" s="14"/>
      <c r="AC96" s="185"/>
      <c r="AD96" s="14"/>
      <c r="AE96" s="185"/>
      <c r="AF96" s="14"/>
      <c r="AG96" s="185"/>
      <c r="AH96" s="14"/>
      <c r="AI96" s="185"/>
      <c r="AJ96" s="14"/>
      <c r="AK96" s="185"/>
      <c r="AL96" s="14"/>
      <c r="AM96" s="185"/>
      <c r="AN96" s="14"/>
      <c r="AO96" s="185"/>
      <c r="AP96" s="14"/>
      <c r="AQ96" s="185"/>
      <c r="AR96" s="14"/>
      <c r="AS96" s="185"/>
      <c r="AT96" s="14"/>
      <c r="AU96" s="185"/>
      <c r="AV96" s="14"/>
      <c r="AW96" s="185"/>
      <c r="AX96" s="14"/>
      <c r="AY96" s="185"/>
      <c r="AZ96" s="14"/>
      <c r="BA96" s="185"/>
      <c r="BB96" s="14"/>
      <c r="BC96" s="185"/>
      <c r="BD96" s="14"/>
      <c r="BE96" s="185"/>
      <c r="BF96" s="14"/>
      <c r="BG96" s="185"/>
      <c r="BH96" s="14"/>
      <c r="BI96" s="185"/>
      <c r="BJ96" s="14"/>
      <c r="BK96" s="185"/>
      <c r="BL96" s="14"/>
      <c r="BM96" s="185"/>
      <c r="BN96" s="14"/>
      <c r="BO96" s="185"/>
      <c r="BP96" s="226">
        <v>1</v>
      </c>
      <c r="BQ96" s="227"/>
      <c r="BR96" s="226">
        <v>3</v>
      </c>
      <c r="BS96" s="227"/>
      <c r="BT96" s="226">
        <v>1</v>
      </c>
      <c r="BU96" s="227"/>
      <c r="BV96" s="226">
        <v>3</v>
      </c>
      <c r="BW96" s="227"/>
      <c r="BX96" s="226">
        <v>2</v>
      </c>
      <c r="BY96" s="227"/>
      <c r="BZ96" s="226">
        <v>0</v>
      </c>
      <c r="CA96" s="227"/>
      <c r="CB96" s="226">
        <v>3</v>
      </c>
      <c r="CC96" s="227"/>
      <c r="CD96" s="226">
        <v>1</v>
      </c>
      <c r="CE96" s="227"/>
      <c r="CF96" s="226">
        <v>0</v>
      </c>
      <c r="CG96" s="227"/>
      <c r="CH96" s="226">
        <v>3</v>
      </c>
      <c r="CI96" s="227"/>
      <c r="CJ96" s="14"/>
      <c r="CK96" s="185"/>
      <c r="CL96" s="14"/>
      <c r="CM96" s="185"/>
      <c r="CN96" s="14"/>
      <c r="CO96" s="185"/>
      <c r="CP96" s="14"/>
      <c r="CQ96" s="185"/>
      <c r="CR96" s="14"/>
      <c r="CS96" s="185"/>
      <c r="CT96" s="14"/>
      <c r="CU96" s="185"/>
      <c r="CV96" s="14"/>
      <c r="CW96" s="185"/>
      <c r="CX96" s="14"/>
      <c r="CY96" s="185"/>
      <c r="CZ96" s="14"/>
      <c r="DA96" s="185"/>
      <c r="DB96" s="14"/>
      <c r="DC96" s="185"/>
      <c r="DD96" s="14"/>
      <c r="DE96" s="185"/>
      <c r="DF96" s="14"/>
      <c r="DG96" s="185"/>
      <c r="DH96" s="14"/>
      <c r="DI96" s="185"/>
      <c r="DJ96" s="14"/>
      <c r="DK96" s="185"/>
      <c r="DL96" s="14"/>
      <c r="DM96" s="185"/>
      <c r="DN96" s="14"/>
      <c r="DO96" s="185"/>
      <c r="DP96" s="14"/>
      <c r="DQ96" s="185"/>
      <c r="DR96" s="14"/>
      <c r="DS96" s="185"/>
    </row>
    <row r="97" spans="1:123" x14ac:dyDescent="0.25">
      <c r="A97" s="207" t="s">
        <v>108</v>
      </c>
      <c r="B97" s="223">
        <v>3</v>
      </c>
      <c r="C97" s="224"/>
      <c r="D97" s="223">
        <v>3</v>
      </c>
      <c r="E97" s="224"/>
      <c r="F97" s="223">
        <v>6</v>
      </c>
      <c r="G97" s="224"/>
      <c r="H97" s="223">
        <v>12</v>
      </c>
      <c r="I97" s="224"/>
      <c r="J97" s="223">
        <v>11</v>
      </c>
      <c r="K97" s="224"/>
      <c r="L97" s="223">
        <v>10</v>
      </c>
      <c r="M97" s="224"/>
      <c r="N97" s="223">
        <v>8</v>
      </c>
      <c r="O97" s="224"/>
      <c r="P97" s="223">
        <v>12</v>
      </c>
      <c r="Q97" s="224"/>
      <c r="R97" s="223">
        <v>7</v>
      </c>
      <c r="S97" s="224"/>
      <c r="T97" s="223">
        <v>12</v>
      </c>
      <c r="U97" s="224"/>
      <c r="V97" s="223">
        <v>10</v>
      </c>
      <c r="W97" s="225"/>
      <c r="X97" s="223">
        <v>15</v>
      </c>
      <c r="Y97" s="224"/>
      <c r="Z97" s="223">
        <v>9</v>
      </c>
      <c r="AA97" s="224"/>
      <c r="AB97" s="223">
        <v>15</v>
      </c>
      <c r="AC97" s="224"/>
      <c r="AD97" s="223">
        <v>16</v>
      </c>
      <c r="AE97" s="224"/>
      <c r="AF97" s="223">
        <v>12</v>
      </c>
      <c r="AG97" s="224"/>
      <c r="AH97" s="223">
        <v>13</v>
      </c>
      <c r="AI97" s="224"/>
      <c r="AJ97" s="223">
        <v>9</v>
      </c>
      <c r="AK97" s="224"/>
      <c r="AL97" s="223">
        <v>5</v>
      </c>
      <c r="AM97" s="224"/>
      <c r="AN97" s="223">
        <v>6</v>
      </c>
      <c r="AO97" s="224"/>
      <c r="AP97" s="223">
        <v>13</v>
      </c>
      <c r="AQ97" s="224"/>
      <c r="AR97" s="223">
        <v>4</v>
      </c>
      <c r="AS97" s="224"/>
      <c r="AT97" s="223">
        <v>14</v>
      </c>
      <c r="AU97" s="224"/>
      <c r="AV97" s="223">
        <v>15</v>
      </c>
      <c r="AW97" s="224"/>
      <c r="AX97" s="223">
        <v>7</v>
      </c>
      <c r="AY97" s="224"/>
      <c r="AZ97" s="223">
        <v>4</v>
      </c>
      <c r="BA97" s="224"/>
      <c r="BB97" s="223">
        <v>5</v>
      </c>
      <c r="BC97" s="224"/>
      <c r="BD97" s="223">
        <v>2</v>
      </c>
      <c r="BE97" s="224"/>
      <c r="BF97" s="223"/>
      <c r="BG97" s="224"/>
      <c r="BH97" s="223">
        <v>9</v>
      </c>
      <c r="BI97" s="224"/>
      <c r="BJ97" s="223">
        <v>4</v>
      </c>
      <c r="BK97" s="224"/>
      <c r="BL97" s="223">
        <v>2</v>
      </c>
      <c r="BM97" s="224"/>
      <c r="BN97" s="223">
        <v>7</v>
      </c>
      <c r="BO97" s="224"/>
      <c r="BP97" s="223">
        <v>6</v>
      </c>
      <c r="BQ97" s="224"/>
      <c r="BR97" s="223">
        <v>11</v>
      </c>
      <c r="BS97" s="224"/>
      <c r="BT97" s="223">
        <v>13</v>
      </c>
      <c r="BU97" s="224"/>
      <c r="BV97" s="223">
        <v>9</v>
      </c>
      <c r="BW97" s="224"/>
      <c r="BX97" s="223">
        <v>6</v>
      </c>
      <c r="BY97" s="224"/>
      <c r="BZ97" s="223">
        <v>2</v>
      </c>
      <c r="CA97" s="224"/>
      <c r="CB97" s="223">
        <v>2</v>
      </c>
      <c r="CC97" s="224"/>
      <c r="CD97" s="223">
        <v>3</v>
      </c>
      <c r="CE97" s="224"/>
      <c r="CF97" s="223">
        <v>4</v>
      </c>
      <c r="CG97" s="224"/>
      <c r="CH97" s="223">
        <v>6</v>
      </c>
      <c r="CI97" s="224"/>
      <c r="CJ97" s="223"/>
      <c r="CK97" s="224"/>
      <c r="CL97" s="223"/>
      <c r="CM97" s="224"/>
      <c r="CN97" s="223"/>
      <c r="CO97" s="224"/>
      <c r="CP97" s="223"/>
      <c r="CQ97" s="224"/>
      <c r="CR97" s="223"/>
      <c r="CS97" s="224"/>
      <c r="CT97" s="223"/>
      <c r="CU97" s="224"/>
      <c r="CV97" s="223"/>
      <c r="CW97" s="224"/>
      <c r="CX97" s="223"/>
      <c r="CY97" s="224"/>
      <c r="CZ97" s="223"/>
      <c r="DA97" s="224"/>
      <c r="DB97" s="223"/>
      <c r="DC97" s="224"/>
      <c r="DD97" s="223"/>
      <c r="DE97" s="224"/>
      <c r="DF97" s="223"/>
      <c r="DG97" s="224"/>
      <c r="DH97" s="223"/>
      <c r="DI97" s="224"/>
      <c r="DJ97" s="223"/>
      <c r="DK97" s="224"/>
      <c r="DL97" s="223"/>
      <c r="DM97" s="224"/>
      <c r="DN97" s="223"/>
      <c r="DO97" s="224"/>
      <c r="DP97" s="223"/>
      <c r="DQ97" s="224"/>
      <c r="DR97" s="223"/>
      <c r="DS97" s="224"/>
    </row>
    <row r="98" spans="1:123" x14ac:dyDescent="0.25">
      <c r="A98" s="207" t="s">
        <v>109</v>
      </c>
      <c r="B98" s="223">
        <v>8</v>
      </c>
      <c r="C98" s="224"/>
      <c r="D98" s="223">
        <v>13</v>
      </c>
      <c r="E98" s="224"/>
      <c r="F98" s="223">
        <v>16</v>
      </c>
      <c r="G98" s="224"/>
      <c r="H98" s="223">
        <v>25</v>
      </c>
      <c r="I98" s="224"/>
      <c r="J98" s="223">
        <v>18</v>
      </c>
      <c r="K98" s="224"/>
      <c r="L98" s="223">
        <v>81</v>
      </c>
      <c r="M98" s="224"/>
      <c r="N98" s="223">
        <v>60</v>
      </c>
      <c r="O98" s="224"/>
      <c r="P98" s="223">
        <v>66</v>
      </c>
      <c r="Q98" s="224"/>
      <c r="R98" s="223">
        <v>60</v>
      </c>
      <c r="S98" s="224"/>
      <c r="T98" s="223">
        <v>41</v>
      </c>
      <c r="U98" s="224"/>
      <c r="V98" s="223">
        <v>39</v>
      </c>
      <c r="W98" s="225"/>
      <c r="X98" s="223">
        <v>49</v>
      </c>
      <c r="Y98" s="224"/>
      <c r="Z98" s="223">
        <v>63</v>
      </c>
      <c r="AA98" s="224"/>
      <c r="AB98" s="223">
        <v>49</v>
      </c>
      <c r="AC98" s="224"/>
      <c r="AD98" s="223">
        <v>49</v>
      </c>
      <c r="AE98" s="224"/>
      <c r="AF98" s="223">
        <v>46</v>
      </c>
      <c r="AG98" s="224"/>
      <c r="AH98" s="223">
        <v>55</v>
      </c>
      <c r="AI98" s="224"/>
      <c r="AJ98" s="223">
        <v>53</v>
      </c>
      <c r="AK98" s="224"/>
      <c r="AL98" s="223">
        <v>51</v>
      </c>
      <c r="AM98" s="224"/>
      <c r="AN98" s="223">
        <v>39</v>
      </c>
      <c r="AO98" s="224"/>
      <c r="AP98" s="223">
        <v>48</v>
      </c>
      <c r="AQ98" s="224"/>
      <c r="AR98" s="223">
        <v>32</v>
      </c>
      <c r="AS98" s="224"/>
      <c r="AT98" s="223">
        <v>55</v>
      </c>
      <c r="AU98" s="224"/>
      <c r="AV98" s="223">
        <v>34</v>
      </c>
      <c r="AW98" s="224"/>
      <c r="AX98" s="223">
        <v>36</v>
      </c>
      <c r="AY98" s="224"/>
      <c r="AZ98" s="223">
        <v>31</v>
      </c>
      <c r="BA98" s="224"/>
      <c r="BB98" s="223">
        <v>37</v>
      </c>
      <c r="BC98" s="224"/>
      <c r="BD98" s="223">
        <v>28</v>
      </c>
      <c r="BE98" s="224"/>
      <c r="BF98" s="223"/>
      <c r="BG98" s="224"/>
      <c r="BH98" s="223">
        <v>26</v>
      </c>
      <c r="BI98" s="224"/>
      <c r="BJ98" s="223">
        <v>26</v>
      </c>
      <c r="BK98" s="224"/>
      <c r="BL98" s="223">
        <v>27</v>
      </c>
      <c r="BM98" s="224"/>
      <c r="BN98" s="223">
        <v>24</v>
      </c>
      <c r="BO98" s="224"/>
      <c r="BP98" s="223">
        <v>20</v>
      </c>
      <c r="BQ98" s="224"/>
      <c r="BR98" s="223">
        <v>42</v>
      </c>
      <c r="BS98" s="224"/>
      <c r="BT98" s="223">
        <v>38</v>
      </c>
      <c r="BU98" s="224"/>
      <c r="BV98" s="223">
        <v>30</v>
      </c>
      <c r="BW98" s="224"/>
      <c r="BX98" s="223">
        <v>42</v>
      </c>
      <c r="BY98" s="224"/>
      <c r="BZ98" s="223">
        <v>39</v>
      </c>
      <c r="CA98" s="224"/>
      <c r="CB98" s="223">
        <v>38</v>
      </c>
      <c r="CC98" s="224"/>
      <c r="CD98" s="223">
        <v>57</v>
      </c>
      <c r="CE98" s="224"/>
      <c r="CF98" s="223">
        <v>39</v>
      </c>
      <c r="CG98" s="224"/>
      <c r="CH98" s="223">
        <v>37</v>
      </c>
      <c r="CI98" s="224"/>
      <c r="CJ98" s="223"/>
      <c r="CK98" s="224"/>
      <c r="CL98" s="223"/>
      <c r="CM98" s="224"/>
      <c r="CN98" s="223"/>
      <c r="CO98" s="224"/>
      <c r="CP98" s="223"/>
      <c r="CQ98" s="224"/>
      <c r="CR98" s="223"/>
      <c r="CS98" s="224"/>
      <c r="CT98" s="223"/>
      <c r="CU98" s="224"/>
      <c r="CV98" s="223"/>
      <c r="CW98" s="224"/>
      <c r="CX98" s="223"/>
      <c r="CY98" s="224"/>
      <c r="CZ98" s="223"/>
      <c r="DA98" s="224"/>
      <c r="DB98" s="223"/>
      <c r="DC98" s="224"/>
      <c r="DD98" s="223"/>
      <c r="DE98" s="224"/>
      <c r="DF98" s="223"/>
      <c r="DG98" s="224"/>
      <c r="DH98" s="223"/>
      <c r="DI98" s="224"/>
      <c r="DJ98" s="223"/>
      <c r="DK98" s="224"/>
      <c r="DL98" s="223"/>
      <c r="DM98" s="224"/>
      <c r="DN98" s="223"/>
      <c r="DO98" s="224"/>
      <c r="DP98" s="223"/>
      <c r="DQ98" s="224"/>
      <c r="DR98" s="223"/>
      <c r="DS98" s="224"/>
    </row>
    <row r="99" spans="1:123" s="104" customFormat="1" x14ac:dyDescent="0.25">
      <c r="A99" s="208" t="s">
        <v>9</v>
      </c>
      <c r="B99" s="220">
        <f>SUM(B95:C98)</f>
        <v>30</v>
      </c>
      <c r="C99" s="221"/>
      <c r="D99" s="220">
        <f>SUM(D95:E98)</f>
        <v>40</v>
      </c>
      <c r="E99" s="221"/>
      <c r="F99" s="220">
        <f>SUM(F95:G98)</f>
        <v>40</v>
      </c>
      <c r="G99" s="221"/>
      <c r="H99" s="220">
        <f>SUM(H95:I98)</f>
        <v>58</v>
      </c>
      <c r="I99" s="221"/>
      <c r="J99" s="220">
        <f>SUM(J95:K98)</f>
        <v>48</v>
      </c>
      <c r="K99" s="221"/>
      <c r="L99" s="220">
        <f>SUM(L95:M98)</f>
        <v>104</v>
      </c>
      <c r="M99" s="221"/>
      <c r="N99" s="220">
        <f>SUM(N95:O98)</f>
        <v>97</v>
      </c>
      <c r="O99" s="221"/>
      <c r="P99" s="220">
        <f>SUM(P95:Q98)</f>
        <v>97</v>
      </c>
      <c r="Q99" s="221"/>
      <c r="R99" s="220">
        <f>SUM(R95:S98)</f>
        <v>88</v>
      </c>
      <c r="S99" s="221"/>
      <c r="T99" s="220">
        <f>SUM(T95:U98)</f>
        <v>73</v>
      </c>
      <c r="U99" s="221"/>
      <c r="V99" s="220">
        <f>SUM(V95:W98)</f>
        <v>76</v>
      </c>
      <c r="W99" s="222"/>
      <c r="X99" s="220">
        <f>SUM(X95:Y98)</f>
        <v>86</v>
      </c>
      <c r="Y99" s="221"/>
      <c r="Z99" s="220">
        <f>SUM(Z95:AA98)</f>
        <v>100</v>
      </c>
      <c r="AA99" s="221"/>
      <c r="AB99" s="220">
        <f>SUM(AB95:AC98)</f>
        <v>81</v>
      </c>
      <c r="AC99" s="221"/>
      <c r="AD99" s="220">
        <f>SUM(AD95:AE98)</f>
        <v>82</v>
      </c>
      <c r="AE99" s="221"/>
      <c r="AF99" s="220">
        <f>SUM(AF95:AG98)</f>
        <v>88</v>
      </c>
      <c r="AG99" s="221"/>
      <c r="AH99" s="220">
        <f>SUM(AH95:AI98)</f>
        <v>94</v>
      </c>
      <c r="AI99" s="221"/>
      <c r="AJ99" s="220">
        <f>SUM(AJ95:AK98)</f>
        <v>83</v>
      </c>
      <c r="AK99" s="221"/>
      <c r="AL99" s="220">
        <f>SUM(AL95:AM98)</f>
        <v>82</v>
      </c>
      <c r="AM99" s="221"/>
      <c r="AN99" s="220">
        <f>SUM(AN95:AO98)</f>
        <v>64</v>
      </c>
      <c r="AO99" s="221"/>
      <c r="AP99" s="220">
        <f>SUM(AP95:AQ98)</f>
        <v>90</v>
      </c>
      <c r="AQ99" s="221"/>
      <c r="AR99" s="220">
        <f>SUM(AR95:AS98)</f>
        <v>62</v>
      </c>
      <c r="AS99" s="221"/>
      <c r="AT99" s="220">
        <f>SUM(AT95:AU98)</f>
        <v>85</v>
      </c>
      <c r="AU99" s="221"/>
      <c r="AV99" s="220">
        <f>SUM(AV95:AW98)</f>
        <v>73</v>
      </c>
      <c r="AW99" s="221"/>
      <c r="AX99" s="220">
        <f>SUM(AX95:AY98)</f>
        <v>61</v>
      </c>
      <c r="AY99" s="221"/>
      <c r="AZ99" s="220">
        <f>SUM(AZ95:BA98)</f>
        <v>49</v>
      </c>
      <c r="BA99" s="221"/>
      <c r="BB99" s="220">
        <f>SUM(BB95:BC98)</f>
        <v>67</v>
      </c>
      <c r="BC99" s="221"/>
      <c r="BD99" s="220">
        <f>SUM(BD95:BE98)</f>
        <v>54</v>
      </c>
      <c r="BE99" s="221"/>
      <c r="BF99" s="220">
        <f>SUM(BF95:BG98)</f>
        <v>0</v>
      </c>
      <c r="BG99" s="221"/>
      <c r="BH99" s="220">
        <f>SUM(BH95:BI98)</f>
        <v>53</v>
      </c>
      <c r="BI99" s="221"/>
      <c r="BJ99" s="220">
        <f>SUM(BJ95:BK98)</f>
        <v>51</v>
      </c>
      <c r="BK99" s="221"/>
      <c r="BL99" s="220">
        <v>49</v>
      </c>
      <c r="BM99" s="221"/>
      <c r="BN99" s="220">
        <f>SUM(BN95:BO98)</f>
        <v>55</v>
      </c>
      <c r="BO99" s="221"/>
      <c r="BP99" s="220">
        <f>SUM(BP95:BQ98)</f>
        <v>44</v>
      </c>
      <c r="BQ99" s="221"/>
      <c r="BR99" s="220">
        <f>SUM(BR95:BS98)</f>
        <v>75</v>
      </c>
      <c r="BS99" s="221"/>
      <c r="BT99" s="220">
        <f>SUM(BT95:BU98)</f>
        <v>66</v>
      </c>
      <c r="BU99" s="221"/>
      <c r="BV99" s="220">
        <f>SUM(BV95:BW98)</f>
        <v>58</v>
      </c>
      <c r="BW99" s="221"/>
      <c r="BX99" s="220">
        <f>SUM(BX95:BY98)</f>
        <v>72</v>
      </c>
      <c r="BY99" s="221"/>
      <c r="BZ99" s="220">
        <f>SUM(BZ95:CA98)</f>
        <v>51</v>
      </c>
      <c r="CA99" s="221"/>
      <c r="CB99" s="220">
        <f>SUM(CB95:CC98)</f>
        <v>63</v>
      </c>
      <c r="CC99" s="221"/>
      <c r="CD99" s="220">
        <f>SUM(CD95:CE98)</f>
        <v>73</v>
      </c>
      <c r="CE99" s="221"/>
      <c r="CF99" s="220">
        <f>SUM(CF95:CG98)</f>
        <v>61</v>
      </c>
      <c r="CG99" s="221"/>
      <c r="CH99" s="220">
        <f>SUM(CH95:CI98)</f>
        <v>63</v>
      </c>
      <c r="CI99" s="221"/>
      <c r="CJ99" s="220">
        <f>SUM(CJ95:CK98)</f>
        <v>0</v>
      </c>
      <c r="CK99" s="221"/>
      <c r="CL99" s="220">
        <f>SUM(CL95:CM98)</f>
        <v>0</v>
      </c>
      <c r="CM99" s="221"/>
      <c r="CN99" s="220">
        <f>SUM(CN95:CO98)</f>
        <v>0</v>
      </c>
      <c r="CO99" s="221"/>
      <c r="CP99" s="220">
        <f>SUM(CP95:CQ98)</f>
        <v>0</v>
      </c>
      <c r="CQ99" s="221"/>
      <c r="CR99" s="220">
        <f>SUM(CR95:CS98)</f>
        <v>0</v>
      </c>
      <c r="CS99" s="221"/>
      <c r="CT99" s="220">
        <f>SUM(CT95:CU98)</f>
        <v>0</v>
      </c>
      <c r="CU99" s="221"/>
      <c r="CV99" s="220">
        <f>SUM(CV95:CW98)</f>
        <v>0</v>
      </c>
      <c r="CW99" s="221"/>
      <c r="CX99" s="220">
        <f>SUM(CX95:CY98)</f>
        <v>0</v>
      </c>
      <c r="CY99" s="221"/>
      <c r="CZ99" s="220">
        <f>SUM(CZ95:DA98)</f>
        <v>0</v>
      </c>
      <c r="DA99" s="221"/>
      <c r="DB99" s="220">
        <f>SUM(DB95:DC98)</f>
        <v>0</v>
      </c>
      <c r="DC99" s="221"/>
      <c r="DD99" s="220">
        <f>SUM(DD95:DE98)</f>
        <v>0</v>
      </c>
      <c r="DE99" s="221"/>
      <c r="DF99" s="220">
        <f>SUM(DF95:DG98)</f>
        <v>0</v>
      </c>
      <c r="DG99" s="221"/>
      <c r="DH99" s="220">
        <f>SUM(DH95:DI98)</f>
        <v>0</v>
      </c>
      <c r="DI99" s="221"/>
      <c r="DJ99" s="220">
        <f>SUM(DJ95:DK98)</f>
        <v>0</v>
      </c>
      <c r="DK99" s="221"/>
      <c r="DL99" s="220">
        <f>SUM(DL95:DM98)</f>
        <v>0</v>
      </c>
      <c r="DM99" s="221"/>
      <c r="DN99" s="220">
        <f>SUM(DN95:DO98)</f>
        <v>0</v>
      </c>
      <c r="DO99" s="221"/>
      <c r="DP99" s="220">
        <f>SUM(DP95:DQ98)</f>
        <v>0</v>
      </c>
      <c r="DQ99" s="221"/>
      <c r="DR99" s="220">
        <f>SUM(DR95:DS98)</f>
        <v>0</v>
      </c>
      <c r="DS99" s="221"/>
    </row>
  </sheetData>
  <mergeCells count="3980">
    <mergeCell ref="A1:Y4"/>
    <mergeCell ref="A5:DS5"/>
    <mergeCell ref="B6:Y6"/>
    <mergeCell ref="Z6:DS6"/>
    <mergeCell ref="B8:C8"/>
    <mergeCell ref="D8:E8"/>
    <mergeCell ref="F8:G8"/>
    <mergeCell ref="H8:I8"/>
    <mergeCell ref="J8:K8"/>
    <mergeCell ref="L8:M8"/>
    <mergeCell ref="AL8:AM8"/>
    <mergeCell ref="AN8:AO8"/>
    <mergeCell ref="AP8:AQ8"/>
    <mergeCell ref="AR8:AS8"/>
    <mergeCell ref="AT8:AU8"/>
    <mergeCell ref="AV8:AW8"/>
    <mergeCell ref="Z8:AA8"/>
    <mergeCell ref="AB8:AC8"/>
    <mergeCell ref="AD8:AE8"/>
    <mergeCell ref="AF8:AG8"/>
    <mergeCell ref="AH8:AI8"/>
    <mergeCell ref="AJ8:AK8"/>
    <mergeCell ref="N8:O8"/>
    <mergeCell ref="P8:Q8"/>
    <mergeCell ref="R8:S8"/>
    <mergeCell ref="T8:U8"/>
    <mergeCell ref="V8:W8"/>
    <mergeCell ref="X8:Y8"/>
    <mergeCell ref="CP8:CQ8"/>
    <mergeCell ref="CR8:CS8"/>
    <mergeCell ref="BV8:BW8"/>
    <mergeCell ref="BX8:BY8"/>
    <mergeCell ref="BZ8:CA8"/>
    <mergeCell ref="CB8:CC8"/>
    <mergeCell ref="CD8:CE8"/>
    <mergeCell ref="CF8:CG8"/>
    <mergeCell ref="CH8:CI8"/>
    <mergeCell ref="CJ8:CK8"/>
    <mergeCell ref="BJ8:BK8"/>
    <mergeCell ref="BL8:BM8"/>
    <mergeCell ref="BN8:BO8"/>
    <mergeCell ref="BP8:BQ8"/>
    <mergeCell ref="BR8:BS8"/>
    <mergeCell ref="BT8:BU8"/>
    <mergeCell ref="AX8:AY8"/>
    <mergeCell ref="AZ8:BA8"/>
    <mergeCell ref="BB8:BC8"/>
    <mergeCell ref="BD8:BE8"/>
    <mergeCell ref="BF8:BG8"/>
    <mergeCell ref="BH8:BI8"/>
    <mergeCell ref="T9:U9"/>
    <mergeCell ref="V9:W9"/>
    <mergeCell ref="X9:Y9"/>
    <mergeCell ref="Z9:AA9"/>
    <mergeCell ref="AB9:AC9"/>
    <mergeCell ref="AD9:AE9"/>
    <mergeCell ref="DR8:DS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DF8:DG8"/>
    <mergeCell ref="DH8:DI8"/>
    <mergeCell ref="DJ8:DK8"/>
    <mergeCell ref="DL8:DM8"/>
    <mergeCell ref="DN8:DO8"/>
    <mergeCell ref="DP8:DQ8"/>
    <mergeCell ref="CT8:CU8"/>
    <mergeCell ref="CV8:CW8"/>
    <mergeCell ref="CX8:CY8"/>
    <mergeCell ref="CZ8:DA8"/>
    <mergeCell ref="DB8:DC8"/>
    <mergeCell ref="DD8:DE8"/>
    <mergeCell ref="CL8:CM8"/>
    <mergeCell ref="CN8:CO8"/>
    <mergeCell ref="BX9:BY9"/>
    <mergeCell ref="BZ9:CA9"/>
    <mergeCell ref="BD9:BE9"/>
    <mergeCell ref="BF9:BG9"/>
    <mergeCell ref="BH9:BI9"/>
    <mergeCell ref="BJ9:BK9"/>
    <mergeCell ref="BL9:BM9"/>
    <mergeCell ref="BN9:BO9"/>
    <mergeCell ref="AR9:AS9"/>
    <mergeCell ref="AT9:AU9"/>
    <mergeCell ref="AV9:AW9"/>
    <mergeCell ref="AX9:AY9"/>
    <mergeCell ref="AZ9:BA9"/>
    <mergeCell ref="BB9:BC9"/>
    <mergeCell ref="AF9:AG9"/>
    <mergeCell ref="AH9:AI9"/>
    <mergeCell ref="AJ9:AK9"/>
    <mergeCell ref="AL9:AM9"/>
    <mergeCell ref="AN9:AO9"/>
    <mergeCell ref="AP9:AQ9"/>
    <mergeCell ref="DL9:DM9"/>
    <mergeCell ref="DN9:DO9"/>
    <mergeCell ref="DP9:DQ9"/>
    <mergeCell ref="DR9:DS9"/>
    <mergeCell ref="B10:C10"/>
    <mergeCell ref="D10:E10"/>
    <mergeCell ref="F10:G10"/>
    <mergeCell ref="H10:I10"/>
    <mergeCell ref="J10:K10"/>
    <mergeCell ref="L10:M10"/>
    <mergeCell ref="CZ9:DA9"/>
    <mergeCell ref="DB9:DC9"/>
    <mergeCell ref="DD9:DE9"/>
    <mergeCell ref="DF9:DG9"/>
    <mergeCell ref="DH9:DI9"/>
    <mergeCell ref="DJ9:DK9"/>
    <mergeCell ref="CN9:CO9"/>
    <mergeCell ref="CP9:CQ9"/>
    <mergeCell ref="CR9:CS9"/>
    <mergeCell ref="CT9:CU9"/>
    <mergeCell ref="CV9:CW9"/>
    <mergeCell ref="CX9:CY9"/>
    <mergeCell ref="CB9:CC9"/>
    <mergeCell ref="CD9:CE9"/>
    <mergeCell ref="CF9:CG9"/>
    <mergeCell ref="CH9:CI9"/>
    <mergeCell ref="CJ9:CK9"/>
    <mergeCell ref="CL9:CM9"/>
    <mergeCell ref="BP9:BQ9"/>
    <mergeCell ref="BR9:BS9"/>
    <mergeCell ref="BT9:BU9"/>
    <mergeCell ref="BV9:BW9"/>
    <mergeCell ref="AL10:AM10"/>
    <mergeCell ref="AN10:AO10"/>
    <mergeCell ref="AP10:AQ10"/>
    <mergeCell ref="AR10:AS10"/>
    <mergeCell ref="AT10:AU10"/>
    <mergeCell ref="AV10:AW10"/>
    <mergeCell ref="Z10:AA10"/>
    <mergeCell ref="AB10:AC10"/>
    <mergeCell ref="AD10:AE10"/>
    <mergeCell ref="AF10:AG10"/>
    <mergeCell ref="AH10:AI10"/>
    <mergeCell ref="AJ10:AK10"/>
    <mergeCell ref="N10:O10"/>
    <mergeCell ref="P10:Q10"/>
    <mergeCell ref="R10:S10"/>
    <mergeCell ref="T10:U10"/>
    <mergeCell ref="V10:W10"/>
    <mergeCell ref="X10:Y10"/>
    <mergeCell ref="CP10:CQ10"/>
    <mergeCell ref="CR10:CS10"/>
    <mergeCell ref="BV10:BW10"/>
    <mergeCell ref="BX10:BY10"/>
    <mergeCell ref="BZ10:CA10"/>
    <mergeCell ref="CB10:CC10"/>
    <mergeCell ref="CD10:CE10"/>
    <mergeCell ref="CF10:CG10"/>
    <mergeCell ref="CH10:CI10"/>
    <mergeCell ref="CJ10:CK10"/>
    <mergeCell ref="BJ10:BK10"/>
    <mergeCell ref="BL10:BM10"/>
    <mergeCell ref="BN10:BO10"/>
    <mergeCell ref="BP10:BQ10"/>
    <mergeCell ref="BR10:BS10"/>
    <mergeCell ref="BT10:BU10"/>
    <mergeCell ref="AX10:AY10"/>
    <mergeCell ref="AZ10:BA10"/>
    <mergeCell ref="BB10:BC10"/>
    <mergeCell ref="BD10:BE10"/>
    <mergeCell ref="BF10:BG10"/>
    <mergeCell ref="BH10:BI10"/>
    <mergeCell ref="T11:U11"/>
    <mergeCell ref="V11:W11"/>
    <mergeCell ref="X11:Y11"/>
    <mergeCell ref="Z11:AA11"/>
    <mergeCell ref="AB11:AC11"/>
    <mergeCell ref="AD11:AE11"/>
    <mergeCell ref="DR10:DS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DF10:DG10"/>
    <mergeCell ref="DH10:DI10"/>
    <mergeCell ref="DJ10:DK10"/>
    <mergeCell ref="DL10:DM10"/>
    <mergeCell ref="DN10:DO10"/>
    <mergeCell ref="DP10:DQ10"/>
    <mergeCell ref="CT10:CU10"/>
    <mergeCell ref="CV10:CW10"/>
    <mergeCell ref="CX10:CY10"/>
    <mergeCell ref="CZ10:DA10"/>
    <mergeCell ref="DB10:DC10"/>
    <mergeCell ref="DD10:DE10"/>
    <mergeCell ref="CL10:CM10"/>
    <mergeCell ref="CN10:CO10"/>
    <mergeCell ref="BX11:BY11"/>
    <mergeCell ref="BZ11:CA11"/>
    <mergeCell ref="BD11:BE11"/>
    <mergeCell ref="BF11:BG11"/>
    <mergeCell ref="BH11:BI11"/>
    <mergeCell ref="BJ11:BK11"/>
    <mergeCell ref="BL11:BM11"/>
    <mergeCell ref="BN11:BO11"/>
    <mergeCell ref="AR11:AS11"/>
    <mergeCell ref="AT11:AU11"/>
    <mergeCell ref="AV11:AW11"/>
    <mergeCell ref="AX11:AY11"/>
    <mergeCell ref="AZ11:BA11"/>
    <mergeCell ref="BB11:BC11"/>
    <mergeCell ref="AF11:AG11"/>
    <mergeCell ref="AH11:AI11"/>
    <mergeCell ref="AJ11:AK11"/>
    <mergeCell ref="AL11:AM11"/>
    <mergeCell ref="AN11:AO11"/>
    <mergeCell ref="AP11:AQ11"/>
    <mergeCell ref="DL11:DM11"/>
    <mergeCell ref="DN11:DO11"/>
    <mergeCell ref="DP11:DQ11"/>
    <mergeCell ref="DR11:DS11"/>
    <mergeCell ref="B12:C12"/>
    <mergeCell ref="D12:E12"/>
    <mergeCell ref="F12:G12"/>
    <mergeCell ref="H12:I12"/>
    <mergeCell ref="J12:K12"/>
    <mergeCell ref="L12:M12"/>
    <mergeCell ref="CZ11:DA11"/>
    <mergeCell ref="DB11:DC11"/>
    <mergeCell ref="DD11:DE11"/>
    <mergeCell ref="DF11:DG11"/>
    <mergeCell ref="DH11:DI11"/>
    <mergeCell ref="DJ11:DK11"/>
    <mergeCell ref="CN11:CO11"/>
    <mergeCell ref="CP11:CQ11"/>
    <mergeCell ref="CR11:CS11"/>
    <mergeCell ref="CT11:CU11"/>
    <mergeCell ref="CV11:CW11"/>
    <mergeCell ref="CX11:CY11"/>
    <mergeCell ref="CB11:CC11"/>
    <mergeCell ref="CD11:CE11"/>
    <mergeCell ref="CF11:CG11"/>
    <mergeCell ref="CH11:CI11"/>
    <mergeCell ref="CJ11:CK11"/>
    <mergeCell ref="CL11:CM11"/>
    <mergeCell ref="BP11:BQ11"/>
    <mergeCell ref="BR11:BS11"/>
    <mergeCell ref="BT11:BU11"/>
    <mergeCell ref="BV11:BW11"/>
    <mergeCell ref="AL12:AM12"/>
    <mergeCell ref="AN12:AO12"/>
    <mergeCell ref="AP12:AQ12"/>
    <mergeCell ref="AR12:AS12"/>
    <mergeCell ref="AT12:AU12"/>
    <mergeCell ref="AV12:AW12"/>
    <mergeCell ref="Z12:AA12"/>
    <mergeCell ref="AB12:AC12"/>
    <mergeCell ref="AD12:AE12"/>
    <mergeCell ref="AF12:AG12"/>
    <mergeCell ref="AH12:AI12"/>
    <mergeCell ref="AJ12:AK12"/>
    <mergeCell ref="N12:O12"/>
    <mergeCell ref="P12:Q12"/>
    <mergeCell ref="R12:S12"/>
    <mergeCell ref="T12:U12"/>
    <mergeCell ref="V12:W12"/>
    <mergeCell ref="X12:Y12"/>
    <mergeCell ref="CP12:CQ12"/>
    <mergeCell ref="CR12:CS12"/>
    <mergeCell ref="BV12:BW12"/>
    <mergeCell ref="BX12:BY12"/>
    <mergeCell ref="BZ12:CA12"/>
    <mergeCell ref="CB12:CC12"/>
    <mergeCell ref="CD12:CE12"/>
    <mergeCell ref="CF12:CG12"/>
    <mergeCell ref="CH12:CI12"/>
    <mergeCell ref="CJ12:CK12"/>
    <mergeCell ref="BJ12:BK12"/>
    <mergeCell ref="BL12:BM12"/>
    <mergeCell ref="BN12:BO12"/>
    <mergeCell ref="BP12:BQ12"/>
    <mergeCell ref="BR12:BS12"/>
    <mergeCell ref="BT12:BU12"/>
    <mergeCell ref="AX12:AY12"/>
    <mergeCell ref="AZ12:BA12"/>
    <mergeCell ref="BB12:BC12"/>
    <mergeCell ref="BD12:BE12"/>
    <mergeCell ref="BF12:BG12"/>
    <mergeCell ref="BH12:BI12"/>
    <mergeCell ref="T13:U13"/>
    <mergeCell ref="V13:W13"/>
    <mergeCell ref="X13:Y13"/>
    <mergeCell ref="Z13:AA13"/>
    <mergeCell ref="AB13:AC13"/>
    <mergeCell ref="AD13:AE13"/>
    <mergeCell ref="DR12:DS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DF12:DG12"/>
    <mergeCell ref="DH12:DI12"/>
    <mergeCell ref="DJ12:DK12"/>
    <mergeCell ref="DL12:DM12"/>
    <mergeCell ref="DN12:DO12"/>
    <mergeCell ref="DP12:DQ12"/>
    <mergeCell ref="CT12:CU12"/>
    <mergeCell ref="CV12:CW12"/>
    <mergeCell ref="CX12:CY12"/>
    <mergeCell ref="CZ12:DA12"/>
    <mergeCell ref="DB12:DC12"/>
    <mergeCell ref="DD12:DE12"/>
    <mergeCell ref="CL12:CM12"/>
    <mergeCell ref="CN12:CO12"/>
    <mergeCell ref="BX13:BY13"/>
    <mergeCell ref="BZ13:CA13"/>
    <mergeCell ref="BD13:BE13"/>
    <mergeCell ref="BF13:BG13"/>
    <mergeCell ref="BH13:BI13"/>
    <mergeCell ref="BJ13:BK13"/>
    <mergeCell ref="BL13:BM13"/>
    <mergeCell ref="BN13:BO13"/>
    <mergeCell ref="AR13:AS13"/>
    <mergeCell ref="AT13:AU13"/>
    <mergeCell ref="AV13:AW13"/>
    <mergeCell ref="AX13:AY13"/>
    <mergeCell ref="AZ13:BA13"/>
    <mergeCell ref="BB13:BC13"/>
    <mergeCell ref="AF13:AG13"/>
    <mergeCell ref="AH13:AI13"/>
    <mergeCell ref="AJ13:AK13"/>
    <mergeCell ref="AL13:AM13"/>
    <mergeCell ref="AN13:AO13"/>
    <mergeCell ref="AP13:AQ13"/>
    <mergeCell ref="DL13:DM13"/>
    <mergeCell ref="DN13:DO13"/>
    <mergeCell ref="DP13:DQ13"/>
    <mergeCell ref="DR13:DS13"/>
    <mergeCell ref="B14:C14"/>
    <mergeCell ref="D14:E14"/>
    <mergeCell ref="F14:G14"/>
    <mergeCell ref="H14:I14"/>
    <mergeCell ref="J14:K14"/>
    <mergeCell ref="L14:M14"/>
    <mergeCell ref="CZ13:DA13"/>
    <mergeCell ref="DB13:DC13"/>
    <mergeCell ref="DD13:DE13"/>
    <mergeCell ref="DF13:DG13"/>
    <mergeCell ref="DH13:DI13"/>
    <mergeCell ref="DJ13:DK13"/>
    <mergeCell ref="CN13:CO13"/>
    <mergeCell ref="CP13:CQ13"/>
    <mergeCell ref="CR13:CS13"/>
    <mergeCell ref="CT13:CU13"/>
    <mergeCell ref="CV13:CW13"/>
    <mergeCell ref="CX13:CY13"/>
    <mergeCell ref="CB13:CC13"/>
    <mergeCell ref="CD13:CE13"/>
    <mergeCell ref="CF13:CG13"/>
    <mergeCell ref="CH13:CI13"/>
    <mergeCell ref="CJ13:CK13"/>
    <mergeCell ref="CL13:CM13"/>
    <mergeCell ref="BP13:BQ13"/>
    <mergeCell ref="BR13:BS13"/>
    <mergeCell ref="BT13:BU13"/>
    <mergeCell ref="BV13:BW13"/>
    <mergeCell ref="AL14:AM14"/>
    <mergeCell ref="AN14:AO14"/>
    <mergeCell ref="AP14:AQ14"/>
    <mergeCell ref="AR14:AS14"/>
    <mergeCell ref="AT14:AU14"/>
    <mergeCell ref="AV14:AW14"/>
    <mergeCell ref="Z14:AA14"/>
    <mergeCell ref="AB14:AC14"/>
    <mergeCell ref="AD14:AE14"/>
    <mergeCell ref="AF14:AG14"/>
    <mergeCell ref="AH14:AI14"/>
    <mergeCell ref="AJ14:AK14"/>
    <mergeCell ref="N14:O14"/>
    <mergeCell ref="P14:Q14"/>
    <mergeCell ref="R14:S14"/>
    <mergeCell ref="T14:U14"/>
    <mergeCell ref="V14:W14"/>
    <mergeCell ref="X14:Y14"/>
    <mergeCell ref="CP14:CQ14"/>
    <mergeCell ref="CR14:CS14"/>
    <mergeCell ref="BV14:BW14"/>
    <mergeCell ref="BX14:BY14"/>
    <mergeCell ref="BZ14:CA14"/>
    <mergeCell ref="CB14:CC14"/>
    <mergeCell ref="CD14:CE14"/>
    <mergeCell ref="CF14:CG14"/>
    <mergeCell ref="CH14:CI14"/>
    <mergeCell ref="CJ14:CK14"/>
    <mergeCell ref="BJ14:BK14"/>
    <mergeCell ref="BL14:BM14"/>
    <mergeCell ref="BN14:BO14"/>
    <mergeCell ref="BP14:BQ14"/>
    <mergeCell ref="BR14:BS14"/>
    <mergeCell ref="BT14:BU14"/>
    <mergeCell ref="AX14:AY14"/>
    <mergeCell ref="AZ14:BA14"/>
    <mergeCell ref="BB14:BC14"/>
    <mergeCell ref="BD14:BE14"/>
    <mergeCell ref="BF14:BG14"/>
    <mergeCell ref="BH14:BI14"/>
    <mergeCell ref="T15:U15"/>
    <mergeCell ref="V15:W15"/>
    <mergeCell ref="X15:Y15"/>
    <mergeCell ref="Z15:AA15"/>
    <mergeCell ref="AB15:AC15"/>
    <mergeCell ref="AD15:AE15"/>
    <mergeCell ref="DR14:DS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DF14:DG14"/>
    <mergeCell ref="DH14:DI14"/>
    <mergeCell ref="DJ14:DK14"/>
    <mergeCell ref="DL14:DM14"/>
    <mergeCell ref="DN14:DO14"/>
    <mergeCell ref="DP14:DQ14"/>
    <mergeCell ref="CT14:CU14"/>
    <mergeCell ref="CV14:CW14"/>
    <mergeCell ref="CX14:CY14"/>
    <mergeCell ref="CZ14:DA14"/>
    <mergeCell ref="DB14:DC14"/>
    <mergeCell ref="DD14:DE14"/>
    <mergeCell ref="CL14:CM14"/>
    <mergeCell ref="CN14:CO14"/>
    <mergeCell ref="BX15:BY15"/>
    <mergeCell ref="BZ15:CA15"/>
    <mergeCell ref="BD15:BE15"/>
    <mergeCell ref="BF15:BG15"/>
    <mergeCell ref="BH15:BI15"/>
    <mergeCell ref="BJ15:BK15"/>
    <mergeCell ref="BL15:BM15"/>
    <mergeCell ref="BN15:BO15"/>
    <mergeCell ref="AR15:AS15"/>
    <mergeCell ref="AT15:AU15"/>
    <mergeCell ref="AV15:AW15"/>
    <mergeCell ref="AX15:AY15"/>
    <mergeCell ref="AZ15:BA15"/>
    <mergeCell ref="BB15:BC15"/>
    <mergeCell ref="AF15:AG15"/>
    <mergeCell ref="AH15:AI15"/>
    <mergeCell ref="AJ15:AK15"/>
    <mergeCell ref="AL15:AM15"/>
    <mergeCell ref="AN15:AO15"/>
    <mergeCell ref="AP15:AQ15"/>
    <mergeCell ref="DL15:DM15"/>
    <mergeCell ref="DN15:DO15"/>
    <mergeCell ref="DP15:DQ15"/>
    <mergeCell ref="DR15:DS15"/>
    <mergeCell ref="B16:C16"/>
    <mergeCell ref="D16:E16"/>
    <mergeCell ref="F16:G16"/>
    <mergeCell ref="H16:I16"/>
    <mergeCell ref="J16:K16"/>
    <mergeCell ref="L16:M16"/>
    <mergeCell ref="CZ15:DA15"/>
    <mergeCell ref="DB15:DC15"/>
    <mergeCell ref="DD15:DE15"/>
    <mergeCell ref="DF15:DG15"/>
    <mergeCell ref="DH15:DI15"/>
    <mergeCell ref="DJ15:DK15"/>
    <mergeCell ref="CN15:CO15"/>
    <mergeCell ref="CP15:CQ15"/>
    <mergeCell ref="CR15:CS15"/>
    <mergeCell ref="CT15:CU15"/>
    <mergeCell ref="CV15:CW15"/>
    <mergeCell ref="CX15:CY15"/>
    <mergeCell ref="CB15:CC15"/>
    <mergeCell ref="CD15:CE15"/>
    <mergeCell ref="CF15:CG15"/>
    <mergeCell ref="CH15:CI15"/>
    <mergeCell ref="CJ15:CK15"/>
    <mergeCell ref="CL15:CM15"/>
    <mergeCell ref="BP15:BQ15"/>
    <mergeCell ref="BR15:BS15"/>
    <mergeCell ref="BT15:BU15"/>
    <mergeCell ref="BV15:BW15"/>
    <mergeCell ref="AL16:AM16"/>
    <mergeCell ref="AN16:AO16"/>
    <mergeCell ref="AP16:AQ16"/>
    <mergeCell ref="AR16:AS16"/>
    <mergeCell ref="AT16:AU16"/>
    <mergeCell ref="AV16:AW16"/>
    <mergeCell ref="Z16:AA16"/>
    <mergeCell ref="AB16:AC16"/>
    <mergeCell ref="AD16:AE16"/>
    <mergeCell ref="AF16:AG16"/>
    <mergeCell ref="AH16:AI16"/>
    <mergeCell ref="AJ16:AK16"/>
    <mergeCell ref="N16:O16"/>
    <mergeCell ref="P16:Q16"/>
    <mergeCell ref="R16:S16"/>
    <mergeCell ref="T16:U16"/>
    <mergeCell ref="V16:W16"/>
    <mergeCell ref="X16:Y16"/>
    <mergeCell ref="CP16:CQ16"/>
    <mergeCell ref="CR16:CS16"/>
    <mergeCell ref="BV16:BW16"/>
    <mergeCell ref="BX16:BY16"/>
    <mergeCell ref="BZ16:CA16"/>
    <mergeCell ref="CB16:CC16"/>
    <mergeCell ref="CD16:CE16"/>
    <mergeCell ref="CF16:CG16"/>
    <mergeCell ref="CH16:CI16"/>
    <mergeCell ref="CJ16:CK16"/>
    <mergeCell ref="BJ16:BK16"/>
    <mergeCell ref="BL16:BM16"/>
    <mergeCell ref="BN16:BO16"/>
    <mergeCell ref="BP16:BQ16"/>
    <mergeCell ref="BR16:BS16"/>
    <mergeCell ref="BT16:BU16"/>
    <mergeCell ref="AX16:AY16"/>
    <mergeCell ref="AZ16:BA16"/>
    <mergeCell ref="BB16:BC16"/>
    <mergeCell ref="BD16:BE16"/>
    <mergeCell ref="BF16:BG16"/>
    <mergeCell ref="BH16:BI16"/>
    <mergeCell ref="T19:U19"/>
    <mergeCell ref="V19:W19"/>
    <mergeCell ref="X19:Y19"/>
    <mergeCell ref="Z19:AA19"/>
    <mergeCell ref="AB19:AC19"/>
    <mergeCell ref="AD19:AE19"/>
    <mergeCell ref="DR16:DS16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DF16:DG16"/>
    <mergeCell ref="DH16:DI16"/>
    <mergeCell ref="DJ16:DK16"/>
    <mergeCell ref="DL16:DM16"/>
    <mergeCell ref="DN16:DO16"/>
    <mergeCell ref="DP16:DQ16"/>
    <mergeCell ref="CT16:CU16"/>
    <mergeCell ref="CV16:CW16"/>
    <mergeCell ref="CX16:CY16"/>
    <mergeCell ref="CZ16:DA16"/>
    <mergeCell ref="DB16:DC16"/>
    <mergeCell ref="DD16:DE16"/>
    <mergeCell ref="CL16:CM16"/>
    <mergeCell ref="CN16:CO16"/>
    <mergeCell ref="BX19:BY19"/>
    <mergeCell ref="BZ19:CA19"/>
    <mergeCell ref="BD19:BE19"/>
    <mergeCell ref="BF19:BG19"/>
    <mergeCell ref="BH19:BI19"/>
    <mergeCell ref="BJ19:BK19"/>
    <mergeCell ref="BL19:BM19"/>
    <mergeCell ref="BN19:BO19"/>
    <mergeCell ref="AR19:AS19"/>
    <mergeCell ref="AT19:AU19"/>
    <mergeCell ref="AV19:AW19"/>
    <mergeCell ref="AX19:AY19"/>
    <mergeCell ref="AZ19:BA19"/>
    <mergeCell ref="BB19:BC19"/>
    <mergeCell ref="AF19:AG19"/>
    <mergeCell ref="AH19:AI19"/>
    <mergeCell ref="AJ19:AK19"/>
    <mergeCell ref="AL19:AM19"/>
    <mergeCell ref="AN19:AO19"/>
    <mergeCell ref="AP19:AQ19"/>
    <mergeCell ref="DL19:DM19"/>
    <mergeCell ref="DN19:DO19"/>
    <mergeCell ref="DP19:DQ19"/>
    <mergeCell ref="DR19:DS19"/>
    <mergeCell ref="B20:C20"/>
    <mergeCell ref="D20:E20"/>
    <mergeCell ref="F20:G20"/>
    <mergeCell ref="H20:I20"/>
    <mergeCell ref="J20:K20"/>
    <mergeCell ref="L20:M20"/>
    <mergeCell ref="CZ19:DA19"/>
    <mergeCell ref="DB19:DC19"/>
    <mergeCell ref="DD19:DE19"/>
    <mergeCell ref="DF19:DG19"/>
    <mergeCell ref="DH19:DI19"/>
    <mergeCell ref="DJ19:DK19"/>
    <mergeCell ref="CN19:CO19"/>
    <mergeCell ref="CP19:CQ19"/>
    <mergeCell ref="CR19:CS19"/>
    <mergeCell ref="CT19:CU19"/>
    <mergeCell ref="CV19:CW19"/>
    <mergeCell ref="CX19:CY19"/>
    <mergeCell ref="CB19:CC19"/>
    <mergeCell ref="CD19:CE19"/>
    <mergeCell ref="CF19:CG19"/>
    <mergeCell ref="CH19:CI19"/>
    <mergeCell ref="CJ19:CK19"/>
    <mergeCell ref="CL19:CM19"/>
    <mergeCell ref="BP19:BQ19"/>
    <mergeCell ref="BR19:BS19"/>
    <mergeCell ref="BT19:BU19"/>
    <mergeCell ref="BV19:BW19"/>
    <mergeCell ref="AL20:AM20"/>
    <mergeCell ref="AN20:AO20"/>
    <mergeCell ref="AP20:AQ20"/>
    <mergeCell ref="AR20:AS20"/>
    <mergeCell ref="AT20:AU20"/>
    <mergeCell ref="AV20:AW20"/>
    <mergeCell ref="Z20:AA20"/>
    <mergeCell ref="AB20:AC20"/>
    <mergeCell ref="AD20:AE20"/>
    <mergeCell ref="AF20:AG20"/>
    <mergeCell ref="AH20:AI20"/>
    <mergeCell ref="AJ20:AK20"/>
    <mergeCell ref="N20:O20"/>
    <mergeCell ref="P20:Q20"/>
    <mergeCell ref="R20:S20"/>
    <mergeCell ref="T20:U20"/>
    <mergeCell ref="V20:W20"/>
    <mergeCell ref="X20:Y20"/>
    <mergeCell ref="CP20:CQ20"/>
    <mergeCell ref="CR20:CS20"/>
    <mergeCell ref="BV20:BW20"/>
    <mergeCell ref="BX20:BY20"/>
    <mergeCell ref="BZ20:CA20"/>
    <mergeCell ref="CB20:CC20"/>
    <mergeCell ref="CD20:CE20"/>
    <mergeCell ref="CF20:CG20"/>
    <mergeCell ref="CH20:CI20"/>
    <mergeCell ref="CJ20:CK20"/>
    <mergeCell ref="BJ20:BK20"/>
    <mergeCell ref="BL20:BM20"/>
    <mergeCell ref="BN20:BO20"/>
    <mergeCell ref="BP20:BQ20"/>
    <mergeCell ref="BR20:BS20"/>
    <mergeCell ref="BT20:BU20"/>
    <mergeCell ref="AX20:AY20"/>
    <mergeCell ref="AZ20:BA20"/>
    <mergeCell ref="BB20:BC20"/>
    <mergeCell ref="BD20:BE20"/>
    <mergeCell ref="BF20:BG20"/>
    <mergeCell ref="BH20:BI20"/>
    <mergeCell ref="T21:U21"/>
    <mergeCell ref="V21:W21"/>
    <mergeCell ref="X21:Y21"/>
    <mergeCell ref="Z21:AA21"/>
    <mergeCell ref="AB21:AC21"/>
    <mergeCell ref="AD21:AE21"/>
    <mergeCell ref="DR20:DS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DF20:DG20"/>
    <mergeCell ref="DH20:DI20"/>
    <mergeCell ref="DJ20:DK20"/>
    <mergeCell ref="DL20:DM20"/>
    <mergeCell ref="DN20:DO20"/>
    <mergeCell ref="DP20:DQ20"/>
    <mergeCell ref="CT20:CU20"/>
    <mergeCell ref="CV20:CW20"/>
    <mergeCell ref="CX20:CY20"/>
    <mergeCell ref="CZ20:DA20"/>
    <mergeCell ref="DB20:DC20"/>
    <mergeCell ref="DD20:DE20"/>
    <mergeCell ref="CL20:CM20"/>
    <mergeCell ref="CN20:CO20"/>
    <mergeCell ref="BX21:BY21"/>
    <mergeCell ref="BZ21:CA21"/>
    <mergeCell ref="BD21:BE21"/>
    <mergeCell ref="BF21:BG21"/>
    <mergeCell ref="BH21:BI21"/>
    <mergeCell ref="BJ21:BK21"/>
    <mergeCell ref="BL21:BM21"/>
    <mergeCell ref="BN21:BO21"/>
    <mergeCell ref="AR21:AS21"/>
    <mergeCell ref="AT21:AU21"/>
    <mergeCell ref="AV21:AW21"/>
    <mergeCell ref="AX21:AY21"/>
    <mergeCell ref="AZ21:BA21"/>
    <mergeCell ref="BB21:BC21"/>
    <mergeCell ref="AF21:AG21"/>
    <mergeCell ref="AH21:AI21"/>
    <mergeCell ref="AJ21:AK21"/>
    <mergeCell ref="AL21:AM21"/>
    <mergeCell ref="AN21:AO21"/>
    <mergeCell ref="AP21:AQ21"/>
    <mergeCell ref="DL21:DM21"/>
    <mergeCell ref="DN21:DO21"/>
    <mergeCell ref="DP21:DQ21"/>
    <mergeCell ref="DR21:DS21"/>
    <mergeCell ref="B22:C22"/>
    <mergeCell ref="D22:E22"/>
    <mergeCell ref="F22:G22"/>
    <mergeCell ref="H22:I22"/>
    <mergeCell ref="J22:K22"/>
    <mergeCell ref="L22:M22"/>
    <mergeCell ref="CZ21:DA21"/>
    <mergeCell ref="DB21:DC21"/>
    <mergeCell ref="DD21:DE21"/>
    <mergeCell ref="DF21:DG21"/>
    <mergeCell ref="DH21:DI21"/>
    <mergeCell ref="DJ21:DK21"/>
    <mergeCell ref="CN21:CO21"/>
    <mergeCell ref="CP21:CQ21"/>
    <mergeCell ref="CR21:CS21"/>
    <mergeCell ref="CT21:CU21"/>
    <mergeCell ref="CV21:CW21"/>
    <mergeCell ref="CX21:CY21"/>
    <mergeCell ref="CB21:CC21"/>
    <mergeCell ref="CD21:CE21"/>
    <mergeCell ref="CF21:CG21"/>
    <mergeCell ref="CH21:CI21"/>
    <mergeCell ref="CJ21:CK21"/>
    <mergeCell ref="CL21:CM21"/>
    <mergeCell ref="BP21:BQ21"/>
    <mergeCell ref="BR21:BS21"/>
    <mergeCell ref="BT21:BU21"/>
    <mergeCell ref="BV21:BW21"/>
    <mergeCell ref="AL22:AM22"/>
    <mergeCell ref="AN22:AO22"/>
    <mergeCell ref="AP22:AQ22"/>
    <mergeCell ref="AR22:AS22"/>
    <mergeCell ref="AT22:AU22"/>
    <mergeCell ref="AV22:AW22"/>
    <mergeCell ref="Z22:AA22"/>
    <mergeCell ref="AB22:AC22"/>
    <mergeCell ref="AD22:AE22"/>
    <mergeCell ref="AF22:AG22"/>
    <mergeCell ref="AH22:AI22"/>
    <mergeCell ref="AJ22:AK22"/>
    <mergeCell ref="N22:O22"/>
    <mergeCell ref="P22:Q22"/>
    <mergeCell ref="R22:S22"/>
    <mergeCell ref="T22:U22"/>
    <mergeCell ref="V22:W22"/>
    <mergeCell ref="X22:Y22"/>
    <mergeCell ref="CP22:CQ22"/>
    <mergeCell ref="CR22:CS22"/>
    <mergeCell ref="BV22:BW22"/>
    <mergeCell ref="BX22:BY22"/>
    <mergeCell ref="BZ22:CA22"/>
    <mergeCell ref="CB22:CC22"/>
    <mergeCell ref="CD22:CE22"/>
    <mergeCell ref="CF22:CG22"/>
    <mergeCell ref="CH22:CI22"/>
    <mergeCell ref="CJ22:CK22"/>
    <mergeCell ref="BJ22:BK22"/>
    <mergeCell ref="BL22:BM22"/>
    <mergeCell ref="BN22:BO22"/>
    <mergeCell ref="BP22:BQ22"/>
    <mergeCell ref="BR22:BS22"/>
    <mergeCell ref="BT22:BU22"/>
    <mergeCell ref="AX22:AY22"/>
    <mergeCell ref="AZ22:BA22"/>
    <mergeCell ref="BB22:BC22"/>
    <mergeCell ref="BD22:BE22"/>
    <mergeCell ref="BF22:BG22"/>
    <mergeCell ref="BH22:BI22"/>
    <mergeCell ref="T23:U23"/>
    <mergeCell ref="V23:W23"/>
    <mergeCell ref="X23:Y23"/>
    <mergeCell ref="Z23:AA23"/>
    <mergeCell ref="AB23:AC23"/>
    <mergeCell ref="AD23:AE23"/>
    <mergeCell ref="DR22:DS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DF22:DG22"/>
    <mergeCell ref="DH22:DI22"/>
    <mergeCell ref="DJ22:DK22"/>
    <mergeCell ref="DL22:DM22"/>
    <mergeCell ref="DN22:DO22"/>
    <mergeCell ref="DP22:DQ22"/>
    <mergeCell ref="CT22:CU22"/>
    <mergeCell ref="CV22:CW22"/>
    <mergeCell ref="CX22:CY22"/>
    <mergeCell ref="CZ22:DA22"/>
    <mergeCell ref="DB22:DC22"/>
    <mergeCell ref="DD22:DE22"/>
    <mergeCell ref="CL22:CM22"/>
    <mergeCell ref="CN22:CO22"/>
    <mergeCell ref="BX23:BY23"/>
    <mergeCell ref="BZ23:CA23"/>
    <mergeCell ref="BD23:BE23"/>
    <mergeCell ref="BF23:BG23"/>
    <mergeCell ref="BH23:BI23"/>
    <mergeCell ref="BJ23:BK23"/>
    <mergeCell ref="BL23:BM23"/>
    <mergeCell ref="BN23:BO23"/>
    <mergeCell ref="AR23:AS23"/>
    <mergeCell ref="AT23:AU23"/>
    <mergeCell ref="AV23:AW23"/>
    <mergeCell ref="AX23:AY23"/>
    <mergeCell ref="AZ23:BA23"/>
    <mergeCell ref="BB23:BC23"/>
    <mergeCell ref="AF23:AG23"/>
    <mergeCell ref="AH23:AI23"/>
    <mergeCell ref="AJ23:AK23"/>
    <mergeCell ref="AL23:AM23"/>
    <mergeCell ref="AN23:AO23"/>
    <mergeCell ref="AP23:AQ23"/>
    <mergeCell ref="DL23:DM23"/>
    <mergeCell ref="DN23:DO23"/>
    <mergeCell ref="DP23:DQ23"/>
    <mergeCell ref="DR23:DS23"/>
    <mergeCell ref="B24:C24"/>
    <mergeCell ref="D24:E24"/>
    <mergeCell ref="F24:G24"/>
    <mergeCell ref="H24:I24"/>
    <mergeCell ref="J24:K24"/>
    <mergeCell ref="L24:M24"/>
    <mergeCell ref="CZ23:DA23"/>
    <mergeCell ref="DB23:DC23"/>
    <mergeCell ref="DD23:DE23"/>
    <mergeCell ref="DF23:DG23"/>
    <mergeCell ref="DH23:DI23"/>
    <mergeCell ref="DJ23:DK23"/>
    <mergeCell ref="CN23:CO23"/>
    <mergeCell ref="CP23:CQ23"/>
    <mergeCell ref="CR23:CS23"/>
    <mergeCell ref="CT23:CU23"/>
    <mergeCell ref="CV23:CW23"/>
    <mergeCell ref="CX23:CY23"/>
    <mergeCell ref="CB23:CC23"/>
    <mergeCell ref="CD23:CE23"/>
    <mergeCell ref="CF23:CG23"/>
    <mergeCell ref="CH23:CI23"/>
    <mergeCell ref="CJ23:CK23"/>
    <mergeCell ref="CL23:CM23"/>
    <mergeCell ref="BP23:BQ23"/>
    <mergeCell ref="BR23:BS23"/>
    <mergeCell ref="BT23:BU23"/>
    <mergeCell ref="BV23:BW23"/>
    <mergeCell ref="AL24:AM24"/>
    <mergeCell ref="AN24:AO24"/>
    <mergeCell ref="AP24:AQ24"/>
    <mergeCell ref="AR24:AS24"/>
    <mergeCell ref="AT24:AU24"/>
    <mergeCell ref="AV24:AW24"/>
    <mergeCell ref="Z24:AA24"/>
    <mergeCell ref="AB24:AC24"/>
    <mergeCell ref="AD24:AE24"/>
    <mergeCell ref="AF24:AG24"/>
    <mergeCell ref="AH24:AI24"/>
    <mergeCell ref="AJ24:AK24"/>
    <mergeCell ref="N24:O24"/>
    <mergeCell ref="P24:Q24"/>
    <mergeCell ref="R24:S24"/>
    <mergeCell ref="T24:U24"/>
    <mergeCell ref="V24:W24"/>
    <mergeCell ref="X24:Y24"/>
    <mergeCell ref="CP24:CQ24"/>
    <mergeCell ref="CR24:CS24"/>
    <mergeCell ref="BV24:BW24"/>
    <mergeCell ref="BX24:BY24"/>
    <mergeCell ref="BZ24:CA24"/>
    <mergeCell ref="CB24:CC24"/>
    <mergeCell ref="CD24:CE24"/>
    <mergeCell ref="CF24:CG24"/>
    <mergeCell ref="CH24:CI24"/>
    <mergeCell ref="CJ24:CK24"/>
    <mergeCell ref="BJ24:BK24"/>
    <mergeCell ref="BL24:BM24"/>
    <mergeCell ref="BN24:BO24"/>
    <mergeCell ref="BP24:BQ24"/>
    <mergeCell ref="BR24:BS24"/>
    <mergeCell ref="BT24:BU24"/>
    <mergeCell ref="AX24:AY24"/>
    <mergeCell ref="AZ24:BA24"/>
    <mergeCell ref="BB24:BC24"/>
    <mergeCell ref="BD24:BE24"/>
    <mergeCell ref="BF24:BG24"/>
    <mergeCell ref="BH24:BI24"/>
    <mergeCell ref="T25:U25"/>
    <mergeCell ref="V25:W25"/>
    <mergeCell ref="X25:Y25"/>
    <mergeCell ref="Z25:AA25"/>
    <mergeCell ref="AB25:AC25"/>
    <mergeCell ref="AD25:AE25"/>
    <mergeCell ref="DR24:DS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DF24:DG24"/>
    <mergeCell ref="DH24:DI24"/>
    <mergeCell ref="DJ24:DK24"/>
    <mergeCell ref="DL24:DM24"/>
    <mergeCell ref="DN24:DO24"/>
    <mergeCell ref="DP24:DQ24"/>
    <mergeCell ref="CT24:CU24"/>
    <mergeCell ref="CV24:CW24"/>
    <mergeCell ref="CX24:CY24"/>
    <mergeCell ref="CZ24:DA24"/>
    <mergeCell ref="DB24:DC24"/>
    <mergeCell ref="DD24:DE24"/>
    <mergeCell ref="CL24:CM24"/>
    <mergeCell ref="CN24:CO24"/>
    <mergeCell ref="BX25:BY25"/>
    <mergeCell ref="BZ25:CA25"/>
    <mergeCell ref="BD25:BE25"/>
    <mergeCell ref="BF25:BG25"/>
    <mergeCell ref="BH25:BI25"/>
    <mergeCell ref="BJ25:BK25"/>
    <mergeCell ref="BL25:BM25"/>
    <mergeCell ref="BN25:BO25"/>
    <mergeCell ref="AR25:AS25"/>
    <mergeCell ref="AT25:AU25"/>
    <mergeCell ref="AV25:AW25"/>
    <mergeCell ref="AX25:AY25"/>
    <mergeCell ref="AZ25:BA25"/>
    <mergeCell ref="BB25:BC25"/>
    <mergeCell ref="AF25:AG25"/>
    <mergeCell ref="AH25:AI25"/>
    <mergeCell ref="AJ25:AK25"/>
    <mergeCell ref="AL25:AM25"/>
    <mergeCell ref="AN25:AO25"/>
    <mergeCell ref="AP25:AQ25"/>
    <mergeCell ref="DL25:DM25"/>
    <mergeCell ref="DN25:DO25"/>
    <mergeCell ref="DP25:DQ25"/>
    <mergeCell ref="DR25:DS25"/>
    <mergeCell ref="B26:C26"/>
    <mergeCell ref="D26:E26"/>
    <mergeCell ref="F26:G26"/>
    <mergeCell ref="H26:I26"/>
    <mergeCell ref="J26:K26"/>
    <mergeCell ref="L26:M26"/>
    <mergeCell ref="CZ25:DA25"/>
    <mergeCell ref="DB25:DC25"/>
    <mergeCell ref="DD25:DE25"/>
    <mergeCell ref="DF25:DG25"/>
    <mergeCell ref="DH25:DI25"/>
    <mergeCell ref="DJ25:DK25"/>
    <mergeCell ref="CN25:CO25"/>
    <mergeCell ref="CP25:CQ25"/>
    <mergeCell ref="CR25:CS25"/>
    <mergeCell ref="CT25:CU25"/>
    <mergeCell ref="CV25:CW25"/>
    <mergeCell ref="CX25:CY25"/>
    <mergeCell ref="CB25:CC25"/>
    <mergeCell ref="CD25:CE25"/>
    <mergeCell ref="CF25:CG25"/>
    <mergeCell ref="CH25:CI25"/>
    <mergeCell ref="CJ25:CK25"/>
    <mergeCell ref="CL25:CM25"/>
    <mergeCell ref="BP25:BQ25"/>
    <mergeCell ref="BR25:BS25"/>
    <mergeCell ref="BT25:BU25"/>
    <mergeCell ref="BV25:BW25"/>
    <mergeCell ref="AL26:AM26"/>
    <mergeCell ref="AN26:AO26"/>
    <mergeCell ref="AP26:AQ26"/>
    <mergeCell ref="AR26:AS26"/>
    <mergeCell ref="AT26:AU26"/>
    <mergeCell ref="AV26:AW26"/>
    <mergeCell ref="Z26:AA26"/>
    <mergeCell ref="AB26:AC26"/>
    <mergeCell ref="AD26:AE26"/>
    <mergeCell ref="AF26:AG26"/>
    <mergeCell ref="AH26:AI26"/>
    <mergeCell ref="AJ26:AK26"/>
    <mergeCell ref="N26:O26"/>
    <mergeCell ref="P26:Q26"/>
    <mergeCell ref="R26:S26"/>
    <mergeCell ref="T26:U26"/>
    <mergeCell ref="V26:W26"/>
    <mergeCell ref="X26:Y26"/>
    <mergeCell ref="CP26:CQ26"/>
    <mergeCell ref="CR26:CS26"/>
    <mergeCell ref="BV26:BW26"/>
    <mergeCell ref="BX26:BY26"/>
    <mergeCell ref="BZ26:CA26"/>
    <mergeCell ref="CB26:CC26"/>
    <mergeCell ref="CD26:CE26"/>
    <mergeCell ref="CF26:CG26"/>
    <mergeCell ref="CH26:CI26"/>
    <mergeCell ref="CJ26:CK26"/>
    <mergeCell ref="BJ26:BK26"/>
    <mergeCell ref="BL26:BM26"/>
    <mergeCell ref="BN26:BO26"/>
    <mergeCell ref="BP26:BQ26"/>
    <mergeCell ref="BR26:BS26"/>
    <mergeCell ref="BT26:BU26"/>
    <mergeCell ref="AX26:AY26"/>
    <mergeCell ref="AZ26:BA26"/>
    <mergeCell ref="BB26:BC26"/>
    <mergeCell ref="BD26:BE26"/>
    <mergeCell ref="BF26:BG26"/>
    <mergeCell ref="BH26:BI26"/>
    <mergeCell ref="T27:U27"/>
    <mergeCell ref="V27:W27"/>
    <mergeCell ref="X27:Y27"/>
    <mergeCell ref="Z27:AA27"/>
    <mergeCell ref="AB27:AC27"/>
    <mergeCell ref="AD27:AE27"/>
    <mergeCell ref="DR26:DS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DF26:DG26"/>
    <mergeCell ref="DH26:DI26"/>
    <mergeCell ref="DJ26:DK26"/>
    <mergeCell ref="DL26:DM26"/>
    <mergeCell ref="DN26:DO26"/>
    <mergeCell ref="DP26:DQ26"/>
    <mergeCell ref="CT26:CU26"/>
    <mergeCell ref="CV26:CW26"/>
    <mergeCell ref="CX26:CY26"/>
    <mergeCell ref="CZ26:DA26"/>
    <mergeCell ref="DB26:DC26"/>
    <mergeCell ref="DD26:DE26"/>
    <mergeCell ref="CL26:CM26"/>
    <mergeCell ref="CN26:CO26"/>
    <mergeCell ref="BX27:BY27"/>
    <mergeCell ref="BZ27:CA27"/>
    <mergeCell ref="BD27:BE27"/>
    <mergeCell ref="BF27:BG27"/>
    <mergeCell ref="BH27:BI27"/>
    <mergeCell ref="BJ27:BK27"/>
    <mergeCell ref="BL27:BM27"/>
    <mergeCell ref="BN27:BO27"/>
    <mergeCell ref="AR27:AS27"/>
    <mergeCell ref="AT27:AU27"/>
    <mergeCell ref="AV27:AW27"/>
    <mergeCell ref="AX27:AY27"/>
    <mergeCell ref="AZ27:BA27"/>
    <mergeCell ref="BB27:BC27"/>
    <mergeCell ref="AF27:AG27"/>
    <mergeCell ref="AH27:AI27"/>
    <mergeCell ref="AJ27:AK27"/>
    <mergeCell ref="AL27:AM27"/>
    <mergeCell ref="AN27:AO27"/>
    <mergeCell ref="AP27:AQ27"/>
    <mergeCell ref="DL27:DM27"/>
    <mergeCell ref="DN27:DO27"/>
    <mergeCell ref="DP27:DQ27"/>
    <mergeCell ref="DR27:DS27"/>
    <mergeCell ref="B30:C30"/>
    <mergeCell ref="D30:E30"/>
    <mergeCell ref="F30:G30"/>
    <mergeCell ref="H30:I30"/>
    <mergeCell ref="J30:K30"/>
    <mergeCell ref="L30:M30"/>
    <mergeCell ref="CZ27:DA27"/>
    <mergeCell ref="DB27:DC27"/>
    <mergeCell ref="DD27:DE27"/>
    <mergeCell ref="DF27:DG27"/>
    <mergeCell ref="DH27:DI27"/>
    <mergeCell ref="DJ27:DK27"/>
    <mergeCell ref="CN27:CO27"/>
    <mergeCell ref="CP27:CQ27"/>
    <mergeCell ref="CR27:CS27"/>
    <mergeCell ref="CT27:CU27"/>
    <mergeCell ref="CV27:CW27"/>
    <mergeCell ref="CX27:CY27"/>
    <mergeCell ref="CB27:CC27"/>
    <mergeCell ref="CD27:CE27"/>
    <mergeCell ref="CF27:CG27"/>
    <mergeCell ref="CH27:CI27"/>
    <mergeCell ref="CJ27:CK27"/>
    <mergeCell ref="CL27:CM27"/>
    <mergeCell ref="BP27:BQ27"/>
    <mergeCell ref="BR27:BS27"/>
    <mergeCell ref="BT27:BU27"/>
    <mergeCell ref="BV27:BW27"/>
    <mergeCell ref="AL30:AM30"/>
    <mergeCell ref="AN30:AO30"/>
    <mergeCell ref="AP30:AQ30"/>
    <mergeCell ref="AR30:AS30"/>
    <mergeCell ref="AT30:AU30"/>
    <mergeCell ref="AV30:AW30"/>
    <mergeCell ref="Z30:AA30"/>
    <mergeCell ref="AB30:AC30"/>
    <mergeCell ref="AD30:AE30"/>
    <mergeCell ref="AF30:AG30"/>
    <mergeCell ref="AH30:AI30"/>
    <mergeCell ref="AJ30:AK30"/>
    <mergeCell ref="N30:O30"/>
    <mergeCell ref="P30:Q30"/>
    <mergeCell ref="R30:S30"/>
    <mergeCell ref="T30:U30"/>
    <mergeCell ref="V30:W30"/>
    <mergeCell ref="X30:Y30"/>
    <mergeCell ref="CP30:CQ30"/>
    <mergeCell ref="CR30:CS30"/>
    <mergeCell ref="BV30:BW30"/>
    <mergeCell ref="BX30:BY30"/>
    <mergeCell ref="BZ30:CA30"/>
    <mergeCell ref="CB30:CC30"/>
    <mergeCell ref="CD30:CE30"/>
    <mergeCell ref="CF30:CG30"/>
    <mergeCell ref="CH30:CI30"/>
    <mergeCell ref="CJ30:CK30"/>
    <mergeCell ref="BJ30:BK30"/>
    <mergeCell ref="BL30:BM30"/>
    <mergeCell ref="BN30:BO30"/>
    <mergeCell ref="BP30:BQ30"/>
    <mergeCell ref="BR30:BS30"/>
    <mergeCell ref="BT30:BU30"/>
    <mergeCell ref="AX30:AY30"/>
    <mergeCell ref="AZ30:BA30"/>
    <mergeCell ref="BB30:BC30"/>
    <mergeCell ref="BD30:BE30"/>
    <mergeCell ref="BF30:BG30"/>
    <mergeCell ref="BH30:BI30"/>
    <mergeCell ref="T31:U31"/>
    <mergeCell ref="V31:W31"/>
    <mergeCell ref="X31:Y31"/>
    <mergeCell ref="Z31:AA31"/>
    <mergeCell ref="AB31:AC31"/>
    <mergeCell ref="AD31:AE31"/>
    <mergeCell ref="DR30:DS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DF30:DG30"/>
    <mergeCell ref="DH30:DI30"/>
    <mergeCell ref="DJ30:DK30"/>
    <mergeCell ref="DL30:DM30"/>
    <mergeCell ref="DN30:DO30"/>
    <mergeCell ref="DP30:DQ30"/>
    <mergeCell ref="CT30:CU30"/>
    <mergeCell ref="CV30:CW30"/>
    <mergeCell ref="CX30:CY30"/>
    <mergeCell ref="CZ30:DA30"/>
    <mergeCell ref="DB30:DC30"/>
    <mergeCell ref="DD30:DE30"/>
    <mergeCell ref="CL30:CM30"/>
    <mergeCell ref="CN30:CO30"/>
    <mergeCell ref="BX31:BY31"/>
    <mergeCell ref="BZ31:CA31"/>
    <mergeCell ref="BD31:BE31"/>
    <mergeCell ref="BF31:BG31"/>
    <mergeCell ref="BH31:BI31"/>
    <mergeCell ref="BJ31:BK31"/>
    <mergeCell ref="BL31:BM31"/>
    <mergeCell ref="BN31:BO31"/>
    <mergeCell ref="AR31:AS31"/>
    <mergeCell ref="AT31:AU31"/>
    <mergeCell ref="AV31:AW31"/>
    <mergeCell ref="AX31:AY31"/>
    <mergeCell ref="AZ31:BA31"/>
    <mergeCell ref="BB31:BC31"/>
    <mergeCell ref="AF31:AG31"/>
    <mergeCell ref="AH31:AI31"/>
    <mergeCell ref="AJ31:AK31"/>
    <mergeCell ref="AL31:AM31"/>
    <mergeCell ref="AN31:AO31"/>
    <mergeCell ref="AP31:AQ31"/>
    <mergeCell ref="DL31:DM31"/>
    <mergeCell ref="DN31:DO31"/>
    <mergeCell ref="DP31:DQ31"/>
    <mergeCell ref="DR31:DS31"/>
    <mergeCell ref="B32:C32"/>
    <mergeCell ref="D32:E32"/>
    <mergeCell ref="F32:G32"/>
    <mergeCell ref="H32:I32"/>
    <mergeCell ref="J32:K32"/>
    <mergeCell ref="L32:M32"/>
    <mergeCell ref="CZ31:DA31"/>
    <mergeCell ref="DB31:DC31"/>
    <mergeCell ref="DD31:DE31"/>
    <mergeCell ref="DF31:DG31"/>
    <mergeCell ref="DH31:DI31"/>
    <mergeCell ref="DJ31:DK31"/>
    <mergeCell ref="CN31:CO31"/>
    <mergeCell ref="CP31:CQ31"/>
    <mergeCell ref="CR31:CS31"/>
    <mergeCell ref="CT31:CU31"/>
    <mergeCell ref="CV31:CW31"/>
    <mergeCell ref="CX31:CY31"/>
    <mergeCell ref="CB31:CC31"/>
    <mergeCell ref="CD31:CE31"/>
    <mergeCell ref="CF31:CG31"/>
    <mergeCell ref="CH31:CI31"/>
    <mergeCell ref="CJ31:CK31"/>
    <mergeCell ref="CL31:CM31"/>
    <mergeCell ref="BP31:BQ31"/>
    <mergeCell ref="BR31:BS31"/>
    <mergeCell ref="BT31:BU31"/>
    <mergeCell ref="BV31:BW31"/>
    <mergeCell ref="AL32:AM32"/>
    <mergeCell ref="AN32:AO32"/>
    <mergeCell ref="AP32:AQ32"/>
    <mergeCell ref="AR32:AS32"/>
    <mergeCell ref="AT32:AU32"/>
    <mergeCell ref="AV32:AW32"/>
    <mergeCell ref="Z32:AA32"/>
    <mergeCell ref="AB32:AC32"/>
    <mergeCell ref="AD32:AE32"/>
    <mergeCell ref="AF32:AG32"/>
    <mergeCell ref="AH32:AI32"/>
    <mergeCell ref="AJ32:AK32"/>
    <mergeCell ref="N32:O32"/>
    <mergeCell ref="P32:Q32"/>
    <mergeCell ref="R32:S32"/>
    <mergeCell ref="T32:U32"/>
    <mergeCell ref="V32:W32"/>
    <mergeCell ref="X32:Y32"/>
    <mergeCell ref="CP32:CQ32"/>
    <mergeCell ref="CR32:CS32"/>
    <mergeCell ref="BV32:BW32"/>
    <mergeCell ref="BX32:BY32"/>
    <mergeCell ref="BZ32:CA32"/>
    <mergeCell ref="CB32:CC32"/>
    <mergeCell ref="CD32:CE32"/>
    <mergeCell ref="CF32:CG32"/>
    <mergeCell ref="CH32:CI32"/>
    <mergeCell ref="CJ32:CK32"/>
    <mergeCell ref="BJ32:BK32"/>
    <mergeCell ref="BL32:BM32"/>
    <mergeCell ref="BN32:BO32"/>
    <mergeCell ref="BP32:BQ32"/>
    <mergeCell ref="BR32:BS32"/>
    <mergeCell ref="BT32:BU32"/>
    <mergeCell ref="AX32:AY32"/>
    <mergeCell ref="AZ32:BA32"/>
    <mergeCell ref="BB32:BC32"/>
    <mergeCell ref="BD32:BE32"/>
    <mergeCell ref="BF32:BG32"/>
    <mergeCell ref="BH32:BI32"/>
    <mergeCell ref="T33:U33"/>
    <mergeCell ref="V33:W33"/>
    <mergeCell ref="X33:Y33"/>
    <mergeCell ref="Z33:AA33"/>
    <mergeCell ref="AB33:AC33"/>
    <mergeCell ref="AD33:AE33"/>
    <mergeCell ref="DR32:DS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DF32:DG32"/>
    <mergeCell ref="DH32:DI32"/>
    <mergeCell ref="DJ32:DK32"/>
    <mergeCell ref="DL32:DM32"/>
    <mergeCell ref="DN32:DO32"/>
    <mergeCell ref="DP32:DQ32"/>
    <mergeCell ref="CT32:CU32"/>
    <mergeCell ref="CV32:CW32"/>
    <mergeCell ref="CX32:CY32"/>
    <mergeCell ref="CZ32:DA32"/>
    <mergeCell ref="DB32:DC32"/>
    <mergeCell ref="DD32:DE32"/>
    <mergeCell ref="CL32:CM32"/>
    <mergeCell ref="CN32:CO32"/>
    <mergeCell ref="BX33:BY33"/>
    <mergeCell ref="BZ33:CA33"/>
    <mergeCell ref="BD33:BE33"/>
    <mergeCell ref="BF33:BG33"/>
    <mergeCell ref="BH33:BI33"/>
    <mergeCell ref="BJ33:BK33"/>
    <mergeCell ref="BL33:BM33"/>
    <mergeCell ref="BN33:BO33"/>
    <mergeCell ref="AR33:AS33"/>
    <mergeCell ref="AT33:AU33"/>
    <mergeCell ref="AV33:AW33"/>
    <mergeCell ref="AX33:AY33"/>
    <mergeCell ref="AZ33:BA33"/>
    <mergeCell ref="BB33:BC33"/>
    <mergeCell ref="AF33:AG33"/>
    <mergeCell ref="AH33:AI33"/>
    <mergeCell ref="AJ33:AK33"/>
    <mergeCell ref="AL33:AM33"/>
    <mergeCell ref="AN33:AO33"/>
    <mergeCell ref="AP33:AQ33"/>
    <mergeCell ref="DL33:DM33"/>
    <mergeCell ref="DN33:DO33"/>
    <mergeCell ref="DP33:DQ33"/>
    <mergeCell ref="DR33:DS33"/>
    <mergeCell ref="B34:C34"/>
    <mergeCell ref="D34:E34"/>
    <mergeCell ref="F34:G34"/>
    <mergeCell ref="H34:I34"/>
    <mergeCell ref="J34:K34"/>
    <mergeCell ref="L34:M34"/>
    <mergeCell ref="CZ33:DA33"/>
    <mergeCell ref="DB33:DC33"/>
    <mergeCell ref="DD33:DE33"/>
    <mergeCell ref="DF33:DG33"/>
    <mergeCell ref="DH33:DI33"/>
    <mergeCell ref="DJ33:DK33"/>
    <mergeCell ref="CN33:CO33"/>
    <mergeCell ref="CP33:CQ33"/>
    <mergeCell ref="CR33:CS33"/>
    <mergeCell ref="CT33:CU33"/>
    <mergeCell ref="CV33:CW33"/>
    <mergeCell ref="CX33:CY33"/>
    <mergeCell ref="CB33:CC33"/>
    <mergeCell ref="CD33:CE33"/>
    <mergeCell ref="CF33:CG33"/>
    <mergeCell ref="CH33:CI33"/>
    <mergeCell ref="CJ33:CK33"/>
    <mergeCell ref="CL33:CM33"/>
    <mergeCell ref="BP33:BQ33"/>
    <mergeCell ref="BR33:BS33"/>
    <mergeCell ref="BT33:BU33"/>
    <mergeCell ref="BV33:BW33"/>
    <mergeCell ref="AL34:AM34"/>
    <mergeCell ref="AN34:AO34"/>
    <mergeCell ref="AP34:AQ34"/>
    <mergeCell ref="AR34:AS34"/>
    <mergeCell ref="AT34:AU34"/>
    <mergeCell ref="AV34:AW34"/>
    <mergeCell ref="Z34:AA34"/>
    <mergeCell ref="AB34:AC34"/>
    <mergeCell ref="AD34:AE34"/>
    <mergeCell ref="AF34:AG34"/>
    <mergeCell ref="AH34:AI34"/>
    <mergeCell ref="AJ34:AK34"/>
    <mergeCell ref="N34:O34"/>
    <mergeCell ref="P34:Q34"/>
    <mergeCell ref="R34:S34"/>
    <mergeCell ref="T34:U34"/>
    <mergeCell ref="V34:W34"/>
    <mergeCell ref="X34:Y34"/>
    <mergeCell ref="CP34:CQ34"/>
    <mergeCell ref="CR34:CS34"/>
    <mergeCell ref="BV34:BW34"/>
    <mergeCell ref="BX34:BY34"/>
    <mergeCell ref="BZ34:CA34"/>
    <mergeCell ref="CB34:CC34"/>
    <mergeCell ref="CD34:CE34"/>
    <mergeCell ref="CF34:CG34"/>
    <mergeCell ref="CH34:CI34"/>
    <mergeCell ref="CJ34:CK34"/>
    <mergeCell ref="BJ34:BK34"/>
    <mergeCell ref="BL34:BM34"/>
    <mergeCell ref="BN34:BO34"/>
    <mergeCell ref="BP34:BQ34"/>
    <mergeCell ref="BR34:BS34"/>
    <mergeCell ref="BT34:BU34"/>
    <mergeCell ref="AX34:AY34"/>
    <mergeCell ref="AZ34:BA34"/>
    <mergeCell ref="BB34:BC34"/>
    <mergeCell ref="BD34:BE34"/>
    <mergeCell ref="BF34:BG34"/>
    <mergeCell ref="BH34:BI34"/>
    <mergeCell ref="T35:U35"/>
    <mergeCell ref="V35:W35"/>
    <mergeCell ref="X35:Y35"/>
    <mergeCell ref="Z35:AA35"/>
    <mergeCell ref="AB35:AC35"/>
    <mergeCell ref="AD35:AE35"/>
    <mergeCell ref="DR34:DS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DF34:DG34"/>
    <mergeCell ref="DH34:DI34"/>
    <mergeCell ref="DJ34:DK34"/>
    <mergeCell ref="DL34:DM34"/>
    <mergeCell ref="DN34:DO34"/>
    <mergeCell ref="DP34:DQ34"/>
    <mergeCell ref="CT34:CU34"/>
    <mergeCell ref="CV34:CW34"/>
    <mergeCell ref="CX34:CY34"/>
    <mergeCell ref="CZ34:DA34"/>
    <mergeCell ref="DB34:DC34"/>
    <mergeCell ref="DD34:DE34"/>
    <mergeCell ref="CL34:CM34"/>
    <mergeCell ref="CN34:CO34"/>
    <mergeCell ref="BX35:BY35"/>
    <mergeCell ref="BZ35:CA35"/>
    <mergeCell ref="BD35:BE35"/>
    <mergeCell ref="BF35:BG35"/>
    <mergeCell ref="BH35:BI35"/>
    <mergeCell ref="BJ35:BK35"/>
    <mergeCell ref="BL35:BM35"/>
    <mergeCell ref="BN35:BO35"/>
    <mergeCell ref="AR35:AS35"/>
    <mergeCell ref="AT35:AU35"/>
    <mergeCell ref="AV35:AW35"/>
    <mergeCell ref="AX35:AY35"/>
    <mergeCell ref="AZ35:BA35"/>
    <mergeCell ref="BB35:BC35"/>
    <mergeCell ref="AF35:AG35"/>
    <mergeCell ref="AH35:AI35"/>
    <mergeCell ref="AJ35:AK35"/>
    <mergeCell ref="AL35:AM35"/>
    <mergeCell ref="AN35:AO35"/>
    <mergeCell ref="AP35:AQ35"/>
    <mergeCell ref="DL35:DM35"/>
    <mergeCell ref="DN35:DO35"/>
    <mergeCell ref="DP35:DQ35"/>
    <mergeCell ref="DR35:DS35"/>
    <mergeCell ref="B36:C36"/>
    <mergeCell ref="D36:E36"/>
    <mergeCell ref="F36:G36"/>
    <mergeCell ref="H36:I36"/>
    <mergeCell ref="J36:K36"/>
    <mergeCell ref="L36:M36"/>
    <mergeCell ref="CZ35:DA35"/>
    <mergeCell ref="DB35:DC35"/>
    <mergeCell ref="DD35:DE35"/>
    <mergeCell ref="DF35:DG35"/>
    <mergeCell ref="DH35:DI35"/>
    <mergeCell ref="DJ35:DK35"/>
    <mergeCell ref="CN35:CO35"/>
    <mergeCell ref="CP35:CQ35"/>
    <mergeCell ref="CR35:CS35"/>
    <mergeCell ref="CT35:CU35"/>
    <mergeCell ref="CV35:CW35"/>
    <mergeCell ref="CX35:CY35"/>
    <mergeCell ref="CB35:CC35"/>
    <mergeCell ref="CD35:CE35"/>
    <mergeCell ref="CF35:CG35"/>
    <mergeCell ref="CH35:CI35"/>
    <mergeCell ref="CJ35:CK35"/>
    <mergeCell ref="CL35:CM35"/>
    <mergeCell ref="BP35:BQ35"/>
    <mergeCell ref="BR35:BS35"/>
    <mergeCell ref="BT35:BU35"/>
    <mergeCell ref="BV35:BW35"/>
    <mergeCell ref="AL36:AM36"/>
    <mergeCell ref="AN36:AO36"/>
    <mergeCell ref="AP36:AQ36"/>
    <mergeCell ref="AR36:AS36"/>
    <mergeCell ref="AT36:AU36"/>
    <mergeCell ref="AV36:AW36"/>
    <mergeCell ref="Z36:AA36"/>
    <mergeCell ref="AB36:AC36"/>
    <mergeCell ref="AD36:AE36"/>
    <mergeCell ref="AF36:AG36"/>
    <mergeCell ref="AH36:AI36"/>
    <mergeCell ref="AJ36:AK36"/>
    <mergeCell ref="N36:O36"/>
    <mergeCell ref="P36:Q36"/>
    <mergeCell ref="R36:S36"/>
    <mergeCell ref="T36:U36"/>
    <mergeCell ref="V36:W36"/>
    <mergeCell ref="X36:Y36"/>
    <mergeCell ref="CP36:CQ36"/>
    <mergeCell ref="CR36:CS36"/>
    <mergeCell ref="BV36:BW36"/>
    <mergeCell ref="BX36:BY36"/>
    <mergeCell ref="BZ36:CA36"/>
    <mergeCell ref="CB36:CC36"/>
    <mergeCell ref="CD36:CE36"/>
    <mergeCell ref="CF36:CG36"/>
    <mergeCell ref="CH36:CI36"/>
    <mergeCell ref="CJ36:CK36"/>
    <mergeCell ref="BJ36:BK36"/>
    <mergeCell ref="BL36:BM36"/>
    <mergeCell ref="BN36:BO36"/>
    <mergeCell ref="BP36:BQ36"/>
    <mergeCell ref="BR36:BS36"/>
    <mergeCell ref="BT36:BU36"/>
    <mergeCell ref="AX36:AY36"/>
    <mergeCell ref="AZ36:BA36"/>
    <mergeCell ref="BB36:BC36"/>
    <mergeCell ref="BD36:BE36"/>
    <mergeCell ref="BF36:BG36"/>
    <mergeCell ref="BH36:BI36"/>
    <mergeCell ref="T37:U37"/>
    <mergeCell ref="V37:W37"/>
    <mergeCell ref="X37:Y37"/>
    <mergeCell ref="Z37:AA37"/>
    <mergeCell ref="AB37:AC37"/>
    <mergeCell ref="AD37:AE37"/>
    <mergeCell ref="DR36:DS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DF36:DG36"/>
    <mergeCell ref="DH36:DI36"/>
    <mergeCell ref="DJ36:DK36"/>
    <mergeCell ref="DL36:DM36"/>
    <mergeCell ref="DN36:DO36"/>
    <mergeCell ref="DP36:DQ36"/>
    <mergeCell ref="CT36:CU36"/>
    <mergeCell ref="CV36:CW36"/>
    <mergeCell ref="CX36:CY36"/>
    <mergeCell ref="CZ36:DA36"/>
    <mergeCell ref="DB36:DC36"/>
    <mergeCell ref="DD36:DE36"/>
    <mergeCell ref="CL36:CM36"/>
    <mergeCell ref="CN36:CO36"/>
    <mergeCell ref="BX37:BY37"/>
    <mergeCell ref="BZ37:CA37"/>
    <mergeCell ref="BD37:BE37"/>
    <mergeCell ref="BF37:BG37"/>
    <mergeCell ref="BH37:BI37"/>
    <mergeCell ref="BJ37:BK37"/>
    <mergeCell ref="BL37:BM37"/>
    <mergeCell ref="BN37:BO37"/>
    <mergeCell ref="AR37:AS37"/>
    <mergeCell ref="AT37:AU37"/>
    <mergeCell ref="AV37:AW37"/>
    <mergeCell ref="AX37:AY37"/>
    <mergeCell ref="AZ37:BA37"/>
    <mergeCell ref="BB37:BC37"/>
    <mergeCell ref="AF37:AG37"/>
    <mergeCell ref="AH37:AI37"/>
    <mergeCell ref="AJ37:AK37"/>
    <mergeCell ref="AL37:AM37"/>
    <mergeCell ref="AN37:AO37"/>
    <mergeCell ref="AP37:AQ37"/>
    <mergeCell ref="DL37:DM37"/>
    <mergeCell ref="DN37:DO37"/>
    <mergeCell ref="DP37:DQ37"/>
    <mergeCell ref="DR37:DS37"/>
    <mergeCell ref="B38:C38"/>
    <mergeCell ref="D38:E38"/>
    <mergeCell ref="F38:G38"/>
    <mergeCell ref="H38:I38"/>
    <mergeCell ref="J38:K38"/>
    <mergeCell ref="L38:M38"/>
    <mergeCell ref="CZ37:DA37"/>
    <mergeCell ref="DB37:DC37"/>
    <mergeCell ref="DD37:DE37"/>
    <mergeCell ref="DF37:DG37"/>
    <mergeCell ref="DH37:DI37"/>
    <mergeCell ref="DJ37:DK37"/>
    <mergeCell ref="CN37:CO37"/>
    <mergeCell ref="CP37:CQ37"/>
    <mergeCell ref="CR37:CS37"/>
    <mergeCell ref="CT37:CU37"/>
    <mergeCell ref="CV37:CW37"/>
    <mergeCell ref="CX37:CY37"/>
    <mergeCell ref="CB37:CC37"/>
    <mergeCell ref="CD37:CE37"/>
    <mergeCell ref="CF37:CG37"/>
    <mergeCell ref="CH37:CI37"/>
    <mergeCell ref="CJ37:CK37"/>
    <mergeCell ref="CL37:CM37"/>
    <mergeCell ref="BP37:BQ37"/>
    <mergeCell ref="BR37:BS37"/>
    <mergeCell ref="BT37:BU37"/>
    <mergeCell ref="BV37:BW37"/>
    <mergeCell ref="AL38:AM38"/>
    <mergeCell ref="AN38:AO38"/>
    <mergeCell ref="AP38:AQ38"/>
    <mergeCell ref="AR38:AS38"/>
    <mergeCell ref="AT38:AU38"/>
    <mergeCell ref="AV38:AW38"/>
    <mergeCell ref="Z38:AA38"/>
    <mergeCell ref="AB38:AC38"/>
    <mergeCell ref="AD38:AE38"/>
    <mergeCell ref="AF38:AG38"/>
    <mergeCell ref="AH38:AI38"/>
    <mergeCell ref="AJ38:AK38"/>
    <mergeCell ref="N38:O38"/>
    <mergeCell ref="P38:Q38"/>
    <mergeCell ref="R38:S38"/>
    <mergeCell ref="T38:U38"/>
    <mergeCell ref="V38:W38"/>
    <mergeCell ref="X38:Y38"/>
    <mergeCell ref="CP38:CQ38"/>
    <mergeCell ref="CR38:CS38"/>
    <mergeCell ref="BV38:BW38"/>
    <mergeCell ref="BX38:BY38"/>
    <mergeCell ref="BZ38:CA38"/>
    <mergeCell ref="CB38:CC38"/>
    <mergeCell ref="CD38:CE38"/>
    <mergeCell ref="CF38:CG38"/>
    <mergeCell ref="CH38:CI38"/>
    <mergeCell ref="CJ38:CK38"/>
    <mergeCell ref="BJ38:BK38"/>
    <mergeCell ref="BL38:BM38"/>
    <mergeCell ref="BN38:BO38"/>
    <mergeCell ref="BP38:BQ38"/>
    <mergeCell ref="BR38:BS38"/>
    <mergeCell ref="BT38:BU38"/>
    <mergeCell ref="AX38:AY38"/>
    <mergeCell ref="AZ38:BA38"/>
    <mergeCell ref="BB38:BC38"/>
    <mergeCell ref="BD38:BE38"/>
    <mergeCell ref="BF38:BG38"/>
    <mergeCell ref="BH38:BI38"/>
    <mergeCell ref="T41:U41"/>
    <mergeCell ref="V41:W41"/>
    <mergeCell ref="X41:Y41"/>
    <mergeCell ref="Z41:AA41"/>
    <mergeCell ref="AB41:AC41"/>
    <mergeCell ref="AD41:AE41"/>
    <mergeCell ref="DR38:DS38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DF38:DG38"/>
    <mergeCell ref="DH38:DI38"/>
    <mergeCell ref="DJ38:DK38"/>
    <mergeCell ref="DL38:DM38"/>
    <mergeCell ref="DN38:DO38"/>
    <mergeCell ref="DP38:DQ38"/>
    <mergeCell ref="CT38:CU38"/>
    <mergeCell ref="CV38:CW38"/>
    <mergeCell ref="CX38:CY38"/>
    <mergeCell ref="CZ38:DA38"/>
    <mergeCell ref="DB38:DC38"/>
    <mergeCell ref="DD38:DE38"/>
    <mergeCell ref="CL38:CM38"/>
    <mergeCell ref="CN38:CO38"/>
    <mergeCell ref="BX41:BY41"/>
    <mergeCell ref="BZ41:CA41"/>
    <mergeCell ref="BD41:BE41"/>
    <mergeCell ref="BF41:BG41"/>
    <mergeCell ref="BH41:BI41"/>
    <mergeCell ref="BJ41:BK41"/>
    <mergeCell ref="BL41:BM41"/>
    <mergeCell ref="BN41:BO41"/>
    <mergeCell ref="AR41:AS41"/>
    <mergeCell ref="AT41:AU41"/>
    <mergeCell ref="AV41:AW41"/>
    <mergeCell ref="AX41:AY41"/>
    <mergeCell ref="AZ41:BA41"/>
    <mergeCell ref="BB41:BC41"/>
    <mergeCell ref="AF41:AG41"/>
    <mergeCell ref="AH41:AI41"/>
    <mergeCell ref="AJ41:AK41"/>
    <mergeCell ref="AL41:AM41"/>
    <mergeCell ref="AN41:AO41"/>
    <mergeCell ref="AP41:AQ41"/>
    <mergeCell ref="DL41:DM41"/>
    <mergeCell ref="DN41:DO41"/>
    <mergeCell ref="DP41:DQ41"/>
    <mergeCell ref="DR41:DS41"/>
    <mergeCell ref="B42:C42"/>
    <mergeCell ref="D42:E42"/>
    <mergeCell ref="F42:G42"/>
    <mergeCell ref="H42:I42"/>
    <mergeCell ref="J42:K42"/>
    <mergeCell ref="L42:M42"/>
    <mergeCell ref="CZ41:DA41"/>
    <mergeCell ref="DB41:DC41"/>
    <mergeCell ref="DD41:DE41"/>
    <mergeCell ref="DF41:DG41"/>
    <mergeCell ref="DH41:DI41"/>
    <mergeCell ref="DJ41:DK41"/>
    <mergeCell ref="CN41:CO41"/>
    <mergeCell ref="CP41:CQ41"/>
    <mergeCell ref="CR41:CS41"/>
    <mergeCell ref="CT41:CU41"/>
    <mergeCell ref="CV41:CW41"/>
    <mergeCell ref="CX41:CY41"/>
    <mergeCell ref="CB41:CC41"/>
    <mergeCell ref="CD41:CE41"/>
    <mergeCell ref="CF41:CG41"/>
    <mergeCell ref="CH41:CI41"/>
    <mergeCell ref="CJ41:CK41"/>
    <mergeCell ref="CL41:CM41"/>
    <mergeCell ref="BP41:BQ41"/>
    <mergeCell ref="BR41:BS41"/>
    <mergeCell ref="BT41:BU41"/>
    <mergeCell ref="BV41:BW41"/>
    <mergeCell ref="AL42:AM42"/>
    <mergeCell ref="AN42:AO42"/>
    <mergeCell ref="AP42:AQ42"/>
    <mergeCell ref="AR42:AS42"/>
    <mergeCell ref="AT42:AU42"/>
    <mergeCell ref="AV42:AW42"/>
    <mergeCell ref="Z42:AA42"/>
    <mergeCell ref="AB42:AC42"/>
    <mergeCell ref="AD42:AE42"/>
    <mergeCell ref="AF42:AG42"/>
    <mergeCell ref="AH42:AI42"/>
    <mergeCell ref="AJ42:AK42"/>
    <mergeCell ref="N42:O42"/>
    <mergeCell ref="P42:Q42"/>
    <mergeCell ref="R42:S42"/>
    <mergeCell ref="T42:U42"/>
    <mergeCell ref="V42:W42"/>
    <mergeCell ref="X42:Y42"/>
    <mergeCell ref="CP42:CQ42"/>
    <mergeCell ref="CR42:CS42"/>
    <mergeCell ref="BV42:BW42"/>
    <mergeCell ref="BX42:BY42"/>
    <mergeCell ref="BZ42:CA42"/>
    <mergeCell ref="CB42:CC42"/>
    <mergeCell ref="CD42:CE42"/>
    <mergeCell ref="CF42:CG42"/>
    <mergeCell ref="CH42:CI42"/>
    <mergeCell ref="CJ42:CK42"/>
    <mergeCell ref="BJ42:BK42"/>
    <mergeCell ref="BL42:BM42"/>
    <mergeCell ref="BN42:BO42"/>
    <mergeCell ref="BP42:BQ42"/>
    <mergeCell ref="BR42:BS42"/>
    <mergeCell ref="BT42:BU42"/>
    <mergeCell ref="AX42:AY42"/>
    <mergeCell ref="AZ42:BA42"/>
    <mergeCell ref="BB42:BC42"/>
    <mergeCell ref="BD42:BE42"/>
    <mergeCell ref="BF42:BG42"/>
    <mergeCell ref="BH42:BI42"/>
    <mergeCell ref="T43:U43"/>
    <mergeCell ref="V43:W43"/>
    <mergeCell ref="X43:Y43"/>
    <mergeCell ref="Z43:AA43"/>
    <mergeCell ref="AB43:AC43"/>
    <mergeCell ref="AD43:AE43"/>
    <mergeCell ref="DR42:DS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DF42:DG42"/>
    <mergeCell ref="DH42:DI42"/>
    <mergeCell ref="DJ42:DK42"/>
    <mergeCell ref="DL42:DM42"/>
    <mergeCell ref="DN42:DO42"/>
    <mergeCell ref="DP42:DQ42"/>
    <mergeCell ref="CT42:CU42"/>
    <mergeCell ref="CV42:CW42"/>
    <mergeCell ref="CX42:CY42"/>
    <mergeCell ref="CZ42:DA42"/>
    <mergeCell ref="DB42:DC42"/>
    <mergeCell ref="DD42:DE42"/>
    <mergeCell ref="CL42:CM42"/>
    <mergeCell ref="CN42:CO42"/>
    <mergeCell ref="BX43:BY43"/>
    <mergeCell ref="BZ43:CA43"/>
    <mergeCell ref="BD43:BE43"/>
    <mergeCell ref="BF43:BG43"/>
    <mergeCell ref="BH43:BI43"/>
    <mergeCell ref="BJ43:BK43"/>
    <mergeCell ref="BL43:BM43"/>
    <mergeCell ref="BN43:BO43"/>
    <mergeCell ref="AR43:AS43"/>
    <mergeCell ref="AT43:AU43"/>
    <mergeCell ref="AV43:AW43"/>
    <mergeCell ref="AX43:AY43"/>
    <mergeCell ref="AZ43:BA43"/>
    <mergeCell ref="BB43:BC43"/>
    <mergeCell ref="AF43:AG43"/>
    <mergeCell ref="AH43:AI43"/>
    <mergeCell ref="AJ43:AK43"/>
    <mergeCell ref="AL43:AM43"/>
    <mergeCell ref="AN43:AO43"/>
    <mergeCell ref="AP43:AQ43"/>
    <mergeCell ref="DL43:DM43"/>
    <mergeCell ref="DN43:DO43"/>
    <mergeCell ref="DP43:DQ43"/>
    <mergeCell ref="DR43:DS43"/>
    <mergeCell ref="B44:C44"/>
    <mergeCell ref="D44:E44"/>
    <mergeCell ref="F44:G44"/>
    <mergeCell ref="H44:I44"/>
    <mergeCell ref="J44:K44"/>
    <mergeCell ref="L44:M44"/>
    <mergeCell ref="CZ43:DA43"/>
    <mergeCell ref="DB43:DC43"/>
    <mergeCell ref="DD43:DE43"/>
    <mergeCell ref="DF43:DG43"/>
    <mergeCell ref="DH43:DI43"/>
    <mergeCell ref="DJ43:DK43"/>
    <mergeCell ref="CN43:CO43"/>
    <mergeCell ref="CP43:CQ43"/>
    <mergeCell ref="CR43:CS43"/>
    <mergeCell ref="CT43:CU43"/>
    <mergeCell ref="CV43:CW43"/>
    <mergeCell ref="CX43:CY43"/>
    <mergeCell ref="CB43:CC43"/>
    <mergeCell ref="CD43:CE43"/>
    <mergeCell ref="CF43:CG43"/>
    <mergeCell ref="CH43:CI43"/>
    <mergeCell ref="CJ43:CK43"/>
    <mergeCell ref="CL43:CM43"/>
    <mergeCell ref="BP43:BQ43"/>
    <mergeCell ref="BR43:BS43"/>
    <mergeCell ref="BT43:BU43"/>
    <mergeCell ref="BV43:BW43"/>
    <mergeCell ref="AL44:AM44"/>
    <mergeCell ref="AN44:AO44"/>
    <mergeCell ref="AP44:AQ44"/>
    <mergeCell ref="AR44:AS44"/>
    <mergeCell ref="AT44:AU44"/>
    <mergeCell ref="AV44:AW44"/>
    <mergeCell ref="Z44:AA44"/>
    <mergeCell ref="AB44:AC44"/>
    <mergeCell ref="AD44:AE44"/>
    <mergeCell ref="AF44:AG44"/>
    <mergeCell ref="AH44:AI44"/>
    <mergeCell ref="AJ44:AK44"/>
    <mergeCell ref="N44:O44"/>
    <mergeCell ref="P44:Q44"/>
    <mergeCell ref="R44:S44"/>
    <mergeCell ref="T44:U44"/>
    <mergeCell ref="V44:W44"/>
    <mergeCell ref="X44:Y44"/>
    <mergeCell ref="CP44:CQ44"/>
    <mergeCell ref="CR44:CS44"/>
    <mergeCell ref="BV44:BW44"/>
    <mergeCell ref="BX44:BY44"/>
    <mergeCell ref="BZ44:CA44"/>
    <mergeCell ref="CB44:CC44"/>
    <mergeCell ref="CD44:CE44"/>
    <mergeCell ref="CF44:CG44"/>
    <mergeCell ref="CH44:CI44"/>
    <mergeCell ref="CJ44:CK44"/>
    <mergeCell ref="BJ44:BK44"/>
    <mergeCell ref="BL44:BM44"/>
    <mergeCell ref="BN44:BO44"/>
    <mergeCell ref="BP44:BQ44"/>
    <mergeCell ref="BR44:BS44"/>
    <mergeCell ref="BT44:BU44"/>
    <mergeCell ref="AX44:AY44"/>
    <mergeCell ref="AZ44:BA44"/>
    <mergeCell ref="BB44:BC44"/>
    <mergeCell ref="BD44:BE44"/>
    <mergeCell ref="BF44:BG44"/>
    <mergeCell ref="BH44:BI44"/>
    <mergeCell ref="T45:U45"/>
    <mergeCell ref="V45:W45"/>
    <mergeCell ref="X45:Y45"/>
    <mergeCell ref="Z45:AA45"/>
    <mergeCell ref="AB45:AC45"/>
    <mergeCell ref="AD45:AE45"/>
    <mergeCell ref="DR44:DS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DF44:DG44"/>
    <mergeCell ref="DH44:DI44"/>
    <mergeCell ref="DJ44:DK44"/>
    <mergeCell ref="DL44:DM44"/>
    <mergeCell ref="DN44:DO44"/>
    <mergeCell ref="DP44:DQ44"/>
    <mergeCell ref="CT44:CU44"/>
    <mergeCell ref="CV44:CW44"/>
    <mergeCell ref="CX44:CY44"/>
    <mergeCell ref="CZ44:DA44"/>
    <mergeCell ref="DB44:DC44"/>
    <mergeCell ref="DD44:DE44"/>
    <mergeCell ref="CL44:CM44"/>
    <mergeCell ref="CN44:CO44"/>
    <mergeCell ref="BX45:BY45"/>
    <mergeCell ref="BZ45:CA45"/>
    <mergeCell ref="BD45:BE45"/>
    <mergeCell ref="BF45:BG45"/>
    <mergeCell ref="BH45:BI45"/>
    <mergeCell ref="BJ45:BK45"/>
    <mergeCell ref="BL45:BM45"/>
    <mergeCell ref="BN45:BO45"/>
    <mergeCell ref="AR45:AS45"/>
    <mergeCell ref="AT45:AU45"/>
    <mergeCell ref="AV45:AW45"/>
    <mergeCell ref="AX45:AY45"/>
    <mergeCell ref="AZ45:BA45"/>
    <mergeCell ref="BB45:BC45"/>
    <mergeCell ref="AF45:AG45"/>
    <mergeCell ref="AH45:AI45"/>
    <mergeCell ref="AJ45:AK45"/>
    <mergeCell ref="AL45:AM45"/>
    <mergeCell ref="AN45:AO45"/>
    <mergeCell ref="AP45:AQ45"/>
    <mergeCell ref="DL45:DM45"/>
    <mergeCell ref="DN45:DO45"/>
    <mergeCell ref="DP45:DQ45"/>
    <mergeCell ref="DR45:DS45"/>
    <mergeCell ref="B46:C46"/>
    <mergeCell ref="D46:E46"/>
    <mergeCell ref="F46:G46"/>
    <mergeCell ref="H46:I46"/>
    <mergeCell ref="J46:K46"/>
    <mergeCell ref="L46:M46"/>
    <mergeCell ref="CZ45:DA45"/>
    <mergeCell ref="DB45:DC45"/>
    <mergeCell ref="DD45:DE45"/>
    <mergeCell ref="DF45:DG45"/>
    <mergeCell ref="DH45:DI45"/>
    <mergeCell ref="DJ45:DK45"/>
    <mergeCell ref="CN45:CO45"/>
    <mergeCell ref="CP45:CQ45"/>
    <mergeCell ref="CR45:CS45"/>
    <mergeCell ref="CT45:CU45"/>
    <mergeCell ref="CV45:CW45"/>
    <mergeCell ref="CX45:CY45"/>
    <mergeCell ref="CB45:CC45"/>
    <mergeCell ref="CD45:CE45"/>
    <mergeCell ref="CF45:CG45"/>
    <mergeCell ref="CH45:CI45"/>
    <mergeCell ref="CJ45:CK45"/>
    <mergeCell ref="CL45:CM45"/>
    <mergeCell ref="BP45:BQ45"/>
    <mergeCell ref="BR45:BS45"/>
    <mergeCell ref="BT45:BU45"/>
    <mergeCell ref="BV45:BW45"/>
    <mergeCell ref="AL46:AM46"/>
    <mergeCell ref="AN46:AO46"/>
    <mergeCell ref="AP46:AQ46"/>
    <mergeCell ref="AR46:AS46"/>
    <mergeCell ref="AT46:AU46"/>
    <mergeCell ref="AV46:AW46"/>
    <mergeCell ref="Z46:AA46"/>
    <mergeCell ref="AB46:AC46"/>
    <mergeCell ref="AD46:AE46"/>
    <mergeCell ref="AF46:AG46"/>
    <mergeCell ref="AH46:AI46"/>
    <mergeCell ref="AJ46:AK46"/>
    <mergeCell ref="N46:O46"/>
    <mergeCell ref="P46:Q46"/>
    <mergeCell ref="R46:S46"/>
    <mergeCell ref="T46:U46"/>
    <mergeCell ref="V46:W46"/>
    <mergeCell ref="X46:Y46"/>
    <mergeCell ref="CP46:CQ46"/>
    <mergeCell ref="CR46:CS46"/>
    <mergeCell ref="BV46:BW46"/>
    <mergeCell ref="BX46:BY46"/>
    <mergeCell ref="BZ46:CA46"/>
    <mergeCell ref="CB46:CC46"/>
    <mergeCell ref="CD46:CE46"/>
    <mergeCell ref="CF46:CG46"/>
    <mergeCell ref="CH46:CI46"/>
    <mergeCell ref="CJ46:CK46"/>
    <mergeCell ref="BJ46:BK46"/>
    <mergeCell ref="BL46:BM46"/>
    <mergeCell ref="BN46:BO46"/>
    <mergeCell ref="BP46:BQ46"/>
    <mergeCell ref="BR46:BS46"/>
    <mergeCell ref="BT46:BU46"/>
    <mergeCell ref="AX46:AY46"/>
    <mergeCell ref="AZ46:BA46"/>
    <mergeCell ref="BB46:BC46"/>
    <mergeCell ref="BD46:BE46"/>
    <mergeCell ref="BF46:BG46"/>
    <mergeCell ref="BH46:BI46"/>
    <mergeCell ref="T47:U47"/>
    <mergeCell ref="V47:W47"/>
    <mergeCell ref="X47:Y47"/>
    <mergeCell ref="Z47:AA47"/>
    <mergeCell ref="AB47:AC47"/>
    <mergeCell ref="AD47:AE47"/>
    <mergeCell ref="DR46:DS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DF46:DG46"/>
    <mergeCell ref="DH46:DI46"/>
    <mergeCell ref="DJ46:DK46"/>
    <mergeCell ref="DL46:DM46"/>
    <mergeCell ref="DN46:DO46"/>
    <mergeCell ref="DP46:DQ46"/>
    <mergeCell ref="CT46:CU46"/>
    <mergeCell ref="CV46:CW46"/>
    <mergeCell ref="CX46:CY46"/>
    <mergeCell ref="CZ46:DA46"/>
    <mergeCell ref="DB46:DC46"/>
    <mergeCell ref="DD46:DE46"/>
    <mergeCell ref="CL46:CM46"/>
    <mergeCell ref="CN46:CO46"/>
    <mergeCell ref="BX47:BY47"/>
    <mergeCell ref="BZ47:CA47"/>
    <mergeCell ref="BD47:BE47"/>
    <mergeCell ref="BF47:BG47"/>
    <mergeCell ref="BH47:BI47"/>
    <mergeCell ref="BJ47:BK47"/>
    <mergeCell ref="BL47:BM47"/>
    <mergeCell ref="BN47:BO47"/>
    <mergeCell ref="AR47:AS47"/>
    <mergeCell ref="AT47:AU47"/>
    <mergeCell ref="AV47:AW47"/>
    <mergeCell ref="AX47:AY47"/>
    <mergeCell ref="AZ47:BA47"/>
    <mergeCell ref="BB47:BC47"/>
    <mergeCell ref="AF47:AG47"/>
    <mergeCell ref="AH47:AI47"/>
    <mergeCell ref="AJ47:AK47"/>
    <mergeCell ref="AL47:AM47"/>
    <mergeCell ref="AN47:AO47"/>
    <mergeCell ref="AP47:AQ47"/>
    <mergeCell ref="DL47:DM47"/>
    <mergeCell ref="DN47:DO47"/>
    <mergeCell ref="DP47:DQ47"/>
    <mergeCell ref="DR47:DS47"/>
    <mergeCell ref="B48:C48"/>
    <mergeCell ref="D48:E48"/>
    <mergeCell ref="F48:G48"/>
    <mergeCell ref="H48:I48"/>
    <mergeCell ref="J48:K48"/>
    <mergeCell ref="L48:M48"/>
    <mergeCell ref="CZ47:DA47"/>
    <mergeCell ref="DB47:DC47"/>
    <mergeCell ref="DD47:DE47"/>
    <mergeCell ref="DF47:DG47"/>
    <mergeCell ref="DH47:DI47"/>
    <mergeCell ref="DJ47:DK47"/>
    <mergeCell ref="CN47:CO47"/>
    <mergeCell ref="CP47:CQ47"/>
    <mergeCell ref="CR47:CS47"/>
    <mergeCell ref="CT47:CU47"/>
    <mergeCell ref="CV47:CW47"/>
    <mergeCell ref="CX47:CY47"/>
    <mergeCell ref="CB47:CC47"/>
    <mergeCell ref="CD47:CE47"/>
    <mergeCell ref="CF47:CG47"/>
    <mergeCell ref="CH47:CI47"/>
    <mergeCell ref="CJ47:CK47"/>
    <mergeCell ref="CL47:CM47"/>
    <mergeCell ref="BP47:BQ47"/>
    <mergeCell ref="BR47:BS47"/>
    <mergeCell ref="BT47:BU47"/>
    <mergeCell ref="BV47:BW47"/>
    <mergeCell ref="AL48:AM48"/>
    <mergeCell ref="AN48:AO48"/>
    <mergeCell ref="AP48:AQ48"/>
    <mergeCell ref="AR48:AS48"/>
    <mergeCell ref="AT48:AU48"/>
    <mergeCell ref="AV48:AW48"/>
    <mergeCell ref="Z48:AA48"/>
    <mergeCell ref="AB48:AC48"/>
    <mergeCell ref="AD48:AE48"/>
    <mergeCell ref="AF48:AG48"/>
    <mergeCell ref="AH48:AI48"/>
    <mergeCell ref="AJ48:AK48"/>
    <mergeCell ref="N48:O48"/>
    <mergeCell ref="P48:Q48"/>
    <mergeCell ref="R48:S48"/>
    <mergeCell ref="T48:U48"/>
    <mergeCell ref="V48:W48"/>
    <mergeCell ref="X48:Y48"/>
    <mergeCell ref="CP48:CQ48"/>
    <mergeCell ref="CR48:CS48"/>
    <mergeCell ref="BV48:BW48"/>
    <mergeCell ref="BX48:BY48"/>
    <mergeCell ref="BZ48:CA48"/>
    <mergeCell ref="CB48:CC48"/>
    <mergeCell ref="CD48:CE48"/>
    <mergeCell ref="CF48:CG48"/>
    <mergeCell ref="CH48:CI48"/>
    <mergeCell ref="CJ48:CK48"/>
    <mergeCell ref="BJ48:BK48"/>
    <mergeCell ref="BL48:BM48"/>
    <mergeCell ref="BN48:BO48"/>
    <mergeCell ref="BP48:BQ48"/>
    <mergeCell ref="BR48:BS48"/>
    <mergeCell ref="BT48:BU48"/>
    <mergeCell ref="AX48:AY48"/>
    <mergeCell ref="AZ48:BA48"/>
    <mergeCell ref="BB48:BC48"/>
    <mergeCell ref="BD48:BE48"/>
    <mergeCell ref="BF48:BG48"/>
    <mergeCell ref="BH48:BI48"/>
    <mergeCell ref="T51:U51"/>
    <mergeCell ref="V51:W51"/>
    <mergeCell ref="X51:Y51"/>
    <mergeCell ref="Z51:AA51"/>
    <mergeCell ref="AB51:AC51"/>
    <mergeCell ref="AD51:AE51"/>
    <mergeCell ref="DR48:DS48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DF48:DG48"/>
    <mergeCell ref="DH48:DI48"/>
    <mergeCell ref="DJ48:DK48"/>
    <mergeCell ref="DL48:DM48"/>
    <mergeCell ref="DN48:DO48"/>
    <mergeCell ref="DP48:DQ48"/>
    <mergeCell ref="CT48:CU48"/>
    <mergeCell ref="CV48:CW48"/>
    <mergeCell ref="CX48:CY48"/>
    <mergeCell ref="CZ48:DA48"/>
    <mergeCell ref="DB48:DC48"/>
    <mergeCell ref="DD48:DE48"/>
    <mergeCell ref="CL48:CM48"/>
    <mergeCell ref="CN48:CO48"/>
    <mergeCell ref="BX51:BY51"/>
    <mergeCell ref="BZ51:CA51"/>
    <mergeCell ref="BD51:BE51"/>
    <mergeCell ref="BF51:BG51"/>
    <mergeCell ref="BH51:BI51"/>
    <mergeCell ref="BJ51:BK51"/>
    <mergeCell ref="BL51:BM51"/>
    <mergeCell ref="BN51:BO51"/>
    <mergeCell ref="AR51:AS51"/>
    <mergeCell ref="AT51:AU51"/>
    <mergeCell ref="AV51:AW51"/>
    <mergeCell ref="AX51:AY51"/>
    <mergeCell ref="AZ51:BA51"/>
    <mergeCell ref="BB51:BC51"/>
    <mergeCell ref="AF51:AG51"/>
    <mergeCell ref="AH51:AI51"/>
    <mergeCell ref="AJ51:AK51"/>
    <mergeCell ref="AL51:AM51"/>
    <mergeCell ref="AN51:AO51"/>
    <mergeCell ref="AP51:AQ51"/>
    <mergeCell ref="DL51:DM51"/>
    <mergeCell ref="DN51:DO51"/>
    <mergeCell ref="DP51:DQ51"/>
    <mergeCell ref="DR51:DS51"/>
    <mergeCell ref="B52:C52"/>
    <mergeCell ref="D52:E52"/>
    <mergeCell ref="F52:G52"/>
    <mergeCell ref="H52:I52"/>
    <mergeCell ref="J52:K52"/>
    <mergeCell ref="L52:M52"/>
    <mergeCell ref="CZ51:DA51"/>
    <mergeCell ref="DB51:DC51"/>
    <mergeCell ref="DD51:DE51"/>
    <mergeCell ref="DF51:DG51"/>
    <mergeCell ref="DH51:DI51"/>
    <mergeCell ref="DJ51:DK51"/>
    <mergeCell ref="CN51:CO51"/>
    <mergeCell ref="CP51:CQ51"/>
    <mergeCell ref="CR51:CS51"/>
    <mergeCell ref="CT51:CU51"/>
    <mergeCell ref="CV51:CW51"/>
    <mergeCell ref="CX51:CY51"/>
    <mergeCell ref="CB51:CC51"/>
    <mergeCell ref="CD51:CE51"/>
    <mergeCell ref="CF51:CG51"/>
    <mergeCell ref="CH51:CI51"/>
    <mergeCell ref="CJ51:CK51"/>
    <mergeCell ref="CL51:CM51"/>
    <mergeCell ref="BP51:BQ51"/>
    <mergeCell ref="BR51:BS51"/>
    <mergeCell ref="BT51:BU51"/>
    <mergeCell ref="BV51:BW51"/>
    <mergeCell ref="AL52:AM52"/>
    <mergeCell ref="AN52:AO52"/>
    <mergeCell ref="AP52:AQ52"/>
    <mergeCell ref="AR52:AS52"/>
    <mergeCell ref="AT52:AU52"/>
    <mergeCell ref="AV52:AW52"/>
    <mergeCell ref="Z52:AA52"/>
    <mergeCell ref="AB52:AC52"/>
    <mergeCell ref="AD52:AE52"/>
    <mergeCell ref="AF52:AG52"/>
    <mergeCell ref="AH52:AI52"/>
    <mergeCell ref="AJ52:AK52"/>
    <mergeCell ref="N52:O52"/>
    <mergeCell ref="P52:Q52"/>
    <mergeCell ref="R52:S52"/>
    <mergeCell ref="T52:U52"/>
    <mergeCell ref="V52:W52"/>
    <mergeCell ref="X52:Y52"/>
    <mergeCell ref="CP52:CQ52"/>
    <mergeCell ref="CR52:CS52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BJ52:BK52"/>
    <mergeCell ref="BL52:BM52"/>
    <mergeCell ref="BN52:BO52"/>
    <mergeCell ref="BP52:BQ52"/>
    <mergeCell ref="BR52:BS52"/>
    <mergeCell ref="BT52:BU52"/>
    <mergeCell ref="AX52:AY52"/>
    <mergeCell ref="AZ52:BA52"/>
    <mergeCell ref="BB52:BC52"/>
    <mergeCell ref="BD52:BE52"/>
    <mergeCell ref="BF52:BG52"/>
    <mergeCell ref="BH52:BI52"/>
    <mergeCell ref="T53:U53"/>
    <mergeCell ref="V53:W53"/>
    <mergeCell ref="X53:Y53"/>
    <mergeCell ref="Z53:AA53"/>
    <mergeCell ref="AB53:AC53"/>
    <mergeCell ref="AD53:AE53"/>
    <mergeCell ref="DR52:DS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DF52:DG52"/>
    <mergeCell ref="DH52:DI52"/>
    <mergeCell ref="DJ52:DK52"/>
    <mergeCell ref="DL52:DM52"/>
    <mergeCell ref="DN52:DO52"/>
    <mergeCell ref="DP52:DQ52"/>
    <mergeCell ref="CT52:CU52"/>
    <mergeCell ref="CV52:CW52"/>
    <mergeCell ref="CX52:CY52"/>
    <mergeCell ref="CZ52:DA52"/>
    <mergeCell ref="DB52:DC52"/>
    <mergeCell ref="DD52:DE52"/>
    <mergeCell ref="CL52:CM52"/>
    <mergeCell ref="CN52:CO52"/>
    <mergeCell ref="BX53:BY53"/>
    <mergeCell ref="BZ53:CA53"/>
    <mergeCell ref="BD53:BE53"/>
    <mergeCell ref="BF53:BG53"/>
    <mergeCell ref="BH53:BI53"/>
    <mergeCell ref="BJ53:BK53"/>
    <mergeCell ref="BL53:BM53"/>
    <mergeCell ref="BN53:BO53"/>
    <mergeCell ref="AR53:AS53"/>
    <mergeCell ref="AT53:AU53"/>
    <mergeCell ref="AV53:AW53"/>
    <mergeCell ref="AX53:AY53"/>
    <mergeCell ref="AZ53:BA53"/>
    <mergeCell ref="BB53:BC53"/>
    <mergeCell ref="AF53:AG53"/>
    <mergeCell ref="AH53:AI53"/>
    <mergeCell ref="AJ53:AK53"/>
    <mergeCell ref="AL53:AM53"/>
    <mergeCell ref="AN53:AO53"/>
    <mergeCell ref="AP53:AQ53"/>
    <mergeCell ref="DL53:DM53"/>
    <mergeCell ref="DN53:DO53"/>
    <mergeCell ref="DP53:DQ53"/>
    <mergeCell ref="DR53:DS53"/>
    <mergeCell ref="B54:C54"/>
    <mergeCell ref="D54:E54"/>
    <mergeCell ref="F54:G54"/>
    <mergeCell ref="H54:I54"/>
    <mergeCell ref="J54:K54"/>
    <mergeCell ref="L54:M54"/>
    <mergeCell ref="CZ53:DA53"/>
    <mergeCell ref="DB53:DC53"/>
    <mergeCell ref="DD53:DE53"/>
    <mergeCell ref="DF53:DG53"/>
    <mergeCell ref="DH53:DI53"/>
    <mergeCell ref="DJ53:DK53"/>
    <mergeCell ref="CN53:CO53"/>
    <mergeCell ref="CP53:CQ53"/>
    <mergeCell ref="CR53:CS53"/>
    <mergeCell ref="CT53:CU53"/>
    <mergeCell ref="CV53:CW53"/>
    <mergeCell ref="CX53:CY53"/>
    <mergeCell ref="CB53:CC53"/>
    <mergeCell ref="CD53:CE53"/>
    <mergeCell ref="CF53:CG53"/>
    <mergeCell ref="CH53:CI53"/>
    <mergeCell ref="CJ53:CK53"/>
    <mergeCell ref="CL53:CM53"/>
    <mergeCell ref="BP53:BQ53"/>
    <mergeCell ref="BR53:BS53"/>
    <mergeCell ref="BT53:BU53"/>
    <mergeCell ref="BV53:BW53"/>
    <mergeCell ref="AL54:AM54"/>
    <mergeCell ref="AN54:AO54"/>
    <mergeCell ref="AP54:AQ54"/>
    <mergeCell ref="AR54:AS54"/>
    <mergeCell ref="AT54:AU54"/>
    <mergeCell ref="AV54:AW54"/>
    <mergeCell ref="Z54:AA54"/>
    <mergeCell ref="AB54:AC54"/>
    <mergeCell ref="AD54:AE54"/>
    <mergeCell ref="AF54:AG54"/>
    <mergeCell ref="AH54:AI54"/>
    <mergeCell ref="AJ54:AK54"/>
    <mergeCell ref="N54:O54"/>
    <mergeCell ref="P54:Q54"/>
    <mergeCell ref="R54:S54"/>
    <mergeCell ref="T54:U54"/>
    <mergeCell ref="V54:W54"/>
    <mergeCell ref="X54:Y54"/>
    <mergeCell ref="CP54:CQ54"/>
    <mergeCell ref="CR54:CS54"/>
    <mergeCell ref="BV54:BW54"/>
    <mergeCell ref="BX54:BY54"/>
    <mergeCell ref="BZ54:CA54"/>
    <mergeCell ref="CB54:CC54"/>
    <mergeCell ref="CD54:CE54"/>
    <mergeCell ref="CF54:CG54"/>
    <mergeCell ref="CH54:CI54"/>
    <mergeCell ref="CJ54:CK54"/>
    <mergeCell ref="BJ54:BK54"/>
    <mergeCell ref="BL54:BM54"/>
    <mergeCell ref="BN54:BO54"/>
    <mergeCell ref="BP54:BQ54"/>
    <mergeCell ref="BR54:BS54"/>
    <mergeCell ref="BT54:BU54"/>
    <mergeCell ref="AX54:AY54"/>
    <mergeCell ref="AZ54:BA54"/>
    <mergeCell ref="BB54:BC54"/>
    <mergeCell ref="BD54:BE54"/>
    <mergeCell ref="BF54:BG54"/>
    <mergeCell ref="BH54:BI54"/>
    <mergeCell ref="T55:U55"/>
    <mergeCell ref="V55:W55"/>
    <mergeCell ref="X55:Y55"/>
    <mergeCell ref="Z55:AA55"/>
    <mergeCell ref="AB55:AC55"/>
    <mergeCell ref="AD55:AE55"/>
    <mergeCell ref="DR54:DS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DF54:DG54"/>
    <mergeCell ref="DH54:DI54"/>
    <mergeCell ref="DJ54:DK54"/>
    <mergeCell ref="DL54:DM54"/>
    <mergeCell ref="DN54:DO54"/>
    <mergeCell ref="DP54:DQ54"/>
    <mergeCell ref="CT54:CU54"/>
    <mergeCell ref="CV54:CW54"/>
    <mergeCell ref="CX54:CY54"/>
    <mergeCell ref="CZ54:DA54"/>
    <mergeCell ref="DB54:DC54"/>
    <mergeCell ref="DD54:DE54"/>
    <mergeCell ref="CL54:CM54"/>
    <mergeCell ref="CN54:CO54"/>
    <mergeCell ref="BX55:BY55"/>
    <mergeCell ref="BZ55:CA55"/>
    <mergeCell ref="BD55:BE55"/>
    <mergeCell ref="BF55:BG55"/>
    <mergeCell ref="BH55:BI55"/>
    <mergeCell ref="BJ55:BK55"/>
    <mergeCell ref="BL55:BM55"/>
    <mergeCell ref="BN55:BO55"/>
    <mergeCell ref="AR55:AS55"/>
    <mergeCell ref="AT55:AU55"/>
    <mergeCell ref="AV55:AW55"/>
    <mergeCell ref="AX55:AY55"/>
    <mergeCell ref="AZ55:BA55"/>
    <mergeCell ref="BB55:BC55"/>
    <mergeCell ref="AF55:AG55"/>
    <mergeCell ref="AH55:AI55"/>
    <mergeCell ref="AJ55:AK55"/>
    <mergeCell ref="AL55:AM55"/>
    <mergeCell ref="AN55:AO55"/>
    <mergeCell ref="AP55:AQ55"/>
    <mergeCell ref="DL55:DM55"/>
    <mergeCell ref="DN55:DO55"/>
    <mergeCell ref="DP55:DQ55"/>
    <mergeCell ref="DR55:DS55"/>
    <mergeCell ref="B56:C56"/>
    <mergeCell ref="D56:E56"/>
    <mergeCell ref="F56:G56"/>
    <mergeCell ref="H56:I56"/>
    <mergeCell ref="J56:K56"/>
    <mergeCell ref="L56:M56"/>
    <mergeCell ref="CZ55:DA55"/>
    <mergeCell ref="DB55:DC55"/>
    <mergeCell ref="DD55:DE55"/>
    <mergeCell ref="DF55:DG55"/>
    <mergeCell ref="DH55:DI55"/>
    <mergeCell ref="DJ55:DK55"/>
    <mergeCell ref="CN55:CO55"/>
    <mergeCell ref="CP55:CQ55"/>
    <mergeCell ref="CR55:CS55"/>
    <mergeCell ref="CT55:CU55"/>
    <mergeCell ref="CV55:CW55"/>
    <mergeCell ref="CX55:CY55"/>
    <mergeCell ref="CB55:CC55"/>
    <mergeCell ref="CD55:CE55"/>
    <mergeCell ref="CF55:CG55"/>
    <mergeCell ref="CH55:CI55"/>
    <mergeCell ref="CJ55:CK55"/>
    <mergeCell ref="CL55:CM55"/>
    <mergeCell ref="BP55:BQ55"/>
    <mergeCell ref="BR55:BS55"/>
    <mergeCell ref="BT55:BU55"/>
    <mergeCell ref="BV55:BW55"/>
    <mergeCell ref="AL56:AM56"/>
    <mergeCell ref="AN56:AO56"/>
    <mergeCell ref="AP56:AQ56"/>
    <mergeCell ref="AR56:AS56"/>
    <mergeCell ref="AT56:AU56"/>
    <mergeCell ref="AV56:AW56"/>
    <mergeCell ref="Z56:AA56"/>
    <mergeCell ref="AB56:AC56"/>
    <mergeCell ref="AD56:AE56"/>
    <mergeCell ref="AF56:AG56"/>
    <mergeCell ref="AH56:AI56"/>
    <mergeCell ref="AJ56:AK56"/>
    <mergeCell ref="N56:O56"/>
    <mergeCell ref="P56:Q56"/>
    <mergeCell ref="R56:S56"/>
    <mergeCell ref="T56:U56"/>
    <mergeCell ref="V56:W56"/>
    <mergeCell ref="X56:Y56"/>
    <mergeCell ref="CP56:CQ56"/>
    <mergeCell ref="CR56:CS56"/>
    <mergeCell ref="BV56:BW56"/>
    <mergeCell ref="BX56:BY56"/>
    <mergeCell ref="BZ56:CA56"/>
    <mergeCell ref="CB56:CC56"/>
    <mergeCell ref="CD56:CE56"/>
    <mergeCell ref="CF56:CG56"/>
    <mergeCell ref="CH56:CI56"/>
    <mergeCell ref="CJ56:CK56"/>
    <mergeCell ref="BJ56:BK56"/>
    <mergeCell ref="BL56:BM56"/>
    <mergeCell ref="BN56:BO56"/>
    <mergeCell ref="BP56:BQ56"/>
    <mergeCell ref="BR56:BS56"/>
    <mergeCell ref="BT56:BU56"/>
    <mergeCell ref="AX56:AY56"/>
    <mergeCell ref="AZ56:BA56"/>
    <mergeCell ref="BB56:BC56"/>
    <mergeCell ref="BD56:BE56"/>
    <mergeCell ref="BF56:BG56"/>
    <mergeCell ref="BH56:BI56"/>
    <mergeCell ref="T57:U57"/>
    <mergeCell ref="V57:W57"/>
    <mergeCell ref="X57:Y57"/>
    <mergeCell ref="Z57:AA57"/>
    <mergeCell ref="AB57:AC57"/>
    <mergeCell ref="AD57:AE57"/>
    <mergeCell ref="DR56:DS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DF56:DG56"/>
    <mergeCell ref="DH56:DI56"/>
    <mergeCell ref="DJ56:DK56"/>
    <mergeCell ref="DL56:DM56"/>
    <mergeCell ref="DN56:DO56"/>
    <mergeCell ref="DP56:DQ56"/>
    <mergeCell ref="CT56:CU56"/>
    <mergeCell ref="CV56:CW56"/>
    <mergeCell ref="CX56:CY56"/>
    <mergeCell ref="CZ56:DA56"/>
    <mergeCell ref="DB56:DC56"/>
    <mergeCell ref="DD56:DE56"/>
    <mergeCell ref="CL56:CM56"/>
    <mergeCell ref="CN56:CO56"/>
    <mergeCell ref="BX57:BY57"/>
    <mergeCell ref="BZ57:CA57"/>
    <mergeCell ref="BD57:BE57"/>
    <mergeCell ref="BF57:BG57"/>
    <mergeCell ref="BH57:BI57"/>
    <mergeCell ref="BJ57:BK57"/>
    <mergeCell ref="BL57:BM57"/>
    <mergeCell ref="BN57:BO57"/>
    <mergeCell ref="AR57:AS57"/>
    <mergeCell ref="AT57:AU57"/>
    <mergeCell ref="AV57:AW57"/>
    <mergeCell ref="AX57:AY57"/>
    <mergeCell ref="AZ57:BA57"/>
    <mergeCell ref="BB57:BC57"/>
    <mergeCell ref="AF57:AG57"/>
    <mergeCell ref="AH57:AI57"/>
    <mergeCell ref="AJ57:AK57"/>
    <mergeCell ref="AL57:AM57"/>
    <mergeCell ref="AN57:AO57"/>
    <mergeCell ref="AP57:AQ57"/>
    <mergeCell ref="DL57:DM57"/>
    <mergeCell ref="DN57:DO57"/>
    <mergeCell ref="DP57:DQ57"/>
    <mergeCell ref="DR57:DS57"/>
    <mergeCell ref="B60:C60"/>
    <mergeCell ref="D60:E60"/>
    <mergeCell ref="F60:G60"/>
    <mergeCell ref="H60:I60"/>
    <mergeCell ref="J60:K60"/>
    <mergeCell ref="L60:M60"/>
    <mergeCell ref="CZ57:DA57"/>
    <mergeCell ref="DB57:DC57"/>
    <mergeCell ref="DD57:DE57"/>
    <mergeCell ref="DF57:DG57"/>
    <mergeCell ref="DH57:DI57"/>
    <mergeCell ref="DJ57:DK57"/>
    <mergeCell ref="CN57:CO57"/>
    <mergeCell ref="CP57:CQ57"/>
    <mergeCell ref="CR57:CS57"/>
    <mergeCell ref="CT57:CU57"/>
    <mergeCell ref="CV57:CW57"/>
    <mergeCell ref="CX57:CY57"/>
    <mergeCell ref="CB57:CC57"/>
    <mergeCell ref="CD57:CE57"/>
    <mergeCell ref="CF57:CG57"/>
    <mergeCell ref="CH57:CI57"/>
    <mergeCell ref="CJ57:CK57"/>
    <mergeCell ref="CL57:CM57"/>
    <mergeCell ref="BP57:BQ57"/>
    <mergeCell ref="BR57:BS57"/>
    <mergeCell ref="BT57:BU57"/>
    <mergeCell ref="BV57:BW57"/>
    <mergeCell ref="AL60:AM60"/>
    <mergeCell ref="AN60:AO60"/>
    <mergeCell ref="AP60:AQ60"/>
    <mergeCell ref="AR60:AS60"/>
    <mergeCell ref="AT60:AU60"/>
    <mergeCell ref="AV60:AW60"/>
    <mergeCell ref="Z60:AA60"/>
    <mergeCell ref="AB60:AC60"/>
    <mergeCell ref="AD60:AE60"/>
    <mergeCell ref="AF60:AG60"/>
    <mergeCell ref="AH60:AI60"/>
    <mergeCell ref="AJ60:AK60"/>
    <mergeCell ref="N60:O60"/>
    <mergeCell ref="P60:Q60"/>
    <mergeCell ref="R60:S60"/>
    <mergeCell ref="T60:U60"/>
    <mergeCell ref="V60:W60"/>
    <mergeCell ref="X60:Y60"/>
    <mergeCell ref="CP60:CQ60"/>
    <mergeCell ref="CR60:CS60"/>
    <mergeCell ref="BV60:BW60"/>
    <mergeCell ref="BX60:BY60"/>
    <mergeCell ref="BZ60:CA60"/>
    <mergeCell ref="CB60:CC60"/>
    <mergeCell ref="CD60:CE60"/>
    <mergeCell ref="CF60:CG60"/>
    <mergeCell ref="CH60:CI60"/>
    <mergeCell ref="CJ60:CK60"/>
    <mergeCell ref="BJ60:BK60"/>
    <mergeCell ref="BL60:BM60"/>
    <mergeCell ref="BN60:BO60"/>
    <mergeCell ref="BP60:BQ60"/>
    <mergeCell ref="BR60:BS60"/>
    <mergeCell ref="BT60:BU60"/>
    <mergeCell ref="AX60:AY60"/>
    <mergeCell ref="AZ60:BA60"/>
    <mergeCell ref="BB60:BC60"/>
    <mergeCell ref="BD60:BE60"/>
    <mergeCell ref="BF60:BG60"/>
    <mergeCell ref="BH60:BI60"/>
    <mergeCell ref="T61:U61"/>
    <mergeCell ref="V61:W61"/>
    <mergeCell ref="X61:Y61"/>
    <mergeCell ref="Z61:AA61"/>
    <mergeCell ref="AB61:AC61"/>
    <mergeCell ref="AD61:AE61"/>
    <mergeCell ref="DR60:DS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DF60:DG60"/>
    <mergeCell ref="DH60:DI60"/>
    <mergeCell ref="DJ60:DK60"/>
    <mergeCell ref="DL60:DM60"/>
    <mergeCell ref="DN60:DO60"/>
    <mergeCell ref="DP60:DQ60"/>
    <mergeCell ref="CT60:CU60"/>
    <mergeCell ref="CV60:CW60"/>
    <mergeCell ref="CX60:CY60"/>
    <mergeCell ref="CZ60:DA60"/>
    <mergeCell ref="DB60:DC60"/>
    <mergeCell ref="DD60:DE60"/>
    <mergeCell ref="CL60:CM60"/>
    <mergeCell ref="CN60:CO60"/>
    <mergeCell ref="BX61:BY61"/>
    <mergeCell ref="BZ61:CA61"/>
    <mergeCell ref="BD61:BE61"/>
    <mergeCell ref="BF61:BG61"/>
    <mergeCell ref="BH61:BI61"/>
    <mergeCell ref="BJ61:BK61"/>
    <mergeCell ref="BL61:BM61"/>
    <mergeCell ref="BN61:BO61"/>
    <mergeCell ref="AR61:AS61"/>
    <mergeCell ref="AT61:AU61"/>
    <mergeCell ref="AV61:AW61"/>
    <mergeCell ref="AX61:AY61"/>
    <mergeCell ref="AZ61:BA61"/>
    <mergeCell ref="BB61:BC61"/>
    <mergeCell ref="AF61:AG61"/>
    <mergeCell ref="AH61:AI61"/>
    <mergeCell ref="AJ61:AK61"/>
    <mergeCell ref="AL61:AM61"/>
    <mergeCell ref="AN61:AO61"/>
    <mergeCell ref="AP61:AQ61"/>
    <mergeCell ref="DL61:DM61"/>
    <mergeCell ref="DN61:DO61"/>
    <mergeCell ref="DP61:DQ61"/>
    <mergeCell ref="DR61:DS61"/>
    <mergeCell ref="B62:C62"/>
    <mergeCell ref="D62:E62"/>
    <mergeCell ref="F62:G62"/>
    <mergeCell ref="H62:I62"/>
    <mergeCell ref="J62:K62"/>
    <mergeCell ref="L62:M62"/>
    <mergeCell ref="CZ61:DA61"/>
    <mergeCell ref="DB61:DC61"/>
    <mergeCell ref="DD61:DE61"/>
    <mergeCell ref="DF61:DG61"/>
    <mergeCell ref="DH61:DI61"/>
    <mergeCell ref="DJ61:DK61"/>
    <mergeCell ref="CN61:CO61"/>
    <mergeCell ref="CP61:CQ61"/>
    <mergeCell ref="CR61:CS61"/>
    <mergeCell ref="CT61:CU61"/>
    <mergeCell ref="CV61:CW61"/>
    <mergeCell ref="CX61:CY61"/>
    <mergeCell ref="CB61:CC61"/>
    <mergeCell ref="CD61:CE61"/>
    <mergeCell ref="CF61:CG61"/>
    <mergeCell ref="CH61:CI61"/>
    <mergeCell ref="CJ61:CK61"/>
    <mergeCell ref="CL61:CM61"/>
    <mergeCell ref="BP61:BQ61"/>
    <mergeCell ref="BR61:BS61"/>
    <mergeCell ref="BT61:BU61"/>
    <mergeCell ref="BV61:BW61"/>
    <mergeCell ref="AL62:AM62"/>
    <mergeCell ref="AN62:AO62"/>
    <mergeCell ref="AP62:AQ62"/>
    <mergeCell ref="AR62:AS62"/>
    <mergeCell ref="AT62:AU62"/>
    <mergeCell ref="AV62:AW62"/>
    <mergeCell ref="Z62:AA62"/>
    <mergeCell ref="AB62:AC62"/>
    <mergeCell ref="AD62:AE62"/>
    <mergeCell ref="AF62:AG62"/>
    <mergeCell ref="AH62:AI62"/>
    <mergeCell ref="AJ62:AK62"/>
    <mergeCell ref="N62:O62"/>
    <mergeCell ref="P62:Q62"/>
    <mergeCell ref="R62:S62"/>
    <mergeCell ref="T62:U62"/>
    <mergeCell ref="V62:W62"/>
    <mergeCell ref="X62:Y62"/>
    <mergeCell ref="CP62:CQ62"/>
    <mergeCell ref="CR62:CS62"/>
    <mergeCell ref="BV62:BW62"/>
    <mergeCell ref="BX62:BY62"/>
    <mergeCell ref="BZ62:CA62"/>
    <mergeCell ref="CB62:CC62"/>
    <mergeCell ref="CD62:CE62"/>
    <mergeCell ref="CF62:CG62"/>
    <mergeCell ref="CH62:CI62"/>
    <mergeCell ref="CJ62:CK62"/>
    <mergeCell ref="BJ62:BK62"/>
    <mergeCell ref="BL62:BM62"/>
    <mergeCell ref="BN62:BO62"/>
    <mergeCell ref="BP62:BQ62"/>
    <mergeCell ref="BR62:BS62"/>
    <mergeCell ref="BT62:BU62"/>
    <mergeCell ref="AX62:AY62"/>
    <mergeCell ref="AZ62:BA62"/>
    <mergeCell ref="BB62:BC62"/>
    <mergeCell ref="BD62:BE62"/>
    <mergeCell ref="BF62:BG62"/>
    <mergeCell ref="BH62:BI62"/>
    <mergeCell ref="T63:U63"/>
    <mergeCell ref="V63:W63"/>
    <mergeCell ref="X63:Y63"/>
    <mergeCell ref="Z63:AA63"/>
    <mergeCell ref="AB63:AC63"/>
    <mergeCell ref="AD63:AE63"/>
    <mergeCell ref="DR62:DS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DF62:DG62"/>
    <mergeCell ref="DH62:DI62"/>
    <mergeCell ref="DJ62:DK62"/>
    <mergeCell ref="DL62:DM62"/>
    <mergeCell ref="DN62:DO62"/>
    <mergeCell ref="DP62:DQ62"/>
    <mergeCell ref="CT62:CU62"/>
    <mergeCell ref="CV62:CW62"/>
    <mergeCell ref="CX62:CY62"/>
    <mergeCell ref="CZ62:DA62"/>
    <mergeCell ref="DB62:DC62"/>
    <mergeCell ref="DD62:DE62"/>
    <mergeCell ref="CL62:CM62"/>
    <mergeCell ref="CN62:CO62"/>
    <mergeCell ref="BX63:BY63"/>
    <mergeCell ref="BZ63:CA63"/>
    <mergeCell ref="BD63:BE63"/>
    <mergeCell ref="BF63:BG63"/>
    <mergeCell ref="BH63:BI63"/>
    <mergeCell ref="BJ63:BK63"/>
    <mergeCell ref="BL63:BM63"/>
    <mergeCell ref="BN63:BO63"/>
    <mergeCell ref="AR63:AS63"/>
    <mergeCell ref="AT63:AU63"/>
    <mergeCell ref="AV63:AW63"/>
    <mergeCell ref="AX63:AY63"/>
    <mergeCell ref="AZ63:BA63"/>
    <mergeCell ref="BB63:BC63"/>
    <mergeCell ref="AF63:AG63"/>
    <mergeCell ref="AH63:AI63"/>
    <mergeCell ref="AJ63:AK63"/>
    <mergeCell ref="AL63:AM63"/>
    <mergeCell ref="AN63:AO63"/>
    <mergeCell ref="AP63:AQ63"/>
    <mergeCell ref="DL63:DM63"/>
    <mergeCell ref="DN63:DO63"/>
    <mergeCell ref="DP63:DQ63"/>
    <mergeCell ref="DR63:DS63"/>
    <mergeCell ref="B64:C64"/>
    <mergeCell ref="D64:E64"/>
    <mergeCell ref="F64:G64"/>
    <mergeCell ref="H64:I64"/>
    <mergeCell ref="J64:K64"/>
    <mergeCell ref="L64:M64"/>
    <mergeCell ref="CZ63:DA63"/>
    <mergeCell ref="DB63:DC63"/>
    <mergeCell ref="DD63:DE63"/>
    <mergeCell ref="DF63:DG63"/>
    <mergeCell ref="DH63:DI63"/>
    <mergeCell ref="DJ63:DK63"/>
    <mergeCell ref="CN63:CO63"/>
    <mergeCell ref="CP63:CQ63"/>
    <mergeCell ref="CR63:CS63"/>
    <mergeCell ref="CT63:CU63"/>
    <mergeCell ref="CV63:CW63"/>
    <mergeCell ref="CX63:CY63"/>
    <mergeCell ref="CB63:CC63"/>
    <mergeCell ref="CD63:CE63"/>
    <mergeCell ref="CF63:CG63"/>
    <mergeCell ref="CH63:CI63"/>
    <mergeCell ref="CJ63:CK63"/>
    <mergeCell ref="CL63:CM63"/>
    <mergeCell ref="BP63:BQ63"/>
    <mergeCell ref="BR63:BS63"/>
    <mergeCell ref="BT63:BU63"/>
    <mergeCell ref="BV63:BW63"/>
    <mergeCell ref="AL64:AM64"/>
    <mergeCell ref="AN64:AO64"/>
    <mergeCell ref="AP64:AQ64"/>
    <mergeCell ref="AR64:AS64"/>
    <mergeCell ref="AT64:AU64"/>
    <mergeCell ref="AV64:AW64"/>
    <mergeCell ref="Z64:AA64"/>
    <mergeCell ref="AB64:AC64"/>
    <mergeCell ref="AD64:AE64"/>
    <mergeCell ref="AF64:AG64"/>
    <mergeCell ref="AH64:AI64"/>
    <mergeCell ref="AJ64:AK64"/>
    <mergeCell ref="N64:O64"/>
    <mergeCell ref="P64:Q64"/>
    <mergeCell ref="R64:S64"/>
    <mergeCell ref="T64:U64"/>
    <mergeCell ref="V64:W64"/>
    <mergeCell ref="X64:Y64"/>
    <mergeCell ref="CP64:CQ64"/>
    <mergeCell ref="CR64:CS64"/>
    <mergeCell ref="BV64:BW64"/>
    <mergeCell ref="BX64:BY64"/>
    <mergeCell ref="BZ64:CA64"/>
    <mergeCell ref="CB64:CC64"/>
    <mergeCell ref="CD64:CE64"/>
    <mergeCell ref="CF64:CG64"/>
    <mergeCell ref="CH64:CI64"/>
    <mergeCell ref="CJ64:CK64"/>
    <mergeCell ref="BJ64:BK64"/>
    <mergeCell ref="BL64:BM64"/>
    <mergeCell ref="BN64:BO64"/>
    <mergeCell ref="BP64:BQ64"/>
    <mergeCell ref="BR64:BS64"/>
    <mergeCell ref="BT64:BU64"/>
    <mergeCell ref="AX64:AY64"/>
    <mergeCell ref="AZ64:BA64"/>
    <mergeCell ref="BB64:BC64"/>
    <mergeCell ref="BD64:BE64"/>
    <mergeCell ref="BF64:BG64"/>
    <mergeCell ref="BH64:BI64"/>
    <mergeCell ref="T65:U65"/>
    <mergeCell ref="V65:W65"/>
    <mergeCell ref="X65:Y65"/>
    <mergeCell ref="Z65:AA65"/>
    <mergeCell ref="AB65:AC65"/>
    <mergeCell ref="AD65:AE65"/>
    <mergeCell ref="DR64:DS64"/>
    <mergeCell ref="B65:C65"/>
    <mergeCell ref="D65:E65"/>
    <mergeCell ref="F65:G65"/>
    <mergeCell ref="H65:I65"/>
    <mergeCell ref="J65:K65"/>
    <mergeCell ref="L65:M65"/>
    <mergeCell ref="N65:O65"/>
    <mergeCell ref="P65:Q65"/>
    <mergeCell ref="R65:S65"/>
    <mergeCell ref="DF64:DG64"/>
    <mergeCell ref="DH64:DI64"/>
    <mergeCell ref="DJ64:DK64"/>
    <mergeCell ref="DL64:DM64"/>
    <mergeCell ref="DN64:DO64"/>
    <mergeCell ref="DP64:DQ64"/>
    <mergeCell ref="CT64:CU64"/>
    <mergeCell ref="CV64:CW64"/>
    <mergeCell ref="CX64:CY64"/>
    <mergeCell ref="CZ64:DA64"/>
    <mergeCell ref="DB64:DC64"/>
    <mergeCell ref="DD64:DE64"/>
    <mergeCell ref="CL64:CM64"/>
    <mergeCell ref="CN64:CO64"/>
    <mergeCell ref="BX65:BY65"/>
    <mergeCell ref="BZ65:CA65"/>
    <mergeCell ref="BD65:BE65"/>
    <mergeCell ref="BF65:BG65"/>
    <mergeCell ref="BH65:BI65"/>
    <mergeCell ref="BJ65:BK65"/>
    <mergeCell ref="BL65:BM65"/>
    <mergeCell ref="BN65:BO65"/>
    <mergeCell ref="AR65:AS65"/>
    <mergeCell ref="AT65:AU65"/>
    <mergeCell ref="AV65:AW65"/>
    <mergeCell ref="AX65:AY65"/>
    <mergeCell ref="AZ65:BA65"/>
    <mergeCell ref="BB65:BC65"/>
    <mergeCell ref="AF65:AG65"/>
    <mergeCell ref="AH65:AI65"/>
    <mergeCell ref="AJ65:AK65"/>
    <mergeCell ref="AL65:AM65"/>
    <mergeCell ref="AN65:AO65"/>
    <mergeCell ref="AP65:AQ65"/>
    <mergeCell ref="DL65:DM65"/>
    <mergeCell ref="DN65:DO65"/>
    <mergeCell ref="DP65:DQ65"/>
    <mergeCell ref="DR65:DS65"/>
    <mergeCell ref="B68:C68"/>
    <mergeCell ref="D68:E68"/>
    <mergeCell ref="F68:G68"/>
    <mergeCell ref="H68:I68"/>
    <mergeCell ref="J68:K68"/>
    <mergeCell ref="L68:M68"/>
    <mergeCell ref="CZ65:DA65"/>
    <mergeCell ref="DB65:DC65"/>
    <mergeCell ref="DD65:DE65"/>
    <mergeCell ref="DF65:DG65"/>
    <mergeCell ref="DH65:DI65"/>
    <mergeCell ref="DJ65:DK65"/>
    <mergeCell ref="CN65:CO65"/>
    <mergeCell ref="CP65:CQ65"/>
    <mergeCell ref="CR65:CS65"/>
    <mergeCell ref="CT65:CU65"/>
    <mergeCell ref="CV65:CW65"/>
    <mergeCell ref="CX65:CY65"/>
    <mergeCell ref="CB65:CC65"/>
    <mergeCell ref="CD65:CE65"/>
    <mergeCell ref="CF65:CG65"/>
    <mergeCell ref="CH65:CI65"/>
    <mergeCell ref="CJ65:CK65"/>
    <mergeCell ref="CL65:CM65"/>
    <mergeCell ref="BP65:BQ65"/>
    <mergeCell ref="BR65:BS65"/>
    <mergeCell ref="BT65:BU65"/>
    <mergeCell ref="BV65:BW65"/>
    <mergeCell ref="AL68:AM68"/>
    <mergeCell ref="AN68:AO68"/>
    <mergeCell ref="AP68:AQ68"/>
    <mergeCell ref="AR68:AS68"/>
    <mergeCell ref="AT68:AU68"/>
    <mergeCell ref="AV68:AW68"/>
    <mergeCell ref="Z68:AA68"/>
    <mergeCell ref="AB68:AC68"/>
    <mergeCell ref="AD68:AE68"/>
    <mergeCell ref="AF68:AG68"/>
    <mergeCell ref="AH68:AI68"/>
    <mergeCell ref="AJ68:AK68"/>
    <mergeCell ref="N68:O68"/>
    <mergeCell ref="P68:Q68"/>
    <mergeCell ref="R68:S68"/>
    <mergeCell ref="T68:U68"/>
    <mergeCell ref="V68:W68"/>
    <mergeCell ref="X68:Y68"/>
    <mergeCell ref="CP68:CQ68"/>
    <mergeCell ref="CR68:CS68"/>
    <mergeCell ref="BV68:BW68"/>
    <mergeCell ref="BX68:BY68"/>
    <mergeCell ref="BZ68:CA68"/>
    <mergeCell ref="CB68:CC68"/>
    <mergeCell ref="CD68:CE68"/>
    <mergeCell ref="CF68:CG68"/>
    <mergeCell ref="CH68:CI68"/>
    <mergeCell ref="CJ68:CK68"/>
    <mergeCell ref="BJ68:BK68"/>
    <mergeCell ref="BL68:BM68"/>
    <mergeCell ref="BN68:BO68"/>
    <mergeCell ref="BP68:BQ68"/>
    <mergeCell ref="BR68:BS68"/>
    <mergeCell ref="BT68:BU68"/>
    <mergeCell ref="AX68:AY68"/>
    <mergeCell ref="AZ68:BA68"/>
    <mergeCell ref="BB68:BC68"/>
    <mergeCell ref="BD68:BE68"/>
    <mergeCell ref="BF68:BG68"/>
    <mergeCell ref="BH68:BI68"/>
    <mergeCell ref="T69:U69"/>
    <mergeCell ref="V69:W69"/>
    <mergeCell ref="X69:Y69"/>
    <mergeCell ref="Z69:AA69"/>
    <mergeCell ref="AB69:AC69"/>
    <mergeCell ref="AD69:AE69"/>
    <mergeCell ref="DR68:DS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DF68:DG68"/>
    <mergeCell ref="DH68:DI68"/>
    <mergeCell ref="DJ68:DK68"/>
    <mergeCell ref="DL68:DM68"/>
    <mergeCell ref="DN68:DO68"/>
    <mergeCell ref="DP68:DQ68"/>
    <mergeCell ref="CT68:CU68"/>
    <mergeCell ref="CV68:CW68"/>
    <mergeCell ref="CX68:CY68"/>
    <mergeCell ref="CZ68:DA68"/>
    <mergeCell ref="DB68:DC68"/>
    <mergeCell ref="DD68:DE68"/>
    <mergeCell ref="CL68:CM68"/>
    <mergeCell ref="CN68:CO68"/>
    <mergeCell ref="BX69:BY69"/>
    <mergeCell ref="BZ69:CA69"/>
    <mergeCell ref="BD69:BE69"/>
    <mergeCell ref="BF69:BG69"/>
    <mergeCell ref="BH69:BI69"/>
    <mergeCell ref="BJ69:BK69"/>
    <mergeCell ref="BL69:BM69"/>
    <mergeCell ref="BN69:BO69"/>
    <mergeCell ref="AR69:AS69"/>
    <mergeCell ref="AT69:AU69"/>
    <mergeCell ref="AV69:AW69"/>
    <mergeCell ref="AX69:AY69"/>
    <mergeCell ref="AZ69:BA69"/>
    <mergeCell ref="BB69:BC69"/>
    <mergeCell ref="AF69:AG69"/>
    <mergeCell ref="AH69:AI69"/>
    <mergeCell ref="AJ69:AK69"/>
    <mergeCell ref="AL69:AM69"/>
    <mergeCell ref="AN69:AO69"/>
    <mergeCell ref="AP69:AQ69"/>
    <mergeCell ref="DL69:DM69"/>
    <mergeCell ref="DN69:DO69"/>
    <mergeCell ref="DP69:DQ69"/>
    <mergeCell ref="DR69:DS69"/>
    <mergeCell ref="B70:C70"/>
    <mergeCell ref="D70:E70"/>
    <mergeCell ref="F70:G70"/>
    <mergeCell ref="H70:I70"/>
    <mergeCell ref="J70:K70"/>
    <mergeCell ref="L70:M70"/>
    <mergeCell ref="CZ69:DA69"/>
    <mergeCell ref="DB69:DC69"/>
    <mergeCell ref="DD69:DE69"/>
    <mergeCell ref="DF69:DG69"/>
    <mergeCell ref="DH69:DI69"/>
    <mergeCell ref="DJ69:DK69"/>
    <mergeCell ref="CN69:CO69"/>
    <mergeCell ref="CP69:CQ69"/>
    <mergeCell ref="CR69:CS69"/>
    <mergeCell ref="CT69:CU69"/>
    <mergeCell ref="CV69:CW69"/>
    <mergeCell ref="CX69:CY69"/>
    <mergeCell ref="CB69:CC69"/>
    <mergeCell ref="CD69:CE69"/>
    <mergeCell ref="CF69:CG69"/>
    <mergeCell ref="CH69:CI69"/>
    <mergeCell ref="CJ69:CK69"/>
    <mergeCell ref="CL69:CM69"/>
    <mergeCell ref="BP69:BQ69"/>
    <mergeCell ref="BR69:BS69"/>
    <mergeCell ref="BT69:BU69"/>
    <mergeCell ref="BV69:BW69"/>
    <mergeCell ref="AL70:AM70"/>
    <mergeCell ref="AN70:AO70"/>
    <mergeCell ref="AP70:AQ70"/>
    <mergeCell ref="AR70:AS70"/>
    <mergeCell ref="AT70:AU70"/>
    <mergeCell ref="AV70:AW70"/>
    <mergeCell ref="Z70:AA70"/>
    <mergeCell ref="AB70:AC70"/>
    <mergeCell ref="AD70:AE70"/>
    <mergeCell ref="AF70:AG70"/>
    <mergeCell ref="AH70:AI70"/>
    <mergeCell ref="AJ70:AK70"/>
    <mergeCell ref="N70:O70"/>
    <mergeCell ref="P70:Q70"/>
    <mergeCell ref="R70:S70"/>
    <mergeCell ref="T70:U70"/>
    <mergeCell ref="V70:W70"/>
    <mergeCell ref="X70:Y70"/>
    <mergeCell ref="CP70:CQ70"/>
    <mergeCell ref="CR70:CS70"/>
    <mergeCell ref="BV70:BW70"/>
    <mergeCell ref="BX70:BY70"/>
    <mergeCell ref="BZ70:CA70"/>
    <mergeCell ref="CB70:CC70"/>
    <mergeCell ref="CD70:CE70"/>
    <mergeCell ref="CF70:CG70"/>
    <mergeCell ref="CH70:CI70"/>
    <mergeCell ref="CJ70:CK70"/>
    <mergeCell ref="BJ70:BK70"/>
    <mergeCell ref="BL70:BM70"/>
    <mergeCell ref="BN70:BO70"/>
    <mergeCell ref="BP70:BQ70"/>
    <mergeCell ref="BR70:BS70"/>
    <mergeCell ref="BT70:BU70"/>
    <mergeCell ref="AX70:AY70"/>
    <mergeCell ref="AZ70:BA70"/>
    <mergeCell ref="BB70:BC70"/>
    <mergeCell ref="BD70:BE70"/>
    <mergeCell ref="BF70:BG70"/>
    <mergeCell ref="BH70:BI70"/>
    <mergeCell ref="T71:U71"/>
    <mergeCell ref="V71:W71"/>
    <mergeCell ref="X71:Y71"/>
    <mergeCell ref="Z71:AA71"/>
    <mergeCell ref="AB71:AC71"/>
    <mergeCell ref="AD71:AE71"/>
    <mergeCell ref="DR70:DS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DF70:DG70"/>
    <mergeCell ref="DH70:DI70"/>
    <mergeCell ref="DJ70:DK70"/>
    <mergeCell ref="DL70:DM70"/>
    <mergeCell ref="DN70:DO70"/>
    <mergeCell ref="DP70:DQ70"/>
    <mergeCell ref="CT70:CU70"/>
    <mergeCell ref="CV70:CW70"/>
    <mergeCell ref="CX70:CY70"/>
    <mergeCell ref="CZ70:DA70"/>
    <mergeCell ref="DB70:DC70"/>
    <mergeCell ref="DD70:DE70"/>
    <mergeCell ref="CL70:CM70"/>
    <mergeCell ref="CN70:CO70"/>
    <mergeCell ref="BX71:BY71"/>
    <mergeCell ref="BZ71:CA71"/>
    <mergeCell ref="BD71:BE71"/>
    <mergeCell ref="BF71:BG71"/>
    <mergeCell ref="BH71:BI71"/>
    <mergeCell ref="BJ71:BK71"/>
    <mergeCell ref="BL71:BM71"/>
    <mergeCell ref="BN71:BO71"/>
    <mergeCell ref="AR71:AS71"/>
    <mergeCell ref="AT71:AU71"/>
    <mergeCell ref="AV71:AW71"/>
    <mergeCell ref="AX71:AY71"/>
    <mergeCell ref="AZ71:BA71"/>
    <mergeCell ref="BB71:BC71"/>
    <mergeCell ref="AF71:AG71"/>
    <mergeCell ref="AH71:AI71"/>
    <mergeCell ref="AJ71:AK71"/>
    <mergeCell ref="AL71:AM71"/>
    <mergeCell ref="AN71:AO71"/>
    <mergeCell ref="AP71:AQ71"/>
    <mergeCell ref="DL71:DM71"/>
    <mergeCell ref="DN71:DO71"/>
    <mergeCell ref="DP71:DQ71"/>
    <mergeCell ref="DR71:DS71"/>
    <mergeCell ref="B72:C72"/>
    <mergeCell ref="D72:E72"/>
    <mergeCell ref="F72:G72"/>
    <mergeCell ref="H72:I72"/>
    <mergeCell ref="J72:K72"/>
    <mergeCell ref="L72:M72"/>
    <mergeCell ref="CZ71:DA71"/>
    <mergeCell ref="DB71:DC71"/>
    <mergeCell ref="DD71:DE71"/>
    <mergeCell ref="DF71:DG71"/>
    <mergeCell ref="DH71:DI71"/>
    <mergeCell ref="DJ71:DK71"/>
    <mergeCell ref="CN71:CO71"/>
    <mergeCell ref="CP71:CQ71"/>
    <mergeCell ref="CR71:CS71"/>
    <mergeCell ref="CT71:CU71"/>
    <mergeCell ref="CV71:CW71"/>
    <mergeCell ref="CX71:CY71"/>
    <mergeCell ref="CB71:CC71"/>
    <mergeCell ref="CD71:CE71"/>
    <mergeCell ref="CF71:CG71"/>
    <mergeCell ref="CH71:CI71"/>
    <mergeCell ref="CJ71:CK71"/>
    <mergeCell ref="CL71:CM71"/>
    <mergeCell ref="BP71:BQ71"/>
    <mergeCell ref="BR71:BS71"/>
    <mergeCell ref="BT71:BU71"/>
    <mergeCell ref="BV71:BW71"/>
    <mergeCell ref="AL72:AM72"/>
    <mergeCell ref="AN72:AO72"/>
    <mergeCell ref="AP72:AQ72"/>
    <mergeCell ref="AR72:AS72"/>
    <mergeCell ref="AT72:AU72"/>
    <mergeCell ref="AV72:AW72"/>
    <mergeCell ref="Z72:AA72"/>
    <mergeCell ref="AB72:AC72"/>
    <mergeCell ref="AD72:AE72"/>
    <mergeCell ref="AF72:AG72"/>
    <mergeCell ref="AH72:AI72"/>
    <mergeCell ref="AJ72:AK72"/>
    <mergeCell ref="N72:O72"/>
    <mergeCell ref="P72:Q72"/>
    <mergeCell ref="R72:S72"/>
    <mergeCell ref="T72:U72"/>
    <mergeCell ref="V72:W72"/>
    <mergeCell ref="X72:Y72"/>
    <mergeCell ref="CP72:CQ72"/>
    <mergeCell ref="CR72:CS72"/>
    <mergeCell ref="BV72:BW72"/>
    <mergeCell ref="BX72:BY72"/>
    <mergeCell ref="BZ72:CA72"/>
    <mergeCell ref="CB72:CC72"/>
    <mergeCell ref="CD72:CE72"/>
    <mergeCell ref="CF72:CG72"/>
    <mergeCell ref="CH72:CI72"/>
    <mergeCell ref="CJ72:CK72"/>
    <mergeCell ref="BJ72:BK72"/>
    <mergeCell ref="BL72:BM72"/>
    <mergeCell ref="BN72:BO72"/>
    <mergeCell ref="BP72:BQ72"/>
    <mergeCell ref="BR72:BS72"/>
    <mergeCell ref="BT72:BU72"/>
    <mergeCell ref="AX72:AY72"/>
    <mergeCell ref="AZ72:BA72"/>
    <mergeCell ref="BB72:BC72"/>
    <mergeCell ref="BD72:BE72"/>
    <mergeCell ref="BF72:BG72"/>
    <mergeCell ref="BH72:BI72"/>
    <mergeCell ref="T73:U73"/>
    <mergeCell ref="V73:W73"/>
    <mergeCell ref="X73:Y73"/>
    <mergeCell ref="Z73:AA73"/>
    <mergeCell ref="AB73:AC73"/>
    <mergeCell ref="AD73:AE73"/>
    <mergeCell ref="DR72:DS72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DF72:DG72"/>
    <mergeCell ref="DH72:DI72"/>
    <mergeCell ref="DJ72:DK72"/>
    <mergeCell ref="DL72:DM72"/>
    <mergeCell ref="DN72:DO72"/>
    <mergeCell ref="DP72:DQ72"/>
    <mergeCell ref="CT72:CU72"/>
    <mergeCell ref="CV72:CW72"/>
    <mergeCell ref="CX72:CY72"/>
    <mergeCell ref="CZ72:DA72"/>
    <mergeCell ref="DB72:DC72"/>
    <mergeCell ref="DD72:DE72"/>
    <mergeCell ref="CL72:CM72"/>
    <mergeCell ref="CN72:CO72"/>
    <mergeCell ref="BX73:BY73"/>
    <mergeCell ref="BZ73:CA73"/>
    <mergeCell ref="BD73:BE73"/>
    <mergeCell ref="BF73:BG73"/>
    <mergeCell ref="BH73:BI73"/>
    <mergeCell ref="BJ73:BK73"/>
    <mergeCell ref="BL73:BM73"/>
    <mergeCell ref="BN73:BO73"/>
    <mergeCell ref="AR73:AS73"/>
    <mergeCell ref="AT73:AU73"/>
    <mergeCell ref="AV73:AW73"/>
    <mergeCell ref="AX73:AY73"/>
    <mergeCell ref="AZ73:BA73"/>
    <mergeCell ref="BB73:BC73"/>
    <mergeCell ref="AF73:AG73"/>
    <mergeCell ref="AH73:AI73"/>
    <mergeCell ref="AJ73:AK73"/>
    <mergeCell ref="AL73:AM73"/>
    <mergeCell ref="AN73:AO73"/>
    <mergeCell ref="AP73:AQ73"/>
    <mergeCell ref="DL73:DM73"/>
    <mergeCell ref="DN73:DO73"/>
    <mergeCell ref="DP73:DQ73"/>
    <mergeCell ref="DR73:DS73"/>
    <mergeCell ref="B74:C74"/>
    <mergeCell ref="D74:E74"/>
    <mergeCell ref="F74:G74"/>
    <mergeCell ref="H74:I74"/>
    <mergeCell ref="J74:K74"/>
    <mergeCell ref="L74:M74"/>
    <mergeCell ref="CZ73:DA73"/>
    <mergeCell ref="DB73:DC73"/>
    <mergeCell ref="DD73:DE73"/>
    <mergeCell ref="DF73:DG73"/>
    <mergeCell ref="DH73:DI73"/>
    <mergeCell ref="DJ73:DK73"/>
    <mergeCell ref="CN73:CO73"/>
    <mergeCell ref="CP73:CQ73"/>
    <mergeCell ref="CR73:CS73"/>
    <mergeCell ref="CT73:CU73"/>
    <mergeCell ref="CV73:CW73"/>
    <mergeCell ref="CX73:CY73"/>
    <mergeCell ref="CB73:CC73"/>
    <mergeCell ref="CD73:CE73"/>
    <mergeCell ref="CF73:CG73"/>
    <mergeCell ref="CH73:CI73"/>
    <mergeCell ref="CJ73:CK73"/>
    <mergeCell ref="CL73:CM73"/>
    <mergeCell ref="BP73:BQ73"/>
    <mergeCell ref="BR73:BS73"/>
    <mergeCell ref="BT73:BU73"/>
    <mergeCell ref="BV73:BW73"/>
    <mergeCell ref="AL74:AM74"/>
    <mergeCell ref="AN74:AO74"/>
    <mergeCell ref="AP74:AQ74"/>
    <mergeCell ref="AR74:AS74"/>
    <mergeCell ref="AT74:AU74"/>
    <mergeCell ref="AV74:AW74"/>
    <mergeCell ref="Z74:AA74"/>
    <mergeCell ref="AB74:AC74"/>
    <mergeCell ref="AD74:AE74"/>
    <mergeCell ref="AF74:AG74"/>
    <mergeCell ref="AH74:AI74"/>
    <mergeCell ref="AJ74:AK74"/>
    <mergeCell ref="N74:O74"/>
    <mergeCell ref="P74:Q74"/>
    <mergeCell ref="R74:S74"/>
    <mergeCell ref="T74:U74"/>
    <mergeCell ref="V74:W74"/>
    <mergeCell ref="X74:Y74"/>
    <mergeCell ref="CP74:CQ74"/>
    <mergeCell ref="CR74:CS74"/>
    <mergeCell ref="BV74:BW74"/>
    <mergeCell ref="BX74:BY74"/>
    <mergeCell ref="BZ74:CA74"/>
    <mergeCell ref="CB74:CC74"/>
    <mergeCell ref="CD74:CE74"/>
    <mergeCell ref="CF74:CG74"/>
    <mergeCell ref="CH74:CI74"/>
    <mergeCell ref="CJ74:CK74"/>
    <mergeCell ref="BJ74:BK74"/>
    <mergeCell ref="BL74:BM74"/>
    <mergeCell ref="BN74:BO74"/>
    <mergeCell ref="BP74:BQ74"/>
    <mergeCell ref="BR74:BS74"/>
    <mergeCell ref="BT74:BU74"/>
    <mergeCell ref="AX74:AY74"/>
    <mergeCell ref="AZ74:BA74"/>
    <mergeCell ref="BB74:BC74"/>
    <mergeCell ref="BD74:BE74"/>
    <mergeCell ref="BF74:BG74"/>
    <mergeCell ref="BH74:BI74"/>
    <mergeCell ref="T75:U75"/>
    <mergeCell ref="V75:W75"/>
    <mergeCell ref="X75:Y75"/>
    <mergeCell ref="Z75:AA75"/>
    <mergeCell ref="AB75:AC75"/>
    <mergeCell ref="AD75:AE75"/>
    <mergeCell ref="DR74:DS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DF74:DG74"/>
    <mergeCell ref="DH74:DI74"/>
    <mergeCell ref="DJ74:DK74"/>
    <mergeCell ref="DL74:DM74"/>
    <mergeCell ref="DN74:DO74"/>
    <mergeCell ref="DP74:DQ74"/>
    <mergeCell ref="CT74:CU74"/>
    <mergeCell ref="CV74:CW74"/>
    <mergeCell ref="CX74:CY74"/>
    <mergeCell ref="CZ74:DA74"/>
    <mergeCell ref="DB74:DC74"/>
    <mergeCell ref="DD74:DE74"/>
    <mergeCell ref="CL74:CM74"/>
    <mergeCell ref="CN74:CO74"/>
    <mergeCell ref="BX75:BY75"/>
    <mergeCell ref="BZ75:CA75"/>
    <mergeCell ref="BD75:BE75"/>
    <mergeCell ref="BF75:BG75"/>
    <mergeCell ref="BH75:BI75"/>
    <mergeCell ref="BJ75:BK75"/>
    <mergeCell ref="BL75:BM75"/>
    <mergeCell ref="BN75:BO75"/>
    <mergeCell ref="AR75:AS75"/>
    <mergeCell ref="AT75:AU75"/>
    <mergeCell ref="AV75:AW75"/>
    <mergeCell ref="AX75:AY75"/>
    <mergeCell ref="AZ75:BA75"/>
    <mergeCell ref="BB75:BC75"/>
    <mergeCell ref="AF75:AG75"/>
    <mergeCell ref="AH75:AI75"/>
    <mergeCell ref="AJ75:AK75"/>
    <mergeCell ref="AL75:AM75"/>
    <mergeCell ref="AN75:AO75"/>
    <mergeCell ref="AP75:AQ75"/>
    <mergeCell ref="DL75:DM75"/>
    <mergeCell ref="DN75:DO75"/>
    <mergeCell ref="DP75:DQ75"/>
    <mergeCell ref="DR75:DS75"/>
    <mergeCell ref="B76:C76"/>
    <mergeCell ref="D76:E76"/>
    <mergeCell ref="F76:G76"/>
    <mergeCell ref="H76:I76"/>
    <mergeCell ref="J76:K76"/>
    <mergeCell ref="L76:M76"/>
    <mergeCell ref="CZ75:DA75"/>
    <mergeCell ref="DB75:DC75"/>
    <mergeCell ref="DD75:DE75"/>
    <mergeCell ref="DF75:DG75"/>
    <mergeCell ref="DH75:DI75"/>
    <mergeCell ref="DJ75:DK75"/>
    <mergeCell ref="CN75:CO75"/>
    <mergeCell ref="CP75:CQ75"/>
    <mergeCell ref="CR75:CS75"/>
    <mergeCell ref="CT75:CU75"/>
    <mergeCell ref="CV75:CW75"/>
    <mergeCell ref="CX75:CY75"/>
    <mergeCell ref="CB75:CC75"/>
    <mergeCell ref="CD75:CE75"/>
    <mergeCell ref="CF75:CG75"/>
    <mergeCell ref="CH75:CI75"/>
    <mergeCell ref="CJ75:CK75"/>
    <mergeCell ref="CL75:CM75"/>
    <mergeCell ref="BP75:BQ75"/>
    <mergeCell ref="BR75:BS75"/>
    <mergeCell ref="BT75:BU75"/>
    <mergeCell ref="BV75:BW75"/>
    <mergeCell ref="AL76:AM76"/>
    <mergeCell ref="AN76:AO76"/>
    <mergeCell ref="AP76:AQ76"/>
    <mergeCell ref="AR76:AS76"/>
    <mergeCell ref="AT76:AU76"/>
    <mergeCell ref="AV76:AW76"/>
    <mergeCell ref="Z76:AA76"/>
    <mergeCell ref="AB76:AC76"/>
    <mergeCell ref="AD76:AE76"/>
    <mergeCell ref="AF76:AG76"/>
    <mergeCell ref="AH76:AI76"/>
    <mergeCell ref="AJ76:AK76"/>
    <mergeCell ref="N76:O76"/>
    <mergeCell ref="P76:Q76"/>
    <mergeCell ref="R76:S76"/>
    <mergeCell ref="T76:U76"/>
    <mergeCell ref="V76:W76"/>
    <mergeCell ref="X76:Y76"/>
    <mergeCell ref="CP76:CQ76"/>
    <mergeCell ref="CR76:CS76"/>
    <mergeCell ref="BV76:BW76"/>
    <mergeCell ref="BX76:BY76"/>
    <mergeCell ref="BZ76:CA76"/>
    <mergeCell ref="CB76:CC76"/>
    <mergeCell ref="CD76:CE76"/>
    <mergeCell ref="CF76:CG76"/>
    <mergeCell ref="CH76:CI76"/>
    <mergeCell ref="CJ76:CK76"/>
    <mergeCell ref="BJ76:BK76"/>
    <mergeCell ref="BL76:BM76"/>
    <mergeCell ref="BN76:BO76"/>
    <mergeCell ref="BP76:BQ76"/>
    <mergeCell ref="BR76:BS76"/>
    <mergeCell ref="BT76:BU76"/>
    <mergeCell ref="AX76:AY76"/>
    <mergeCell ref="AZ76:BA76"/>
    <mergeCell ref="BB76:BC76"/>
    <mergeCell ref="BD76:BE76"/>
    <mergeCell ref="BF76:BG76"/>
    <mergeCell ref="BH76:BI76"/>
    <mergeCell ref="T77:U77"/>
    <mergeCell ref="V77:W77"/>
    <mergeCell ref="X77:Y77"/>
    <mergeCell ref="Z77:AA77"/>
    <mergeCell ref="AB77:AC77"/>
    <mergeCell ref="AD77:AE77"/>
    <mergeCell ref="DR76:DS76"/>
    <mergeCell ref="B77:C77"/>
    <mergeCell ref="D77:E77"/>
    <mergeCell ref="F77:G77"/>
    <mergeCell ref="H77:I77"/>
    <mergeCell ref="J77:K77"/>
    <mergeCell ref="L77:M77"/>
    <mergeCell ref="N77:O77"/>
    <mergeCell ref="P77:Q77"/>
    <mergeCell ref="R77:S77"/>
    <mergeCell ref="DF76:DG76"/>
    <mergeCell ref="DH76:DI76"/>
    <mergeCell ref="DJ76:DK76"/>
    <mergeCell ref="DL76:DM76"/>
    <mergeCell ref="DN76:DO76"/>
    <mergeCell ref="DP76:DQ76"/>
    <mergeCell ref="CT76:CU76"/>
    <mergeCell ref="CV76:CW76"/>
    <mergeCell ref="CX76:CY76"/>
    <mergeCell ref="CZ76:DA76"/>
    <mergeCell ref="DB76:DC76"/>
    <mergeCell ref="DD76:DE76"/>
    <mergeCell ref="CL76:CM76"/>
    <mergeCell ref="CN76:CO76"/>
    <mergeCell ref="BX77:BY77"/>
    <mergeCell ref="BZ77:CA77"/>
    <mergeCell ref="BD77:BE77"/>
    <mergeCell ref="BF77:BG77"/>
    <mergeCell ref="BH77:BI77"/>
    <mergeCell ref="BJ77:BK77"/>
    <mergeCell ref="BL77:BM77"/>
    <mergeCell ref="BN77:BO77"/>
    <mergeCell ref="AR77:AS77"/>
    <mergeCell ref="AT77:AU77"/>
    <mergeCell ref="AV77:AW77"/>
    <mergeCell ref="AX77:AY77"/>
    <mergeCell ref="AZ77:BA77"/>
    <mergeCell ref="BB77:BC77"/>
    <mergeCell ref="AF77:AG77"/>
    <mergeCell ref="AH77:AI77"/>
    <mergeCell ref="AJ77:AK77"/>
    <mergeCell ref="AL77:AM77"/>
    <mergeCell ref="AN77:AO77"/>
    <mergeCell ref="AP77:AQ77"/>
    <mergeCell ref="DL77:DM77"/>
    <mergeCell ref="DN77:DO77"/>
    <mergeCell ref="DP77:DQ77"/>
    <mergeCell ref="DR77:DS77"/>
    <mergeCell ref="A80:A81"/>
    <mergeCell ref="B80:C80"/>
    <mergeCell ref="D80:E80"/>
    <mergeCell ref="F80:G80"/>
    <mergeCell ref="H80:I80"/>
    <mergeCell ref="J80:K80"/>
    <mergeCell ref="CZ77:DA77"/>
    <mergeCell ref="DB77:DC77"/>
    <mergeCell ref="DD77:DE77"/>
    <mergeCell ref="DF77:DG77"/>
    <mergeCell ref="DH77:DI77"/>
    <mergeCell ref="DJ77:DK77"/>
    <mergeCell ref="CN77:CO77"/>
    <mergeCell ref="CP77:CQ77"/>
    <mergeCell ref="CR77:CS77"/>
    <mergeCell ref="CT77:CU77"/>
    <mergeCell ref="CV77:CW77"/>
    <mergeCell ref="CX77:CY77"/>
    <mergeCell ref="CB77:CC77"/>
    <mergeCell ref="CD77:CE77"/>
    <mergeCell ref="CF77:CG77"/>
    <mergeCell ref="CH77:CI77"/>
    <mergeCell ref="CJ77:CK77"/>
    <mergeCell ref="CL77:CM77"/>
    <mergeCell ref="BP77:BQ77"/>
    <mergeCell ref="BR77:BS77"/>
    <mergeCell ref="BT77:BU77"/>
    <mergeCell ref="BV77:BW77"/>
    <mergeCell ref="AJ80:AK80"/>
    <mergeCell ref="AL80:AM80"/>
    <mergeCell ref="AN80:AO80"/>
    <mergeCell ref="AP80:AQ80"/>
    <mergeCell ref="AR80:AS80"/>
    <mergeCell ref="AT80:AU80"/>
    <mergeCell ref="X80:Y80"/>
    <mergeCell ref="Z80:AA80"/>
    <mergeCell ref="AB80:AC80"/>
    <mergeCell ref="AD80:AE80"/>
    <mergeCell ref="AF80:AG80"/>
    <mergeCell ref="AH80:AI80"/>
    <mergeCell ref="L80:M80"/>
    <mergeCell ref="N80:O80"/>
    <mergeCell ref="P80:Q80"/>
    <mergeCell ref="R80:S80"/>
    <mergeCell ref="T80:U80"/>
    <mergeCell ref="V80:W80"/>
    <mergeCell ref="BT80:BU80"/>
    <mergeCell ref="BV80:BW80"/>
    <mergeCell ref="BX80:BY80"/>
    <mergeCell ref="BZ80:CA80"/>
    <mergeCell ref="CB80:CC80"/>
    <mergeCell ref="CD80:CE80"/>
    <mergeCell ref="CF80:CG80"/>
    <mergeCell ref="CH80:CI80"/>
    <mergeCell ref="BH80:BI80"/>
    <mergeCell ref="BJ80:BK80"/>
    <mergeCell ref="BL80:BM80"/>
    <mergeCell ref="BN80:BO80"/>
    <mergeCell ref="BP80:BQ80"/>
    <mergeCell ref="BR80:BS80"/>
    <mergeCell ref="AV80:AW80"/>
    <mergeCell ref="AX80:AY80"/>
    <mergeCell ref="AZ80:BA80"/>
    <mergeCell ref="BB80:BC80"/>
    <mergeCell ref="BD80:BE80"/>
    <mergeCell ref="BF80:BG80"/>
    <mergeCell ref="R91:S91"/>
    <mergeCell ref="T91:U91"/>
    <mergeCell ref="V91:W91"/>
    <mergeCell ref="X91:Y91"/>
    <mergeCell ref="Z91:AA91"/>
    <mergeCell ref="AB91:AC91"/>
    <mergeCell ref="DP80:DQ80"/>
    <mergeCell ref="DR80:DS80"/>
    <mergeCell ref="B91:C91"/>
    <mergeCell ref="D91:E91"/>
    <mergeCell ref="F91:G91"/>
    <mergeCell ref="H91:I91"/>
    <mergeCell ref="J91:K91"/>
    <mergeCell ref="L91:M91"/>
    <mergeCell ref="N91:O91"/>
    <mergeCell ref="P91:Q91"/>
    <mergeCell ref="DD80:DE80"/>
    <mergeCell ref="DF80:DG80"/>
    <mergeCell ref="DH80:DI80"/>
    <mergeCell ref="DJ80:DK80"/>
    <mergeCell ref="DL80:DM80"/>
    <mergeCell ref="DN80:DO80"/>
    <mergeCell ref="CR80:CS80"/>
    <mergeCell ref="CT80:CU80"/>
    <mergeCell ref="CV80:CW80"/>
    <mergeCell ref="CX80:CY80"/>
    <mergeCell ref="CZ80:DA80"/>
    <mergeCell ref="DB80:DC80"/>
    <mergeCell ref="CJ80:CK80"/>
    <mergeCell ref="CL80:CM80"/>
    <mergeCell ref="CN80:CO80"/>
    <mergeCell ref="CP80:CQ80"/>
    <mergeCell ref="B94:C94"/>
    <mergeCell ref="D94:E94"/>
    <mergeCell ref="F94:G94"/>
    <mergeCell ref="H94:I94"/>
    <mergeCell ref="J94:K94"/>
    <mergeCell ref="CL91:CM91"/>
    <mergeCell ref="CJ91:CK91"/>
    <mergeCell ref="BN91:BO91"/>
    <mergeCell ref="CX91:CY91"/>
    <mergeCell ref="CZ91:DA91"/>
    <mergeCell ref="DB91:DC91"/>
    <mergeCell ref="DD91:DE91"/>
    <mergeCell ref="DF91:DG91"/>
    <mergeCell ref="DH91:DI91"/>
    <mergeCell ref="CN91:CO91"/>
    <mergeCell ref="CP91:CQ91"/>
    <mergeCell ref="CR91:CS91"/>
    <mergeCell ref="CT91:CU91"/>
    <mergeCell ref="CV91:CW91"/>
    <mergeCell ref="BZ91:CA91"/>
    <mergeCell ref="CB91:CC91"/>
    <mergeCell ref="CD91:CE91"/>
    <mergeCell ref="CF91:CG91"/>
    <mergeCell ref="CH91:CI91"/>
    <mergeCell ref="BT91:BU91"/>
    <mergeCell ref="BV91:BW91"/>
    <mergeCell ref="BX91:BY91"/>
    <mergeCell ref="BB91:BC91"/>
    <mergeCell ref="BD91:BE91"/>
    <mergeCell ref="BF91:BG91"/>
    <mergeCell ref="X94:Y94"/>
    <mergeCell ref="Z94:AA94"/>
    <mergeCell ref="AB94:AC94"/>
    <mergeCell ref="AD94:AE94"/>
    <mergeCell ref="AF94:AG94"/>
    <mergeCell ref="AH94:AI94"/>
    <mergeCell ref="L94:M94"/>
    <mergeCell ref="N94:O94"/>
    <mergeCell ref="P94:Q94"/>
    <mergeCell ref="R94:S94"/>
    <mergeCell ref="T94:U94"/>
    <mergeCell ref="V94:W94"/>
    <mergeCell ref="DJ91:DK91"/>
    <mergeCell ref="DL91:DM91"/>
    <mergeCell ref="DN91:DO91"/>
    <mergeCell ref="DP91:DQ91"/>
    <mergeCell ref="DR91:DS91"/>
    <mergeCell ref="BH91:BI91"/>
    <mergeCell ref="BJ91:BK91"/>
    <mergeCell ref="BL91:BM91"/>
    <mergeCell ref="BP91:BQ91"/>
    <mergeCell ref="BR91:BS91"/>
    <mergeCell ref="AP91:AQ91"/>
    <mergeCell ref="AR91:AS91"/>
    <mergeCell ref="AT91:AU91"/>
    <mergeCell ref="AV91:AW91"/>
    <mergeCell ref="AX91:AY91"/>
    <mergeCell ref="AZ91:BA91"/>
    <mergeCell ref="AD91:AE91"/>
    <mergeCell ref="AF91:AG91"/>
    <mergeCell ref="AH91:AI91"/>
    <mergeCell ref="AJ91:AK91"/>
    <mergeCell ref="AL91:AM91"/>
    <mergeCell ref="AN91:AO91"/>
    <mergeCell ref="CB94:CC94"/>
    <mergeCell ref="CD94:CE94"/>
    <mergeCell ref="BH94:BI94"/>
    <mergeCell ref="BJ94:BK94"/>
    <mergeCell ref="BL94:BM94"/>
    <mergeCell ref="BN94:BO94"/>
    <mergeCell ref="BP94:BQ94"/>
    <mergeCell ref="BR94:BS94"/>
    <mergeCell ref="BT94:BU94"/>
    <mergeCell ref="BV94:BW94"/>
    <mergeCell ref="AV94:AW94"/>
    <mergeCell ref="AX94:AY94"/>
    <mergeCell ref="AZ94:BA94"/>
    <mergeCell ref="BB94:BC94"/>
    <mergeCell ref="BD94:BE94"/>
    <mergeCell ref="BF94:BG94"/>
    <mergeCell ref="AJ94:AK94"/>
    <mergeCell ref="AL94:AM94"/>
    <mergeCell ref="AN94:AO94"/>
    <mergeCell ref="AP94:AQ94"/>
    <mergeCell ref="AR94:AS94"/>
    <mergeCell ref="AT94:AU94"/>
    <mergeCell ref="DP94:DQ94"/>
    <mergeCell ref="DR94:DS94"/>
    <mergeCell ref="B95:C95"/>
    <mergeCell ref="D95:E95"/>
    <mergeCell ref="F95:G95"/>
    <mergeCell ref="H95:I95"/>
    <mergeCell ref="J95:K95"/>
    <mergeCell ref="L95:M95"/>
    <mergeCell ref="N95:O95"/>
    <mergeCell ref="P95:Q95"/>
    <mergeCell ref="DD94:DE94"/>
    <mergeCell ref="DF94:DG94"/>
    <mergeCell ref="DH94:DI94"/>
    <mergeCell ref="DJ94:DK94"/>
    <mergeCell ref="DL94:DM94"/>
    <mergeCell ref="DN94:DO94"/>
    <mergeCell ref="CR94:CS94"/>
    <mergeCell ref="CT94:CU94"/>
    <mergeCell ref="CV94:CW94"/>
    <mergeCell ref="CX94:CY94"/>
    <mergeCell ref="CZ94:DA94"/>
    <mergeCell ref="DB94:DC94"/>
    <mergeCell ref="CF94:CG94"/>
    <mergeCell ref="CH94:CI94"/>
    <mergeCell ref="CJ94:CK94"/>
    <mergeCell ref="CL94:CM94"/>
    <mergeCell ref="CN94:CO94"/>
    <mergeCell ref="CP94:CQ94"/>
    <mergeCell ref="BX94:BY94"/>
    <mergeCell ref="BZ94:CA94"/>
    <mergeCell ref="AP95:AQ95"/>
    <mergeCell ref="AR95:AS95"/>
    <mergeCell ref="AT95:AU95"/>
    <mergeCell ref="AV95:AW95"/>
    <mergeCell ref="AX95:AY95"/>
    <mergeCell ref="AZ95:BA95"/>
    <mergeCell ref="BZ95:CA95"/>
    <mergeCell ref="BX95:BY95"/>
    <mergeCell ref="AD95:AE95"/>
    <mergeCell ref="AF95:AG95"/>
    <mergeCell ref="AH95:AI95"/>
    <mergeCell ref="AJ95:AK95"/>
    <mergeCell ref="AL95:AM95"/>
    <mergeCell ref="AN95:AO95"/>
    <mergeCell ref="R95:S95"/>
    <mergeCell ref="T95:U95"/>
    <mergeCell ref="V95:W95"/>
    <mergeCell ref="X95:Y95"/>
    <mergeCell ref="Z95:AA95"/>
    <mergeCell ref="AB95:AC95"/>
    <mergeCell ref="CB95:CC95"/>
    <mergeCell ref="CD95:CE95"/>
    <mergeCell ref="CF95:CG95"/>
    <mergeCell ref="CH95:CI95"/>
    <mergeCell ref="CJ95:CK95"/>
    <mergeCell ref="BN95:BO95"/>
    <mergeCell ref="BP95:BQ95"/>
    <mergeCell ref="BR95:BS95"/>
    <mergeCell ref="BT95:BU95"/>
    <mergeCell ref="BV95:BW95"/>
    <mergeCell ref="BB95:BC95"/>
    <mergeCell ref="BD95:BE95"/>
    <mergeCell ref="BF95:BG95"/>
    <mergeCell ref="BH95:BI95"/>
    <mergeCell ref="BJ95:BK95"/>
    <mergeCell ref="BL95:BM95"/>
    <mergeCell ref="BZ96:CA96"/>
    <mergeCell ref="CB96:CC96"/>
    <mergeCell ref="CD96:CE96"/>
    <mergeCell ref="CF96:CG96"/>
    <mergeCell ref="CH96:CI96"/>
    <mergeCell ref="B97:C97"/>
    <mergeCell ref="D97:E97"/>
    <mergeCell ref="F97:G97"/>
    <mergeCell ref="H97:I97"/>
    <mergeCell ref="J97:K97"/>
    <mergeCell ref="DJ95:DK95"/>
    <mergeCell ref="DL95:DM95"/>
    <mergeCell ref="DN95:DO95"/>
    <mergeCell ref="DP95:DQ95"/>
    <mergeCell ref="DR95:DS95"/>
    <mergeCell ref="BP96:BQ96"/>
    <mergeCell ref="BR96:BS96"/>
    <mergeCell ref="BT96:BU96"/>
    <mergeCell ref="BV96:BW96"/>
    <mergeCell ref="BX96:BY96"/>
    <mergeCell ref="CX95:CY95"/>
    <mergeCell ref="CZ95:DA95"/>
    <mergeCell ref="DB95:DC95"/>
    <mergeCell ref="DD95:DE95"/>
    <mergeCell ref="DF95:DG95"/>
    <mergeCell ref="DH95:DI95"/>
    <mergeCell ref="CL95:CM95"/>
    <mergeCell ref="CN95:CO95"/>
    <mergeCell ref="CP95:CQ95"/>
    <mergeCell ref="CR95:CS95"/>
    <mergeCell ref="CT95:CU95"/>
    <mergeCell ref="CV95:CW95"/>
    <mergeCell ref="AJ97:AK97"/>
    <mergeCell ref="AL97:AM97"/>
    <mergeCell ref="AN97:AO97"/>
    <mergeCell ref="AP97:AQ97"/>
    <mergeCell ref="AR97:AS97"/>
    <mergeCell ref="AB97:AC97"/>
    <mergeCell ref="AD97:AE97"/>
    <mergeCell ref="AF97:AG97"/>
    <mergeCell ref="AH97:AI97"/>
    <mergeCell ref="L97:M97"/>
    <mergeCell ref="N97:O97"/>
    <mergeCell ref="P97:Q97"/>
    <mergeCell ref="R97:S97"/>
    <mergeCell ref="T97:U97"/>
    <mergeCell ref="V97:W97"/>
    <mergeCell ref="CN97:CO97"/>
    <mergeCell ref="CP97:CQ97"/>
    <mergeCell ref="BT97:BU97"/>
    <mergeCell ref="BV97:BW97"/>
    <mergeCell ref="BX97:BY97"/>
    <mergeCell ref="BZ97:CA97"/>
    <mergeCell ref="CB97:CC97"/>
    <mergeCell ref="CD97:CE97"/>
    <mergeCell ref="CF97:CG97"/>
    <mergeCell ref="CH97:CI97"/>
    <mergeCell ref="BH97:BI97"/>
    <mergeCell ref="BJ97:BK97"/>
    <mergeCell ref="BL97:BM97"/>
    <mergeCell ref="BN97:BO97"/>
    <mergeCell ref="BP97:BQ97"/>
    <mergeCell ref="BR97:BS97"/>
    <mergeCell ref="AV97:AW97"/>
    <mergeCell ref="AX97:AY97"/>
    <mergeCell ref="AZ97:BA97"/>
    <mergeCell ref="R98:S98"/>
    <mergeCell ref="T98:U98"/>
    <mergeCell ref="V98:W98"/>
    <mergeCell ref="X98:Y98"/>
    <mergeCell ref="Z98:AA98"/>
    <mergeCell ref="AB98:AC98"/>
    <mergeCell ref="DP97:DQ97"/>
    <mergeCell ref="DR97:DS97"/>
    <mergeCell ref="B98:C98"/>
    <mergeCell ref="D98:E98"/>
    <mergeCell ref="F98:G98"/>
    <mergeCell ref="H98:I98"/>
    <mergeCell ref="J98:K98"/>
    <mergeCell ref="L98:M98"/>
    <mergeCell ref="N98:O98"/>
    <mergeCell ref="P98:Q98"/>
    <mergeCell ref="DD97:DE97"/>
    <mergeCell ref="DF97:DG97"/>
    <mergeCell ref="DH97:DI97"/>
    <mergeCell ref="DJ97:DK97"/>
    <mergeCell ref="DL97:DM97"/>
    <mergeCell ref="DN97:DO97"/>
    <mergeCell ref="CR97:CS97"/>
    <mergeCell ref="CT97:CU97"/>
    <mergeCell ref="CV97:CW97"/>
    <mergeCell ref="CX97:CY97"/>
    <mergeCell ref="CZ97:DA97"/>
    <mergeCell ref="DB97:DC97"/>
    <mergeCell ref="CJ97:CK97"/>
    <mergeCell ref="AT97:AU97"/>
    <mergeCell ref="X97:Y97"/>
    <mergeCell ref="Z97:AA97"/>
    <mergeCell ref="CL97:CM97"/>
    <mergeCell ref="BV98:BW98"/>
    <mergeCell ref="BX98:BY98"/>
    <mergeCell ref="BB98:BC98"/>
    <mergeCell ref="BD98:BE98"/>
    <mergeCell ref="BF98:BG98"/>
    <mergeCell ref="BH98:BI98"/>
    <mergeCell ref="BJ98:BK98"/>
    <mergeCell ref="BL98:BM98"/>
    <mergeCell ref="AP98:AQ98"/>
    <mergeCell ref="AR98:AS98"/>
    <mergeCell ref="AT98:AU98"/>
    <mergeCell ref="AV98:AW98"/>
    <mergeCell ref="AX98:AY98"/>
    <mergeCell ref="AZ98:BA98"/>
    <mergeCell ref="AD98:AE98"/>
    <mergeCell ref="AF98:AG98"/>
    <mergeCell ref="AH98:AI98"/>
    <mergeCell ref="AJ98:AK98"/>
    <mergeCell ref="AL98:AM98"/>
    <mergeCell ref="AN98:AO98"/>
    <mergeCell ref="BB97:BC97"/>
    <mergeCell ref="BD97:BE97"/>
    <mergeCell ref="BF97:BG97"/>
    <mergeCell ref="DJ98:DK98"/>
    <mergeCell ref="DL98:DM98"/>
    <mergeCell ref="DN98:DO98"/>
    <mergeCell ref="DP98:DQ98"/>
    <mergeCell ref="DR98:DS98"/>
    <mergeCell ref="B99:C99"/>
    <mergeCell ref="D99:E99"/>
    <mergeCell ref="F99:G99"/>
    <mergeCell ref="H99:I99"/>
    <mergeCell ref="J99:K99"/>
    <mergeCell ref="CX98:CY98"/>
    <mergeCell ref="CZ98:DA98"/>
    <mergeCell ref="DB98:DC98"/>
    <mergeCell ref="DD98:DE98"/>
    <mergeCell ref="DF98:DG98"/>
    <mergeCell ref="DH98:DI98"/>
    <mergeCell ref="CL98:CM98"/>
    <mergeCell ref="CN98:CO98"/>
    <mergeCell ref="CP98:CQ98"/>
    <mergeCell ref="CR98:CS98"/>
    <mergeCell ref="CT98:CU98"/>
    <mergeCell ref="CV98:CW98"/>
    <mergeCell ref="BZ98:CA98"/>
    <mergeCell ref="CB98:CC98"/>
    <mergeCell ref="CD98:CE98"/>
    <mergeCell ref="CF98:CG98"/>
    <mergeCell ref="CH98:CI98"/>
    <mergeCell ref="CJ98:CK98"/>
    <mergeCell ref="BN98:BO98"/>
    <mergeCell ref="BP98:BQ98"/>
    <mergeCell ref="BR98:BS98"/>
    <mergeCell ref="BT98:BU98"/>
    <mergeCell ref="AJ99:AK99"/>
    <mergeCell ref="AL99:AM99"/>
    <mergeCell ref="AN99:AO99"/>
    <mergeCell ref="AP99:AQ99"/>
    <mergeCell ref="AR99:AS99"/>
    <mergeCell ref="AT99:AU99"/>
    <mergeCell ref="X99:Y99"/>
    <mergeCell ref="Z99:AA99"/>
    <mergeCell ref="AB99:AC99"/>
    <mergeCell ref="AD99:AE99"/>
    <mergeCell ref="AF99:AG99"/>
    <mergeCell ref="AH99:AI99"/>
    <mergeCell ref="L99:M99"/>
    <mergeCell ref="N99:O99"/>
    <mergeCell ref="P99:Q99"/>
    <mergeCell ref="R99:S99"/>
    <mergeCell ref="T99:U99"/>
    <mergeCell ref="V99:W99"/>
    <mergeCell ref="BT99:BU99"/>
    <mergeCell ref="BV99:BW99"/>
    <mergeCell ref="BX99:BY99"/>
    <mergeCell ref="BZ99:CA99"/>
    <mergeCell ref="CB99:CC99"/>
    <mergeCell ref="CD99:CE99"/>
    <mergeCell ref="BH99:BI99"/>
    <mergeCell ref="BJ99:BK99"/>
    <mergeCell ref="BL99:BM99"/>
    <mergeCell ref="BN99:BO99"/>
    <mergeCell ref="BP99:BQ99"/>
    <mergeCell ref="BR99:BS99"/>
    <mergeCell ref="AV99:AW99"/>
    <mergeCell ref="AX99:AY99"/>
    <mergeCell ref="AZ99:BA99"/>
    <mergeCell ref="BB99:BC99"/>
    <mergeCell ref="BD99:BE99"/>
    <mergeCell ref="BF99:BG99"/>
    <mergeCell ref="DP99:DQ99"/>
    <mergeCell ref="DR99:DS99"/>
    <mergeCell ref="DD99:DE99"/>
    <mergeCell ref="DF99:DG99"/>
    <mergeCell ref="DH99:DI99"/>
    <mergeCell ref="DJ99:DK99"/>
    <mergeCell ref="DL99:DM99"/>
    <mergeCell ref="DN99:DO99"/>
    <mergeCell ref="CR99:CS99"/>
    <mergeCell ref="CT99:CU99"/>
    <mergeCell ref="CV99:CW99"/>
    <mergeCell ref="CX99:CY99"/>
    <mergeCell ref="CZ99:DA99"/>
    <mergeCell ref="DB99:DC99"/>
    <mergeCell ref="CF99:CG99"/>
    <mergeCell ref="CH99:CI99"/>
    <mergeCell ref="CJ99:CK99"/>
    <mergeCell ref="CL99:CM99"/>
    <mergeCell ref="CN99:CO99"/>
    <mergeCell ref="CP99:CQ99"/>
  </mergeCells>
  <conditionalFormatting sqref="A1:DS4 DT1:IV6 A5:A6 A7:XFD91 A92 DT92:IV92 A93:XFD95 A96:BP96 BR96 BT96 BV96 BX96 BZ96 CB96 CD96 CF96 CH96 CJ96:IV96 A97:XFD65536">
    <cfRule type="cellIs" dxfId="1" priority="2" operator="equal">
      <formula>"N/A"</formula>
    </cfRule>
  </conditionalFormatting>
  <conditionalFormatting sqref="B6">
    <cfRule type="cellIs" dxfId="0" priority="1" operator="equal">
      <formula>"N/A"</formula>
    </cfRule>
  </conditionalFormatting>
  <printOptions horizontalCentered="1"/>
  <pageMargins left="0.19685039370078741" right="0.19685039370078741" top="0.19685039370078741" bottom="0.39370078740157483" header="0" footer="0"/>
  <pageSetup paperSize="9" scale="91" fitToHeight="2" orientation="portrait" r:id="rId1"/>
  <headerFooter>
    <oddHeader>&amp;C&amp;A</oddHeader>
    <oddFooter>&amp;C
Diretoria Geral HEF&amp;RPágina &amp;P de &amp;N</oddFooter>
  </headerFooter>
  <rowBreaks count="1" manualBreakCount="1">
    <brk id="57" max="48" man="1"/>
  </rowBreaks>
  <colBreaks count="1" manualBreakCount="1">
    <brk id="87" max="9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8" ma:contentTypeDescription="Crie um novo documento." ma:contentTypeScope="" ma:versionID="124c8e3b81de3ef9e9a209219a69b41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8342c35cb8b2e0f12915cfdd9d2f72cb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78CDC2-65B2-435F-843A-A01D589010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8CDBC6-FB6B-41AC-8DC3-EF65392136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Raquel Vaccari Viana</cp:lastModifiedBy>
  <cp:revision/>
  <dcterms:created xsi:type="dcterms:W3CDTF">2025-07-03T13:33:08Z</dcterms:created>
  <dcterms:modified xsi:type="dcterms:W3CDTF">2025-07-20T19:33:39Z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